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itepa.sharepoint.com/projets/2069/1-En chantier/3_AMS_RUN2/3_1_GES (central)/3_1_1_AMS GES MET/"/>
    </mc:Choice>
  </mc:AlternateContent>
  <xr:revisionPtr revIDLastSave="1272" documentId="8_{94219EEE-91DD-436A-B7C8-56B91E553D53}" xr6:coauthVersionLast="47" xr6:coauthVersionMax="47" xr10:uidLastSave="{395AF608-1CE1-428B-B21D-F39120F26751}"/>
  <bookViews>
    <workbookView xWindow="-120" yWindow="-120" windowWidth="29040" windowHeight="15840" tabRatio="819" xr2:uid="{CBD048F2-536E-4E30-BBF1-092AD2479360}"/>
  </bookViews>
  <sheets>
    <sheet name="Répartition SECTEN1_2023" sheetId="57" r:id="rId1"/>
    <sheet name="checkSEC1 vs AMS1" sheetId="69" r:id="rId2"/>
    <sheet name="checkSEC1 vs AME" sheetId="70" r:id="rId3"/>
    <sheet name="SECTEN2_CO2e_2023" sheetId="59" r:id="rId4"/>
    <sheet name="check SEC2 vs AMS1" sheetId="71" r:id="rId5"/>
    <sheet name="check SEC2 vs AME" sheetId="72" r:id="rId6"/>
    <sheet name="check SEC2 vs AMS2 inv2022" sheetId="73" r:id="rId7"/>
    <sheet name="SECTEN2_CO2_2023" sheetId="51" r:id="rId8"/>
    <sheet name="SECTEN2_CH4_2023" sheetId="52" r:id="rId9"/>
    <sheet name="SECTEN2_N2O_2023" sheetId="53" r:id="rId10"/>
    <sheet name="SECTEN2_SF6_2023" sheetId="55" r:id="rId11"/>
    <sheet name="SECTEN2_NF3_2023" sheetId="56" r:id="rId12"/>
    <sheet name="SECTEN2_HFC_2023" sheetId="61" r:id="rId13"/>
    <sheet name="SECTEN2_PFC_2023" sheetId="63" r:id="rId14"/>
  </sheets>
  <externalReferences>
    <externalReference r:id="rId15"/>
    <externalReference r:id="rId16"/>
    <externalReference r:id="rId17"/>
    <externalReference r:id="rId18"/>
    <externalReference r:id="rId19"/>
  </externalReferences>
  <definedNames>
    <definedName name="_Order1" hidden="1">255</definedName>
    <definedName name="_Order2" hidden="1">255</definedName>
    <definedName name="ddlBaseYears">[1]List!$C$1:$C$10</definedName>
    <definedName name="ddlMSList">[1]List!$B$1:$B$34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72" l="1"/>
  <c r="E31" i="72"/>
  <c r="F31" i="72"/>
  <c r="G31" i="72"/>
  <c r="H31" i="72"/>
  <c r="I31" i="72"/>
  <c r="J31" i="72"/>
  <c r="K31" i="72"/>
  <c r="L31" i="72"/>
  <c r="M31" i="72"/>
  <c r="N31" i="72"/>
  <c r="O31" i="72"/>
  <c r="D32" i="72"/>
  <c r="E32" i="72"/>
  <c r="F32" i="72"/>
  <c r="G32" i="72"/>
  <c r="H32" i="72"/>
  <c r="I32" i="72"/>
  <c r="J32" i="72"/>
  <c r="K32" i="72"/>
  <c r="L32" i="72"/>
  <c r="M32" i="72"/>
  <c r="N32" i="72"/>
  <c r="O32" i="72"/>
  <c r="D33" i="72"/>
  <c r="E33" i="72"/>
  <c r="F33" i="72"/>
  <c r="G33" i="72"/>
  <c r="H33" i="72"/>
  <c r="I33" i="72"/>
  <c r="J33" i="72"/>
  <c r="K33" i="72"/>
  <c r="L33" i="72"/>
  <c r="M33" i="72"/>
  <c r="N33" i="72"/>
  <c r="O33" i="72"/>
  <c r="D34" i="72"/>
  <c r="E34" i="72"/>
  <c r="F34" i="72"/>
  <c r="G34" i="72"/>
  <c r="H34" i="72"/>
  <c r="I34" i="72"/>
  <c r="J34" i="72"/>
  <c r="K34" i="72"/>
  <c r="L34" i="72"/>
  <c r="M34" i="72"/>
  <c r="N34" i="72"/>
  <c r="O34" i="72"/>
  <c r="D35" i="72"/>
  <c r="E35" i="72"/>
  <c r="F35" i="72"/>
  <c r="G35" i="72"/>
  <c r="H35" i="72"/>
  <c r="I35" i="72"/>
  <c r="J35" i="72"/>
  <c r="K35" i="72"/>
  <c r="L35" i="72"/>
  <c r="M35" i="72"/>
  <c r="N35" i="72"/>
  <c r="O35" i="72"/>
  <c r="D36" i="72"/>
  <c r="E36" i="72"/>
  <c r="F36" i="72"/>
  <c r="G36" i="72"/>
  <c r="H36" i="72"/>
  <c r="I36" i="72"/>
  <c r="J36" i="72"/>
  <c r="K36" i="72"/>
  <c r="L36" i="72"/>
  <c r="M36" i="72"/>
  <c r="N36" i="72"/>
  <c r="O36" i="72"/>
  <c r="D37" i="72"/>
  <c r="E37" i="72"/>
  <c r="F37" i="72"/>
  <c r="G37" i="72"/>
  <c r="H37" i="72"/>
  <c r="I37" i="72"/>
  <c r="J37" i="72"/>
  <c r="K37" i="72"/>
  <c r="L37" i="72"/>
  <c r="M37" i="72"/>
  <c r="N37" i="72"/>
  <c r="O37" i="72"/>
  <c r="D38" i="72"/>
  <c r="E38" i="72"/>
  <c r="F38" i="72"/>
  <c r="G38" i="72"/>
  <c r="H38" i="72"/>
  <c r="I38" i="72"/>
  <c r="J38" i="72"/>
  <c r="K38" i="72"/>
  <c r="L38" i="72"/>
  <c r="M38" i="72"/>
  <c r="N38" i="72"/>
  <c r="O38" i="72"/>
  <c r="D39" i="72"/>
  <c r="E39" i="72"/>
  <c r="F39" i="72"/>
  <c r="G39" i="72"/>
  <c r="H39" i="72"/>
  <c r="I39" i="72"/>
  <c r="J39" i="72"/>
  <c r="K39" i="72"/>
  <c r="L39" i="72"/>
  <c r="M39" i="72"/>
  <c r="N39" i="72"/>
  <c r="O39" i="72"/>
  <c r="C39" i="72"/>
  <c r="C38" i="72"/>
  <c r="C37" i="72"/>
  <c r="C36" i="72"/>
  <c r="C35" i="72"/>
  <c r="C34" i="72"/>
  <c r="C33" i="72"/>
  <c r="C32" i="72"/>
  <c r="C31" i="72"/>
  <c r="D17" i="72"/>
  <c r="E17" i="72"/>
  <c r="F17" i="72"/>
  <c r="G17" i="72"/>
  <c r="H17" i="72"/>
  <c r="I17" i="72"/>
  <c r="J17" i="72"/>
  <c r="K17" i="72"/>
  <c r="L17" i="72"/>
  <c r="M17" i="72"/>
  <c r="N17" i="72"/>
  <c r="O17" i="72"/>
  <c r="D18" i="72"/>
  <c r="E18" i="72"/>
  <c r="F18" i="72"/>
  <c r="G18" i="72"/>
  <c r="H18" i="72"/>
  <c r="I18" i="72"/>
  <c r="J18" i="72"/>
  <c r="K18" i="72"/>
  <c r="L18" i="72"/>
  <c r="M18" i="72"/>
  <c r="N18" i="72"/>
  <c r="O18" i="72"/>
  <c r="D19" i="72"/>
  <c r="E19" i="72"/>
  <c r="F19" i="72"/>
  <c r="G19" i="72"/>
  <c r="H19" i="72"/>
  <c r="I19" i="72"/>
  <c r="J19" i="72"/>
  <c r="K19" i="72"/>
  <c r="L19" i="72"/>
  <c r="M19" i="72"/>
  <c r="N19" i="72"/>
  <c r="O19" i="72"/>
  <c r="C19" i="72"/>
  <c r="C18" i="72"/>
  <c r="C17" i="72"/>
  <c r="D31" i="73"/>
  <c r="E31" i="73"/>
  <c r="F31" i="73"/>
  <c r="G31" i="73"/>
  <c r="H31" i="73"/>
  <c r="I31" i="73"/>
  <c r="J31" i="73"/>
  <c r="K31" i="73"/>
  <c r="L31" i="73"/>
  <c r="M31" i="73"/>
  <c r="N31" i="73"/>
  <c r="O31" i="73"/>
  <c r="D32" i="73"/>
  <c r="E32" i="73"/>
  <c r="F32" i="73"/>
  <c r="G32" i="73"/>
  <c r="H32" i="73"/>
  <c r="I32" i="73"/>
  <c r="J32" i="73"/>
  <c r="K32" i="73"/>
  <c r="L32" i="73"/>
  <c r="M32" i="73"/>
  <c r="N32" i="73"/>
  <c r="O32" i="73"/>
  <c r="D33" i="73"/>
  <c r="E33" i="73"/>
  <c r="F33" i="73"/>
  <c r="G33" i="73"/>
  <c r="H33" i="73"/>
  <c r="I33" i="73"/>
  <c r="J33" i="73"/>
  <c r="K33" i="73"/>
  <c r="L33" i="73"/>
  <c r="M33" i="73"/>
  <c r="N33" i="73"/>
  <c r="O33" i="73"/>
  <c r="D34" i="73"/>
  <c r="E34" i="73"/>
  <c r="F34" i="73"/>
  <c r="G34" i="73"/>
  <c r="H34" i="73"/>
  <c r="I34" i="73"/>
  <c r="J34" i="73"/>
  <c r="K34" i="73"/>
  <c r="L34" i="73"/>
  <c r="M34" i="73"/>
  <c r="N34" i="73"/>
  <c r="O34" i="73"/>
  <c r="D35" i="73"/>
  <c r="E35" i="73"/>
  <c r="F35" i="73"/>
  <c r="G35" i="73"/>
  <c r="H35" i="73"/>
  <c r="I35" i="73"/>
  <c r="J35" i="73"/>
  <c r="K35" i="73"/>
  <c r="L35" i="73"/>
  <c r="M35" i="73"/>
  <c r="N35" i="73"/>
  <c r="O35" i="73"/>
  <c r="D36" i="73"/>
  <c r="E36" i="73"/>
  <c r="F36" i="73"/>
  <c r="G36" i="73"/>
  <c r="H36" i="73"/>
  <c r="I36" i="73"/>
  <c r="J36" i="73"/>
  <c r="K36" i="73"/>
  <c r="L36" i="73"/>
  <c r="M36" i="73"/>
  <c r="N36" i="73"/>
  <c r="O36" i="73"/>
  <c r="D37" i="73"/>
  <c r="E37" i="73"/>
  <c r="F37" i="73"/>
  <c r="G37" i="73"/>
  <c r="H37" i="73"/>
  <c r="I37" i="73"/>
  <c r="J37" i="73"/>
  <c r="K37" i="73"/>
  <c r="L37" i="73"/>
  <c r="M37" i="73"/>
  <c r="N37" i="73"/>
  <c r="O37" i="73"/>
  <c r="D38" i="73"/>
  <c r="E38" i="73"/>
  <c r="F38" i="73"/>
  <c r="G38" i="73"/>
  <c r="H38" i="73"/>
  <c r="I38" i="73"/>
  <c r="J38" i="73"/>
  <c r="K38" i="73"/>
  <c r="L38" i="73"/>
  <c r="M38" i="73"/>
  <c r="N38" i="73"/>
  <c r="O38" i="73"/>
  <c r="D39" i="73"/>
  <c r="E39" i="73"/>
  <c r="F39" i="73"/>
  <c r="G39" i="73"/>
  <c r="H39" i="73"/>
  <c r="I39" i="73"/>
  <c r="J39" i="73"/>
  <c r="K39" i="73"/>
  <c r="L39" i="73"/>
  <c r="M39" i="73"/>
  <c r="N39" i="73"/>
  <c r="O39" i="73"/>
  <c r="C39" i="73"/>
  <c r="C38" i="73"/>
  <c r="C37" i="73"/>
  <c r="C36" i="73"/>
  <c r="C35" i="73"/>
  <c r="C34" i="73"/>
  <c r="C33" i="73"/>
  <c r="C32" i="73"/>
  <c r="C31" i="73"/>
  <c r="D17" i="73"/>
  <c r="E17" i="73"/>
  <c r="F17" i="73"/>
  <c r="G17" i="73"/>
  <c r="H17" i="73"/>
  <c r="I17" i="73"/>
  <c r="J17" i="73"/>
  <c r="K17" i="73"/>
  <c r="L17" i="73"/>
  <c r="M17" i="73"/>
  <c r="N17" i="73"/>
  <c r="O17" i="73"/>
  <c r="D18" i="73"/>
  <c r="E18" i="73"/>
  <c r="F18" i="73"/>
  <c r="G18" i="73"/>
  <c r="H18" i="73"/>
  <c r="I18" i="73"/>
  <c r="J18" i="73"/>
  <c r="K18" i="73"/>
  <c r="L18" i="73"/>
  <c r="M18" i="73"/>
  <c r="N18" i="73"/>
  <c r="O18" i="73"/>
  <c r="D19" i="73"/>
  <c r="E19" i="73"/>
  <c r="F19" i="73"/>
  <c r="G19" i="73"/>
  <c r="H19" i="73"/>
  <c r="I19" i="73"/>
  <c r="J19" i="73"/>
  <c r="K19" i="73"/>
  <c r="L19" i="73"/>
  <c r="M19" i="73"/>
  <c r="N19" i="73"/>
  <c r="O19" i="73"/>
  <c r="C19" i="73"/>
  <c r="C18" i="73"/>
  <c r="C17" i="73"/>
  <c r="C121" i="73"/>
  <c r="D121" i="73"/>
  <c r="E121" i="73"/>
  <c r="F121" i="73"/>
  <c r="G121" i="73"/>
  <c r="H121" i="73"/>
  <c r="I121" i="73"/>
  <c r="J121" i="73"/>
  <c r="K121" i="73"/>
  <c r="L121" i="73"/>
  <c r="M121" i="73"/>
  <c r="N121" i="73"/>
  <c r="O121" i="73"/>
  <c r="C122" i="73"/>
  <c r="D122" i="73"/>
  <c r="E122" i="73"/>
  <c r="F122" i="73"/>
  <c r="G122" i="73"/>
  <c r="H122" i="73"/>
  <c r="I122" i="73"/>
  <c r="J122" i="73"/>
  <c r="K122" i="73"/>
  <c r="L122" i="73"/>
  <c r="M122" i="73"/>
  <c r="N122" i="73"/>
  <c r="O122" i="73"/>
  <c r="C123" i="73"/>
  <c r="D123" i="73"/>
  <c r="E123" i="73"/>
  <c r="F123" i="73"/>
  <c r="G123" i="73"/>
  <c r="H123" i="73"/>
  <c r="I123" i="73"/>
  <c r="J123" i="73"/>
  <c r="K123" i="73"/>
  <c r="L123" i="73"/>
  <c r="M123" i="73"/>
  <c r="N123" i="73"/>
  <c r="O123" i="73"/>
  <c r="C124" i="73"/>
  <c r="D124" i="73"/>
  <c r="E124" i="73"/>
  <c r="F124" i="73"/>
  <c r="G124" i="73"/>
  <c r="H124" i="73"/>
  <c r="I124" i="73"/>
  <c r="J124" i="73"/>
  <c r="K124" i="73"/>
  <c r="L124" i="73"/>
  <c r="M124" i="73"/>
  <c r="N124" i="73"/>
  <c r="O124" i="73"/>
  <c r="C125" i="73"/>
  <c r="D125" i="73"/>
  <c r="E125" i="73"/>
  <c r="F125" i="73"/>
  <c r="G125" i="73"/>
  <c r="H125" i="73"/>
  <c r="I125" i="73"/>
  <c r="J125" i="73"/>
  <c r="K125" i="73"/>
  <c r="L125" i="73"/>
  <c r="M125" i="73"/>
  <c r="N125" i="73"/>
  <c r="O125" i="73"/>
  <c r="C126" i="73"/>
  <c r="D126" i="73"/>
  <c r="E126" i="73"/>
  <c r="F126" i="73"/>
  <c r="G126" i="73"/>
  <c r="H126" i="73"/>
  <c r="I126" i="73"/>
  <c r="J126" i="73"/>
  <c r="K126" i="73"/>
  <c r="L126" i="73"/>
  <c r="M126" i="73"/>
  <c r="N126" i="73"/>
  <c r="O126" i="73"/>
  <c r="C127" i="73"/>
  <c r="D127" i="73"/>
  <c r="E127" i="73"/>
  <c r="F127" i="73"/>
  <c r="G127" i="73"/>
  <c r="H127" i="73"/>
  <c r="I127" i="73"/>
  <c r="J127" i="73"/>
  <c r="K127" i="73"/>
  <c r="L127" i="73"/>
  <c r="M127" i="73"/>
  <c r="N127" i="73"/>
  <c r="O127" i="73"/>
  <c r="C128" i="73"/>
  <c r="D128" i="73"/>
  <c r="E128" i="73"/>
  <c r="F128" i="73"/>
  <c r="G128" i="73"/>
  <c r="H128" i="73"/>
  <c r="I128" i="73"/>
  <c r="J128" i="73"/>
  <c r="K128" i="73"/>
  <c r="L128" i="73"/>
  <c r="M128" i="73"/>
  <c r="N128" i="73"/>
  <c r="O128" i="73"/>
  <c r="C129" i="73"/>
  <c r="D129" i="73"/>
  <c r="E129" i="73"/>
  <c r="F129" i="73"/>
  <c r="G129" i="73"/>
  <c r="H129" i="73"/>
  <c r="I129" i="73"/>
  <c r="J129" i="73"/>
  <c r="K129" i="73"/>
  <c r="L129" i="73"/>
  <c r="M129" i="73"/>
  <c r="N129" i="73"/>
  <c r="O129" i="73"/>
  <c r="O120" i="73"/>
  <c r="N120" i="73"/>
  <c r="M120" i="73"/>
  <c r="L120" i="73"/>
  <c r="K120" i="73"/>
  <c r="J120" i="73"/>
  <c r="I120" i="73"/>
  <c r="H120" i="73"/>
  <c r="G120" i="73"/>
  <c r="F120" i="73"/>
  <c r="E120" i="73"/>
  <c r="D120" i="73"/>
  <c r="C120" i="73"/>
  <c r="C113" i="73"/>
  <c r="D113" i="73"/>
  <c r="E113" i="73"/>
  <c r="F113" i="73"/>
  <c r="G113" i="73"/>
  <c r="H113" i="73"/>
  <c r="I113" i="73"/>
  <c r="J113" i="73"/>
  <c r="K113" i="73"/>
  <c r="L113" i="73"/>
  <c r="M113" i="73"/>
  <c r="N113" i="73"/>
  <c r="O113" i="73"/>
  <c r="C114" i="73"/>
  <c r="D114" i="73"/>
  <c r="E114" i="73"/>
  <c r="F114" i="73"/>
  <c r="G114" i="73"/>
  <c r="H114" i="73"/>
  <c r="I114" i="73"/>
  <c r="J114" i="73"/>
  <c r="K114" i="73"/>
  <c r="L114" i="73"/>
  <c r="M114" i="73"/>
  <c r="N114" i="73"/>
  <c r="O114" i="73"/>
  <c r="C115" i="73"/>
  <c r="D115" i="73"/>
  <c r="E115" i="73"/>
  <c r="F115" i="73"/>
  <c r="G115" i="73"/>
  <c r="H115" i="73"/>
  <c r="I115" i="73"/>
  <c r="J115" i="73"/>
  <c r="K115" i="73"/>
  <c r="L115" i="73"/>
  <c r="M115" i="73"/>
  <c r="N115" i="73"/>
  <c r="O115" i="73"/>
  <c r="C116" i="73"/>
  <c r="D116" i="73"/>
  <c r="E116" i="73"/>
  <c r="F116" i="73"/>
  <c r="G116" i="73"/>
  <c r="H116" i="73"/>
  <c r="I116" i="73"/>
  <c r="J116" i="73"/>
  <c r="K116" i="73"/>
  <c r="L116" i="73"/>
  <c r="M116" i="73"/>
  <c r="N116" i="73"/>
  <c r="O116" i="73"/>
  <c r="O112" i="73"/>
  <c r="N112" i="73"/>
  <c r="M112" i="73"/>
  <c r="L112" i="73"/>
  <c r="K112" i="73"/>
  <c r="J112" i="73"/>
  <c r="I112" i="73"/>
  <c r="H112" i="73"/>
  <c r="G112" i="73"/>
  <c r="F112" i="73"/>
  <c r="E112" i="73"/>
  <c r="D112" i="73"/>
  <c r="C112" i="73"/>
  <c r="C87" i="73"/>
  <c r="D87" i="73"/>
  <c r="E87" i="73"/>
  <c r="F87" i="73"/>
  <c r="G87" i="73"/>
  <c r="H87" i="73"/>
  <c r="I87" i="73"/>
  <c r="J87" i="73"/>
  <c r="K87" i="73"/>
  <c r="L87" i="73"/>
  <c r="M87" i="73"/>
  <c r="N87" i="73"/>
  <c r="O87" i="73"/>
  <c r="C88" i="73"/>
  <c r="D88" i="73"/>
  <c r="E88" i="73"/>
  <c r="F88" i="73"/>
  <c r="G88" i="73"/>
  <c r="H88" i="73"/>
  <c r="I88" i="73"/>
  <c r="J88" i="73"/>
  <c r="K88" i="73"/>
  <c r="L88" i="73"/>
  <c r="M88" i="73"/>
  <c r="N88" i="73"/>
  <c r="O88" i="73"/>
  <c r="C89" i="73"/>
  <c r="D89" i="73"/>
  <c r="E89" i="73"/>
  <c r="F89" i="73"/>
  <c r="G89" i="73"/>
  <c r="H89" i="73"/>
  <c r="I89" i="73"/>
  <c r="J89" i="73"/>
  <c r="K89" i="73"/>
  <c r="L89" i="73"/>
  <c r="M89" i="73"/>
  <c r="N89" i="73"/>
  <c r="O89" i="73"/>
  <c r="C90" i="73"/>
  <c r="D90" i="73"/>
  <c r="E90" i="73"/>
  <c r="F90" i="73"/>
  <c r="G90" i="73"/>
  <c r="H90" i="73"/>
  <c r="I90" i="73"/>
  <c r="J90" i="73"/>
  <c r="K90" i="73"/>
  <c r="L90" i="73"/>
  <c r="M90" i="73"/>
  <c r="N90" i="73"/>
  <c r="O90" i="73"/>
  <c r="C91" i="73"/>
  <c r="D91" i="73"/>
  <c r="E91" i="73"/>
  <c r="F91" i="73"/>
  <c r="G91" i="73"/>
  <c r="H91" i="73"/>
  <c r="I91" i="73"/>
  <c r="J91" i="73"/>
  <c r="K91" i="73"/>
  <c r="L91" i="73"/>
  <c r="M91" i="73"/>
  <c r="N91" i="73"/>
  <c r="O91" i="73"/>
  <c r="C92" i="73"/>
  <c r="D92" i="73"/>
  <c r="E92" i="73"/>
  <c r="F92" i="73"/>
  <c r="G92" i="73"/>
  <c r="H92" i="73"/>
  <c r="I92" i="73"/>
  <c r="J92" i="73"/>
  <c r="K92" i="73"/>
  <c r="L92" i="73"/>
  <c r="M92" i="73"/>
  <c r="N92" i="73"/>
  <c r="O92" i="73"/>
  <c r="C93" i="73"/>
  <c r="D93" i="73"/>
  <c r="E93" i="73"/>
  <c r="F93" i="73"/>
  <c r="G93" i="73"/>
  <c r="H93" i="73"/>
  <c r="I93" i="73"/>
  <c r="J93" i="73"/>
  <c r="K93" i="73"/>
  <c r="L93" i="73"/>
  <c r="M93" i="73"/>
  <c r="N93" i="73"/>
  <c r="O93" i="73"/>
  <c r="C94" i="73"/>
  <c r="D94" i="73"/>
  <c r="E94" i="73"/>
  <c r="F94" i="73"/>
  <c r="G94" i="73"/>
  <c r="H94" i="73"/>
  <c r="I94" i="73"/>
  <c r="J94" i="73"/>
  <c r="K94" i="73"/>
  <c r="L94" i="73"/>
  <c r="M94" i="73"/>
  <c r="N94" i="73"/>
  <c r="O94" i="73"/>
  <c r="C95" i="73"/>
  <c r="D95" i="73"/>
  <c r="E95" i="73"/>
  <c r="F95" i="73"/>
  <c r="G95" i="73"/>
  <c r="H95" i="73"/>
  <c r="I95" i="73"/>
  <c r="J95" i="73"/>
  <c r="K95" i="73"/>
  <c r="L95" i="73"/>
  <c r="M95" i="73"/>
  <c r="N95" i="73"/>
  <c r="O95" i="73"/>
  <c r="C96" i="73"/>
  <c r="D96" i="73"/>
  <c r="E96" i="73"/>
  <c r="F96" i="73"/>
  <c r="G96" i="73"/>
  <c r="H96" i="73"/>
  <c r="I96" i="73"/>
  <c r="J96" i="73"/>
  <c r="K96" i="73"/>
  <c r="L96" i="73"/>
  <c r="M96" i="73"/>
  <c r="N96" i="73"/>
  <c r="O96" i="73"/>
  <c r="C97" i="73"/>
  <c r="D97" i="73"/>
  <c r="E97" i="73"/>
  <c r="F97" i="73"/>
  <c r="G97" i="73"/>
  <c r="H97" i="73"/>
  <c r="I97" i="73"/>
  <c r="J97" i="73"/>
  <c r="K97" i="73"/>
  <c r="L97" i="73"/>
  <c r="M97" i="73"/>
  <c r="N97" i="73"/>
  <c r="O97" i="73"/>
  <c r="C98" i="73"/>
  <c r="D98" i="73"/>
  <c r="E98" i="73"/>
  <c r="F98" i="73"/>
  <c r="G98" i="73"/>
  <c r="H98" i="73"/>
  <c r="I98" i="73"/>
  <c r="J98" i="73"/>
  <c r="K98" i="73"/>
  <c r="L98" i="73"/>
  <c r="M98" i="73"/>
  <c r="N98" i="73"/>
  <c r="O98" i="73"/>
  <c r="C99" i="73"/>
  <c r="D99" i="73"/>
  <c r="E99" i="73"/>
  <c r="F99" i="73"/>
  <c r="G99" i="73"/>
  <c r="H99" i="73"/>
  <c r="I99" i="73"/>
  <c r="J99" i="73"/>
  <c r="K99" i="73"/>
  <c r="L99" i="73"/>
  <c r="M99" i="73"/>
  <c r="N99" i="73"/>
  <c r="O99" i="73"/>
  <c r="C100" i="73"/>
  <c r="D100" i="73"/>
  <c r="E100" i="73"/>
  <c r="F100" i="73"/>
  <c r="G100" i="73"/>
  <c r="H100" i="73"/>
  <c r="I100" i="73"/>
  <c r="J100" i="73"/>
  <c r="K100" i="73"/>
  <c r="L100" i="73"/>
  <c r="M100" i="73"/>
  <c r="N100" i="73"/>
  <c r="O100" i="73"/>
  <c r="C101" i="73"/>
  <c r="D101" i="73"/>
  <c r="E101" i="73"/>
  <c r="F101" i="73"/>
  <c r="G101" i="73"/>
  <c r="H101" i="73"/>
  <c r="I101" i="73"/>
  <c r="J101" i="73"/>
  <c r="K101" i="73"/>
  <c r="L101" i="73"/>
  <c r="M101" i="73"/>
  <c r="N101" i="73"/>
  <c r="O101" i="73"/>
  <c r="C102" i="73"/>
  <c r="D102" i="73"/>
  <c r="E102" i="73"/>
  <c r="F102" i="73"/>
  <c r="G102" i="73"/>
  <c r="H102" i="73"/>
  <c r="I102" i="73"/>
  <c r="J102" i="73"/>
  <c r="K102" i="73"/>
  <c r="L102" i="73"/>
  <c r="M102" i="73"/>
  <c r="N102" i="73"/>
  <c r="O102" i="73"/>
  <c r="C103" i="73"/>
  <c r="D103" i="73"/>
  <c r="E103" i="73"/>
  <c r="F103" i="73"/>
  <c r="G103" i="73"/>
  <c r="H103" i="73"/>
  <c r="I103" i="73"/>
  <c r="J103" i="73"/>
  <c r="K103" i="73"/>
  <c r="L103" i="73"/>
  <c r="M103" i="73"/>
  <c r="N103" i="73"/>
  <c r="O103" i="73"/>
  <c r="C104" i="73"/>
  <c r="D104" i="73"/>
  <c r="E104" i="73"/>
  <c r="F104" i="73"/>
  <c r="G104" i="73"/>
  <c r="H104" i="73"/>
  <c r="I104" i="73"/>
  <c r="J104" i="73"/>
  <c r="K104" i="73"/>
  <c r="L104" i="73"/>
  <c r="M104" i="73"/>
  <c r="N104" i="73"/>
  <c r="O104" i="73"/>
  <c r="C105" i="73"/>
  <c r="D105" i="73"/>
  <c r="E105" i="73"/>
  <c r="F105" i="73"/>
  <c r="G105" i="73"/>
  <c r="H105" i="73"/>
  <c r="I105" i="73"/>
  <c r="J105" i="73"/>
  <c r="K105" i="73"/>
  <c r="L105" i="73"/>
  <c r="M105" i="73"/>
  <c r="N105" i="73"/>
  <c r="O105" i="73"/>
  <c r="C106" i="73"/>
  <c r="D106" i="73"/>
  <c r="E106" i="73"/>
  <c r="F106" i="73"/>
  <c r="G106" i="73"/>
  <c r="H106" i="73"/>
  <c r="I106" i="73"/>
  <c r="J106" i="73"/>
  <c r="K106" i="73"/>
  <c r="L106" i="73"/>
  <c r="M106" i="73"/>
  <c r="N106" i="73"/>
  <c r="O106" i="73"/>
  <c r="C107" i="73"/>
  <c r="D107" i="73"/>
  <c r="E107" i="73"/>
  <c r="F107" i="73"/>
  <c r="G107" i="73"/>
  <c r="H107" i="73"/>
  <c r="I107" i="73"/>
  <c r="J107" i="73"/>
  <c r="K107" i="73"/>
  <c r="L107" i="73"/>
  <c r="M107" i="73"/>
  <c r="N107" i="73"/>
  <c r="O107" i="73"/>
  <c r="C108" i="73"/>
  <c r="D108" i="73"/>
  <c r="E108" i="73"/>
  <c r="F108" i="73"/>
  <c r="G108" i="73"/>
  <c r="H108" i="73"/>
  <c r="I108" i="73"/>
  <c r="J108" i="73"/>
  <c r="K108" i="73"/>
  <c r="L108" i="73"/>
  <c r="M108" i="73"/>
  <c r="N108" i="73"/>
  <c r="O108" i="73"/>
  <c r="C109" i="73"/>
  <c r="D109" i="73"/>
  <c r="E109" i="73"/>
  <c r="F109" i="73"/>
  <c r="G109" i="73"/>
  <c r="H109" i="73"/>
  <c r="I109" i="73"/>
  <c r="J109" i="73"/>
  <c r="K109" i="73"/>
  <c r="L109" i="73"/>
  <c r="M109" i="73"/>
  <c r="N109" i="73"/>
  <c r="O109" i="73"/>
  <c r="C110" i="73"/>
  <c r="D110" i="73"/>
  <c r="E110" i="73"/>
  <c r="F110" i="73"/>
  <c r="G110" i="73"/>
  <c r="H110" i="73"/>
  <c r="I110" i="73"/>
  <c r="J110" i="73"/>
  <c r="K110" i="73"/>
  <c r="L110" i="73"/>
  <c r="M110" i="73"/>
  <c r="N110" i="73"/>
  <c r="O110" i="73"/>
  <c r="O86" i="73"/>
  <c r="N86" i="73"/>
  <c r="M86" i="73"/>
  <c r="L86" i="73"/>
  <c r="K86" i="73"/>
  <c r="J86" i="73"/>
  <c r="I86" i="73"/>
  <c r="H86" i="73"/>
  <c r="G86" i="73"/>
  <c r="F86" i="73"/>
  <c r="E86" i="73"/>
  <c r="D86" i="73"/>
  <c r="C86" i="73"/>
  <c r="C71" i="73"/>
  <c r="D71" i="73"/>
  <c r="E71" i="73"/>
  <c r="F71" i="73"/>
  <c r="G71" i="73"/>
  <c r="H71" i="73"/>
  <c r="I71" i="73"/>
  <c r="J71" i="73"/>
  <c r="K71" i="73"/>
  <c r="L71" i="73"/>
  <c r="M71" i="73"/>
  <c r="N71" i="73"/>
  <c r="O71" i="73"/>
  <c r="C72" i="73"/>
  <c r="D72" i="73"/>
  <c r="E72" i="73"/>
  <c r="F72" i="73"/>
  <c r="G72" i="73"/>
  <c r="H72" i="73"/>
  <c r="I72" i="73"/>
  <c r="J72" i="73"/>
  <c r="K72" i="73"/>
  <c r="L72" i="73"/>
  <c r="M72" i="73"/>
  <c r="N72" i="73"/>
  <c r="O72" i="73"/>
  <c r="C73" i="73"/>
  <c r="D73" i="73"/>
  <c r="E73" i="73"/>
  <c r="F73" i="73"/>
  <c r="G73" i="73"/>
  <c r="H73" i="73"/>
  <c r="I73" i="73"/>
  <c r="J73" i="73"/>
  <c r="K73" i="73"/>
  <c r="L73" i="73"/>
  <c r="M73" i="73"/>
  <c r="N73" i="73"/>
  <c r="O73" i="73"/>
  <c r="C74" i="73"/>
  <c r="D74" i="73"/>
  <c r="E74" i="73"/>
  <c r="F74" i="73"/>
  <c r="G74" i="73"/>
  <c r="H74" i="73"/>
  <c r="I74" i="73"/>
  <c r="J74" i="73"/>
  <c r="K74" i="73"/>
  <c r="L74" i="73"/>
  <c r="M74" i="73"/>
  <c r="N74" i="73"/>
  <c r="O74" i="73"/>
  <c r="C75" i="73"/>
  <c r="D75" i="73"/>
  <c r="E75" i="73"/>
  <c r="F75" i="73"/>
  <c r="G75" i="73"/>
  <c r="H75" i="73"/>
  <c r="I75" i="73"/>
  <c r="J75" i="73"/>
  <c r="K75" i="73"/>
  <c r="L75" i="73"/>
  <c r="M75" i="73"/>
  <c r="N75" i="73"/>
  <c r="O75" i="73"/>
  <c r="C76" i="73"/>
  <c r="D76" i="73"/>
  <c r="E76" i="73"/>
  <c r="F76" i="73"/>
  <c r="G76" i="73"/>
  <c r="H76" i="73"/>
  <c r="I76" i="73"/>
  <c r="J76" i="73"/>
  <c r="K76" i="73"/>
  <c r="L76" i="73"/>
  <c r="M76" i="73"/>
  <c r="N76" i="73"/>
  <c r="O76" i="73"/>
  <c r="C77" i="73"/>
  <c r="D77" i="73"/>
  <c r="E77" i="73"/>
  <c r="F77" i="73"/>
  <c r="G77" i="73"/>
  <c r="H77" i="73"/>
  <c r="I77" i="73"/>
  <c r="J77" i="73"/>
  <c r="K77" i="73"/>
  <c r="L77" i="73"/>
  <c r="M77" i="73"/>
  <c r="N77" i="73"/>
  <c r="O77" i="73"/>
  <c r="C78" i="73"/>
  <c r="D78" i="73"/>
  <c r="E78" i="73"/>
  <c r="F78" i="73"/>
  <c r="G78" i="73"/>
  <c r="H78" i="73"/>
  <c r="I78" i="73"/>
  <c r="J78" i="73"/>
  <c r="K78" i="73"/>
  <c r="L78" i="73"/>
  <c r="M78" i="73"/>
  <c r="N78" i="73"/>
  <c r="O78" i="73"/>
  <c r="C79" i="73"/>
  <c r="D79" i="73"/>
  <c r="E79" i="73"/>
  <c r="F79" i="73"/>
  <c r="G79" i="73"/>
  <c r="H79" i="73"/>
  <c r="I79" i="73"/>
  <c r="J79" i="73"/>
  <c r="K79" i="73"/>
  <c r="L79" i="73"/>
  <c r="M79" i="73"/>
  <c r="N79" i="73"/>
  <c r="O79" i="73"/>
  <c r="C80" i="73"/>
  <c r="D80" i="73"/>
  <c r="E80" i="73"/>
  <c r="F80" i="73"/>
  <c r="G80" i="73"/>
  <c r="H80" i="73"/>
  <c r="I80" i="73"/>
  <c r="J80" i="73"/>
  <c r="K80" i="73"/>
  <c r="L80" i="73"/>
  <c r="M80" i="73"/>
  <c r="N80" i="73"/>
  <c r="O80" i="73"/>
  <c r="C81" i="73"/>
  <c r="D81" i="73"/>
  <c r="E81" i="73"/>
  <c r="F81" i="73"/>
  <c r="G81" i="73"/>
  <c r="H81" i="73"/>
  <c r="I81" i="73"/>
  <c r="J81" i="73"/>
  <c r="K81" i="73"/>
  <c r="L81" i="73"/>
  <c r="M81" i="73"/>
  <c r="N81" i="73"/>
  <c r="O81" i="73"/>
  <c r="C82" i="73"/>
  <c r="D82" i="73"/>
  <c r="E82" i="73"/>
  <c r="F82" i="73"/>
  <c r="G82" i="73"/>
  <c r="H82" i="73"/>
  <c r="I82" i="73"/>
  <c r="J82" i="73"/>
  <c r="K82" i="73"/>
  <c r="L82" i="73"/>
  <c r="M82" i="73"/>
  <c r="N82" i="73"/>
  <c r="O82" i="73"/>
  <c r="O70" i="73"/>
  <c r="N70" i="73"/>
  <c r="M70" i="73"/>
  <c r="L70" i="73"/>
  <c r="K70" i="73"/>
  <c r="J70" i="73"/>
  <c r="I70" i="73"/>
  <c r="H70" i="73"/>
  <c r="G70" i="73"/>
  <c r="F70" i="73"/>
  <c r="E70" i="73"/>
  <c r="D70" i="73"/>
  <c r="C70" i="73"/>
  <c r="C53" i="73"/>
  <c r="D53" i="73"/>
  <c r="E53" i="73"/>
  <c r="F53" i="73"/>
  <c r="G53" i="73"/>
  <c r="H53" i="73"/>
  <c r="I53" i="73"/>
  <c r="J53" i="73"/>
  <c r="K53" i="73"/>
  <c r="L53" i="73"/>
  <c r="M53" i="73"/>
  <c r="N53" i="73"/>
  <c r="O53" i="73"/>
  <c r="C54" i="73"/>
  <c r="D54" i="73"/>
  <c r="E54" i="73"/>
  <c r="F54" i="73"/>
  <c r="G54" i="73"/>
  <c r="H54" i="73"/>
  <c r="I54" i="73"/>
  <c r="J54" i="73"/>
  <c r="K54" i="73"/>
  <c r="L54" i="73"/>
  <c r="M54" i="73"/>
  <c r="N54" i="73"/>
  <c r="O54" i="73"/>
  <c r="C55" i="73"/>
  <c r="D55" i="73"/>
  <c r="E55" i="73"/>
  <c r="F55" i="73"/>
  <c r="G55" i="73"/>
  <c r="H55" i="73"/>
  <c r="I55" i="73"/>
  <c r="J55" i="73"/>
  <c r="K55" i="73"/>
  <c r="L55" i="73"/>
  <c r="M55" i="73"/>
  <c r="N55" i="73"/>
  <c r="O55" i="73"/>
  <c r="C56" i="73"/>
  <c r="D56" i="73"/>
  <c r="E56" i="73"/>
  <c r="F56" i="73"/>
  <c r="G56" i="73"/>
  <c r="H56" i="73"/>
  <c r="I56" i="73"/>
  <c r="J56" i="73"/>
  <c r="K56" i="73"/>
  <c r="L56" i="73"/>
  <c r="M56" i="73"/>
  <c r="N56" i="73"/>
  <c r="O56" i="73"/>
  <c r="C57" i="73"/>
  <c r="D57" i="73"/>
  <c r="E57" i="73"/>
  <c r="F57" i="73"/>
  <c r="G57" i="73"/>
  <c r="H57" i="73"/>
  <c r="I57" i="73"/>
  <c r="J57" i="73"/>
  <c r="K57" i="73"/>
  <c r="L57" i="73"/>
  <c r="M57" i="73"/>
  <c r="N57" i="73"/>
  <c r="O57" i="73"/>
  <c r="C58" i="73"/>
  <c r="D58" i="73"/>
  <c r="E58" i="73"/>
  <c r="F58" i="73"/>
  <c r="G58" i="73"/>
  <c r="H58" i="73"/>
  <c r="I58" i="73"/>
  <c r="J58" i="73"/>
  <c r="K58" i="73"/>
  <c r="L58" i="73"/>
  <c r="M58" i="73"/>
  <c r="N58" i="73"/>
  <c r="O58" i="73"/>
  <c r="C59" i="73"/>
  <c r="D59" i="73"/>
  <c r="E59" i="73"/>
  <c r="F59" i="73"/>
  <c r="G59" i="73"/>
  <c r="H59" i="73"/>
  <c r="I59" i="73"/>
  <c r="J59" i="73"/>
  <c r="K59" i="73"/>
  <c r="L59" i="73"/>
  <c r="M59" i="73"/>
  <c r="N59" i="73"/>
  <c r="O59" i="73"/>
  <c r="C60" i="73"/>
  <c r="D60" i="73"/>
  <c r="E60" i="73"/>
  <c r="F60" i="73"/>
  <c r="G60" i="73"/>
  <c r="H60" i="73"/>
  <c r="I60" i="73"/>
  <c r="J60" i="73"/>
  <c r="K60" i="73"/>
  <c r="L60" i="73"/>
  <c r="M60" i="73"/>
  <c r="N60" i="73"/>
  <c r="O60" i="73"/>
  <c r="C61" i="73"/>
  <c r="D61" i="73"/>
  <c r="E61" i="73"/>
  <c r="F61" i="73"/>
  <c r="G61" i="73"/>
  <c r="H61" i="73"/>
  <c r="I61" i="73"/>
  <c r="J61" i="73"/>
  <c r="K61" i="73"/>
  <c r="L61" i="73"/>
  <c r="M61" i="73"/>
  <c r="N61" i="73"/>
  <c r="O61" i="73"/>
  <c r="C62" i="73"/>
  <c r="D62" i="73"/>
  <c r="E62" i="73"/>
  <c r="F62" i="73"/>
  <c r="G62" i="73"/>
  <c r="H62" i="73"/>
  <c r="I62" i="73"/>
  <c r="J62" i="73"/>
  <c r="K62" i="73"/>
  <c r="L62" i="73"/>
  <c r="M62" i="73"/>
  <c r="N62" i="73"/>
  <c r="O62" i="73"/>
  <c r="C63" i="73"/>
  <c r="D63" i="73"/>
  <c r="E63" i="73"/>
  <c r="F63" i="73"/>
  <c r="G63" i="73"/>
  <c r="H63" i="73"/>
  <c r="I63" i="73"/>
  <c r="J63" i="73"/>
  <c r="K63" i="73"/>
  <c r="L63" i="73"/>
  <c r="M63" i="73"/>
  <c r="N63" i="73"/>
  <c r="O63" i="73"/>
  <c r="C64" i="73"/>
  <c r="D64" i="73"/>
  <c r="E64" i="73"/>
  <c r="F64" i="73"/>
  <c r="G64" i="73"/>
  <c r="H64" i="73"/>
  <c r="I64" i="73"/>
  <c r="J64" i="73"/>
  <c r="K64" i="73"/>
  <c r="L64" i="73"/>
  <c r="M64" i="73"/>
  <c r="N64" i="73"/>
  <c r="O64" i="73"/>
  <c r="C65" i="73"/>
  <c r="D65" i="73"/>
  <c r="E65" i="73"/>
  <c r="F65" i="73"/>
  <c r="G65" i="73"/>
  <c r="H65" i="73"/>
  <c r="I65" i="73"/>
  <c r="J65" i="73"/>
  <c r="K65" i="73"/>
  <c r="L65" i="73"/>
  <c r="M65" i="73"/>
  <c r="N65" i="73"/>
  <c r="O65" i="73"/>
  <c r="C66" i="73"/>
  <c r="D66" i="73"/>
  <c r="E66" i="73"/>
  <c r="F66" i="73"/>
  <c r="G66" i="73"/>
  <c r="H66" i="73"/>
  <c r="I66" i="73"/>
  <c r="J66" i="73"/>
  <c r="K66" i="73"/>
  <c r="L66" i="73"/>
  <c r="M66" i="73"/>
  <c r="N66" i="73"/>
  <c r="O66" i="73"/>
  <c r="O52" i="73"/>
  <c r="N52" i="73"/>
  <c r="M52" i="73"/>
  <c r="L52" i="73"/>
  <c r="K52" i="73"/>
  <c r="J52" i="73"/>
  <c r="I52" i="73"/>
  <c r="H52" i="73"/>
  <c r="G52" i="73"/>
  <c r="F52" i="73"/>
  <c r="E52" i="73"/>
  <c r="D52" i="73"/>
  <c r="C52" i="73"/>
  <c r="D44" i="73"/>
  <c r="E44" i="73"/>
  <c r="F44" i="73"/>
  <c r="G44" i="73"/>
  <c r="H44" i="73"/>
  <c r="I44" i="73"/>
  <c r="J44" i="73"/>
  <c r="K44" i="73"/>
  <c r="L44" i="73"/>
  <c r="M44" i="73"/>
  <c r="N44" i="73"/>
  <c r="O44" i="73"/>
  <c r="D45" i="73"/>
  <c r="E45" i="73"/>
  <c r="F45" i="73"/>
  <c r="G45" i="73"/>
  <c r="H45" i="73"/>
  <c r="I45" i="73"/>
  <c r="J45" i="73"/>
  <c r="K45" i="73"/>
  <c r="L45" i="73"/>
  <c r="M45" i="73"/>
  <c r="N45" i="73"/>
  <c r="O45" i="73"/>
  <c r="D46" i="73"/>
  <c r="E46" i="73"/>
  <c r="F46" i="73"/>
  <c r="G46" i="73"/>
  <c r="H46" i="73"/>
  <c r="I46" i="73"/>
  <c r="J46" i="73"/>
  <c r="K46" i="73"/>
  <c r="L46" i="73"/>
  <c r="M46" i="73"/>
  <c r="N46" i="73"/>
  <c r="O46" i="73"/>
  <c r="D47" i="73"/>
  <c r="E47" i="73"/>
  <c r="F47" i="73"/>
  <c r="G47" i="73"/>
  <c r="H47" i="73"/>
  <c r="I47" i="73"/>
  <c r="J47" i="73"/>
  <c r="K47" i="73"/>
  <c r="L47" i="73"/>
  <c r="M47" i="73"/>
  <c r="N47" i="73"/>
  <c r="O47" i="73"/>
  <c r="D48" i="73"/>
  <c r="E48" i="73"/>
  <c r="F48" i="73"/>
  <c r="G48" i="73"/>
  <c r="H48" i="73"/>
  <c r="I48" i="73"/>
  <c r="J48" i="73"/>
  <c r="K48" i="73"/>
  <c r="L48" i="73"/>
  <c r="M48" i="73"/>
  <c r="N48" i="73"/>
  <c r="O48" i="73"/>
  <c r="C45" i="73"/>
  <c r="C46" i="73"/>
  <c r="C47" i="73"/>
  <c r="C48" i="73"/>
  <c r="C44" i="73"/>
  <c r="D40" i="73"/>
  <c r="E40" i="73"/>
  <c r="F40" i="73"/>
  <c r="G40" i="73"/>
  <c r="H40" i="73"/>
  <c r="I40" i="73"/>
  <c r="J40" i="73"/>
  <c r="K40" i="73"/>
  <c r="L40" i="73"/>
  <c r="M40" i="73"/>
  <c r="N40" i="73"/>
  <c r="O40" i="73"/>
  <c r="C40" i="73"/>
  <c r="D20" i="73"/>
  <c r="E20" i="73"/>
  <c r="F20" i="73"/>
  <c r="G20" i="73"/>
  <c r="H20" i="73"/>
  <c r="I20" i="73"/>
  <c r="J20" i="73"/>
  <c r="K20" i="73"/>
  <c r="L20" i="73"/>
  <c r="M20" i="73"/>
  <c r="N20" i="73"/>
  <c r="O20" i="73"/>
  <c r="D21" i="73"/>
  <c r="E21" i="73"/>
  <c r="F21" i="73"/>
  <c r="G21" i="73"/>
  <c r="H21" i="73"/>
  <c r="I21" i="73"/>
  <c r="J21" i="73"/>
  <c r="K21" i="73"/>
  <c r="L21" i="73"/>
  <c r="M21" i="73"/>
  <c r="N21" i="73"/>
  <c r="O21" i="73"/>
  <c r="D22" i="73"/>
  <c r="E22" i="73"/>
  <c r="F22" i="73"/>
  <c r="G22" i="73"/>
  <c r="H22" i="73"/>
  <c r="I22" i="73"/>
  <c r="J22" i="73"/>
  <c r="K22" i="73"/>
  <c r="L22" i="73"/>
  <c r="M22" i="73"/>
  <c r="N22" i="73"/>
  <c r="O22" i="73"/>
  <c r="D23" i="73"/>
  <c r="E23" i="73"/>
  <c r="F23" i="73"/>
  <c r="G23" i="73"/>
  <c r="H23" i="73"/>
  <c r="I23" i="73"/>
  <c r="J23" i="73"/>
  <c r="K23" i="73"/>
  <c r="L23" i="73"/>
  <c r="M23" i="73"/>
  <c r="N23" i="73"/>
  <c r="O23" i="73"/>
  <c r="D24" i="73"/>
  <c r="E24" i="73"/>
  <c r="F24" i="73"/>
  <c r="G24" i="73"/>
  <c r="H24" i="73"/>
  <c r="I24" i="73"/>
  <c r="J24" i="73"/>
  <c r="K24" i="73"/>
  <c r="L24" i="73"/>
  <c r="M24" i="73"/>
  <c r="N24" i="73"/>
  <c r="O24" i="73"/>
  <c r="D25" i="73"/>
  <c r="E25" i="73"/>
  <c r="F25" i="73"/>
  <c r="G25" i="73"/>
  <c r="H25" i="73"/>
  <c r="I25" i="73"/>
  <c r="J25" i="73"/>
  <c r="K25" i="73"/>
  <c r="L25" i="73"/>
  <c r="M25" i="73"/>
  <c r="N25" i="73"/>
  <c r="O25" i="73"/>
  <c r="D26" i="73"/>
  <c r="E26" i="73"/>
  <c r="F26" i="73"/>
  <c r="G26" i="73"/>
  <c r="H26" i="73"/>
  <c r="I26" i="73"/>
  <c r="J26" i="73"/>
  <c r="K26" i="73"/>
  <c r="L26" i="73"/>
  <c r="M26" i="73"/>
  <c r="N26" i="73"/>
  <c r="O26" i="73"/>
  <c r="D27" i="73"/>
  <c r="E27" i="73"/>
  <c r="F27" i="73"/>
  <c r="G27" i="73"/>
  <c r="H27" i="73"/>
  <c r="I27" i="73"/>
  <c r="J27" i="73"/>
  <c r="K27" i="73"/>
  <c r="L27" i="73"/>
  <c r="M27" i="73"/>
  <c r="N27" i="73"/>
  <c r="O27" i="73"/>
  <c r="C26" i="73"/>
  <c r="C25" i="73"/>
  <c r="C24" i="73"/>
  <c r="C23" i="73"/>
  <c r="C22" i="73"/>
  <c r="C21" i="73"/>
  <c r="C20" i="73"/>
  <c r="C27" i="73"/>
  <c r="E13" i="73" l="1"/>
  <c r="D13" i="73"/>
  <c r="C13" i="73"/>
  <c r="O12" i="73"/>
  <c r="N12" i="73"/>
  <c r="M12" i="73"/>
  <c r="L12" i="73"/>
  <c r="K12" i="73"/>
  <c r="J12" i="73"/>
  <c r="I12" i="73"/>
  <c r="H12" i="73"/>
  <c r="G12" i="73"/>
  <c r="F12" i="73"/>
  <c r="E12" i="73"/>
  <c r="D12" i="73"/>
  <c r="C12" i="73"/>
  <c r="E11" i="73"/>
  <c r="D11" i="73"/>
  <c r="C11" i="73"/>
  <c r="E10" i="73"/>
  <c r="D10" i="73"/>
  <c r="C10" i="73"/>
  <c r="E9" i="73"/>
  <c r="D9" i="73"/>
  <c r="C9" i="73"/>
  <c r="E8" i="73"/>
  <c r="D8" i="73"/>
  <c r="C8" i="73"/>
  <c r="E7" i="73"/>
  <c r="D7" i="73"/>
  <c r="C7" i="73"/>
  <c r="E6" i="73"/>
  <c r="D6" i="73"/>
  <c r="C6" i="73"/>
  <c r="E5" i="73"/>
  <c r="D5" i="73"/>
  <c r="C5" i="73"/>
  <c r="E4" i="73"/>
  <c r="D4" i="73"/>
  <c r="C4" i="73"/>
  <c r="O129" i="72" l="1"/>
  <c r="N129" i="72"/>
  <c r="M129" i="72"/>
  <c r="L129" i="72"/>
  <c r="K129" i="72"/>
  <c r="J129" i="72"/>
  <c r="I129" i="72"/>
  <c r="H129" i="72"/>
  <c r="G129" i="72"/>
  <c r="F129" i="72"/>
  <c r="E129" i="72"/>
  <c r="D129" i="72"/>
  <c r="C129" i="72"/>
  <c r="O128" i="72"/>
  <c r="N128" i="72"/>
  <c r="M128" i="72"/>
  <c r="L128" i="72"/>
  <c r="K128" i="72"/>
  <c r="J128" i="72"/>
  <c r="I128" i="72"/>
  <c r="H128" i="72"/>
  <c r="G128" i="72"/>
  <c r="F128" i="72"/>
  <c r="E128" i="72"/>
  <c r="D128" i="72"/>
  <c r="C128" i="72"/>
  <c r="O127" i="72"/>
  <c r="N127" i="72"/>
  <c r="M127" i="72"/>
  <c r="L127" i="72"/>
  <c r="K127" i="72"/>
  <c r="J127" i="72"/>
  <c r="I127" i="72"/>
  <c r="H127" i="72"/>
  <c r="G127" i="72"/>
  <c r="F127" i="72"/>
  <c r="E127" i="72"/>
  <c r="D127" i="72"/>
  <c r="C127" i="72"/>
  <c r="O126" i="72"/>
  <c r="N126" i="72"/>
  <c r="M126" i="72"/>
  <c r="L126" i="72"/>
  <c r="K126" i="72"/>
  <c r="J126" i="72"/>
  <c r="I126" i="72"/>
  <c r="H126" i="72"/>
  <c r="G126" i="72"/>
  <c r="F126" i="72"/>
  <c r="E126" i="72"/>
  <c r="D126" i="72"/>
  <c r="C126" i="72"/>
  <c r="O125" i="72"/>
  <c r="N125" i="72"/>
  <c r="M125" i="72"/>
  <c r="L125" i="72"/>
  <c r="K125" i="72"/>
  <c r="J125" i="72"/>
  <c r="I125" i="72"/>
  <c r="H125" i="72"/>
  <c r="G125" i="72"/>
  <c r="F125" i="72"/>
  <c r="E125" i="72"/>
  <c r="D125" i="72"/>
  <c r="C125" i="72"/>
  <c r="O124" i="72"/>
  <c r="N124" i="72"/>
  <c r="M124" i="72"/>
  <c r="L124" i="72"/>
  <c r="K124" i="72"/>
  <c r="J124" i="72"/>
  <c r="I124" i="72"/>
  <c r="H124" i="72"/>
  <c r="G124" i="72"/>
  <c r="F124" i="72"/>
  <c r="E124" i="72"/>
  <c r="D124" i="72"/>
  <c r="C124" i="72"/>
  <c r="O123" i="72"/>
  <c r="N123" i="72"/>
  <c r="M123" i="72"/>
  <c r="L123" i="72"/>
  <c r="K123" i="72"/>
  <c r="J123" i="72"/>
  <c r="I123" i="72"/>
  <c r="H123" i="72"/>
  <c r="G123" i="72"/>
  <c r="F123" i="72"/>
  <c r="E123" i="72"/>
  <c r="D123" i="72"/>
  <c r="C123" i="72"/>
  <c r="O122" i="72"/>
  <c r="N122" i="72"/>
  <c r="M122" i="72"/>
  <c r="L122" i="72"/>
  <c r="K122" i="72"/>
  <c r="J122" i="72"/>
  <c r="I122" i="72"/>
  <c r="H122" i="72"/>
  <c r="G122" i="72"/>
  <c r="F122" i="72"/>
  <c r="E122" i="72"/>
  <c r="D122" i="72"/>
  <c r="C122" i="72"/>
  <c r="O121" i="72"/>
  <c r="N121" i="72"/>
  <c r="M121" i="72"/>
  <c r="L121" i="72"/>
  <c r="K121" i="72"/>
  <c r="J121" i="72"/>
  <c r="I121" i="72"/>
  <c r="H121" i="72"/>
  <c r="G121" i="72"/>
  <c r="F121" i="72"/>
  <c r="E121" i="72"/>
  <c r="D121" i="72"/>
  <c r="C121" i="72"/>
  <c r="O120" i="72"/>
  <c r="N120" i="72"/>
  <c r="M120" i="72"/>
  <c r="L120" i="72"/>
  <c r="K120" i="72"/>
  <c r="J120" i="72"/>
  <c r="I120" i="72"/>
  <c r="H120" i="72"/>
  <c r="G120" i="72"/>
  <c r="F120" i="72"/>
  <c r="E120" i="72"/>
  <c r="D120" i="72"/>
  <c r="C120" i="72"/>
  <c r="E116" i="72"/>
  <c r="D116" i="72"/>
  <c r="C116" i="72"/>
  <c r="E115" i="72"/>
  <c r="D115" i="72"/>
  <c r="C115" i="72"/>
  <c r="E114" i="72"/>
  <c r="D114" i="72"/>
  <c r="C114" i="72"/>
  <c r="E113" i="72"/>
  <c r="D113" i="72"/>
  <c r="C113" i="72"/>
  <c r="E112" i="72"/>
  <c r="D112" i="72"/>
  <c r="C112" i="72"/>
  <c r="E110" i="72"/>
  <c r="D110" i="72"/>
  <c r="C110" i="72"/>
  <c r="E109" i="72"/>
  <c r="D109" i="72"/>
  <c r="C109" i="72"/>
  <c r="E108" i="72"/>
  <c r="D108" i="72"/>
  <c r="C108" i="72"/>
  <c r="E107" i="72"/>
  <c r="D107" i="72"/>
  <c r="C107" i="72"/>
  <c r="E106" i="72"/>
  <c r="D106" i="72"/>
  <c r="C106" i="72"/>
  <c r="E105" i="72"/>
  <c r="D105" i="72"/>
  <c r="C105" i="72"/>
  <c r="E104" i="72"/>
  <c r="D104" i="72"/>
  <c r="C104" i="72"/>
  <c r="E103" i="72"/>
  <c r="D103" i="72"/>
  <c r="C103" i="72"/>
  <c r="E102" i="72"/>
  <c r="D102" i="72"/>
  <c r="C102" i="72"/>
  <c r="E101" i="72"/>
  <c r="D101" i="72"/>
  <c r="C101" i="72"/>
  <c r="E100" i="72"/>
  <c r="D100" i="72"/>
  <c r="C100" i="72"/>
  <c r="E99" i="72"/>
  <c r="D99" i="72"/>
  <c r="C99" i="72"/>
  <c r="E98" i="72"/>
  <c r="D98" i="72"/>
  <c r="C98" i="72"/>
  <c r="E97" i="72"/>
  <c r="D97" i="72"/>
  <c r="C97" i="72"/>
  <c r="E96" i="72"/>
  <c r="D96" i="72"/>
  <c r="C96" i="72"/>
  <c r="E95" i="72"/>
  <c r="D95" i="72"/>
  <c r="C95" i="72"/>
  <c r="E94" i="72"/>
  <c r="D94" i="72"/>
  <c r="C94" i="72"/>
  <c r="E93" i="72"/>
  <c r="D93" i="72"/>
  <c r="C93" i="72"/>
  <c r="E92" i="72"/>
  <c r="D92" i="72"/>
  <c r="C92" i="72"/>
  <c r="E91" i="72"/>
  <c r="D91" i="72"/>
  <c r="C91" i="72"/>
  <c r="E90" i="72"/>
  <c r="D90" i="72"/>
  <c r="C90" i="72"/>
  <c r="E89" i="72"/>
  <c r="D89" i="72"/>
  <c r="C89" i="72"/>
  <c r="E88" i="72"/>
  <c r="D88" i="72"/>
  <c r="C88" i="72"/>
  <c r="E87" i="72"/>
  <c r="D87" i="72"/>
  <c r="C87" i="72"/>
  <c r="E86" i="72"/>
  <c r="D86" i="72"/>
  <c r="C86" i="72"/>
  <c r="E82" i="72"/>
  <c r="D82" i="72"/>
  <c r="C82" i="72"/>
  <c r="E81" i="72"/>
  <c r="D81" i="72"/>
  <c r="C81" i="72"/>
  <c r="E80" i="72"/>
  <c r="D80" i="72"/>
  <c r="C80" i="72"/>
  <c r="E79" i="72"/>
  <c r="D79" i="72"/>
  <c r="C79" i="72"/>
  <c r="E78" i="72"/>
  <c r="D78" i="72"/>
  <c r="C78" i="72"/>
  <c r="E77" i="72"/>
  <c r="D77" i="72"/>
  <c r="C77" i="72"/>
  <c r="E76" i="72"/>
  <c r="D76" i="72"/>
  <c r="C76" i="72"/>
  <c r="E75" i="72"/>
  <c r="D75" i="72"/>
  <c r="C75" i="72"/>
  <c r="E74" i="72"/>
  <c r="D74" i="72"/>
  <c r="C74" i="72"/>
  <c r="E73" i="72"/>
  <c r="D73" i="72"/>
  <c r="C73" i="72"/>
  <c r="E72" i="72"/>
  <c r="D72" i="72"/>
  <c r="C72" i="72"/>
  <c r="E71" i="72"/>
  <c r="D71" i="72"/>
  <c r="C71" i="72"/>
  <c r="E70" i="72"/>
  <c r="D70" i="72"/>
  <c r="C70" i="72"/>
  <c r="E66" i="72"/>
  <c r="D66" i="72"/>
  <c r="C66" i="72"/>
  <c r="E65" i="72"/>
  <c r="D65" i="72"/>
  <c r="C65" i="72"/>
  <c r="E64" i="72"/>
  <c r="D64" i="72"/>
  <c r="C64" i="72"/>
  <c r="E63" i="72"/>
  <c r="D63" i="72"/>
  <c r="C63" i="72"/>
  <c r="E62" i="72"/>
  <c r="D62" i="72"/>
  <c r="C62" i="72"/>
  <c r="E61" i="72"/>
  <c r="D61" i="72"/>
  <c r="C61" i="72"/>
  <c r="E60" i="72"/>
  <c r="D60" i="72"/>
  <c r="C60" i="72"/>
  <c r="E59" i="72"/>
  <c r="D59" i="72"/>
  <c r="C59" i="72"/>
  <c r="E58" i="72"/>
  <c r="D58" i="72"/>
  <c r="C58" i="72"/>
  <c r="E57" i="72"/>
  <c r="D57" i="72"/>
  <c r="C57" i="72"/>
  <c r="E56" i="72"/>
  <c r="D56" i="72"/>
  <c r="C56" i="72"/>
  <c r="E55" i="72"/>
  <c r="D55" i="72"/>
  <c r="C55" i="72"/>
  <c r="E54" i="72"/>
  <c r="D54" i="72"/>
  <c r="C54" i="72"/>
  <c r="E53" i="72"/>
  <c r="D53" i="72"/>
  <c r="C53" i="72"/>
  <c r="E52" i="72"/>
  <c r="D52" i="72"/>
  <c r="C52" i="72"/>
  <c r="E48" i="72"/>
  <c r="D48" i="72"/>
  <c r="C48" i="72"/>
  <c r="E47" i="72"/>
  <c r="D47" i="72"/>
  <c r="C47" i="72"/>
  <c r="E46" i="72"/>
  <c r="D46" i="72"/>
  <c r="C46" i="72"/>
  <c r="E45" i="72"/>
  <c r="D45" i="72"/>
  <c r="C45" i="72"/>
  <c r="E44" i="72"/>
  <c r="D44" i="72"/>
  <c r="C44" i="72"/>
  <c r="E40" i="72"/>
  <c r="D40" i="72"/>
  <c r="C40" i="72"/>
  <c r="E27" i="72"/>
  <c r="D27" i="72"/>
  <c r="C27" i="72"/>
  <c r="E25" i="72"/>
  <c r="D25" i="72"/>
  <c r="C25" i="72"/>
  <c r="E24" i="72"/>
  <c r="D24" i="72"/>
  <c r="C24" i="72"/>
  <c r="E23" i="72"/>
  <c r="D23" i="72"/>
  <c r="C23" i="72"/>
  <c r="E22" i="72"/>
  <c r="D22" i="72"/>
  <c r="C22" i="72"/>
  <c r="E21" i="72"/>
  <c r="D21" i="72"/>
  <c r="C21" i="72"/>
  <c r="E20" i="72"/>
  <c r="D20" i="72"/>
  <c r="C20" i="72"/>
  <c r="E13" i="72"/>
  <c r="D13" i="72"/>
  <c r="C13" i="72"/>
  <c r="O12" i="72"/>
  <c r="N12" i="72"/>
  <c r="M12" i="72"/>
  <c r="L12" i="72"/>
  <c r="K12" i="72"/>
  <c r="J12" i="72"/>
  <c r="I12" i="72"/>
  <c r="H12" i="72"/>
  <c r="G12" i="72"/>
  <c r="F12" i="72"/>
  <c r="E12" i="72"/>
  <c r="D12" i="72"/>
  <c r="C12" i="72"/>
  <c r="E11" i="72"/>
  <c r="D11" i="72"/>
  <c r="C11" i="72"/>
  <c r="E10" i="72"/>
  <c r="D10" i="72"/>
  <c r="C10" i="72"/>
  <c r="E9" i="72"/>
  <c r="D9" i="72"/>
  <c r="C9" i="72"/>
  <c r="E8" i="72"/>
  <c r="D8" i="72"/>
  <c r="C8" i="72"/>
  <c r="E7" i="72"/>
  <c r="D7" i="72"/>
  <c r="C7" i="72"/>
  <c r="E6" i="72"/>
  <c r="D6" i="72"/>
  <c r="C6" i="72"/>
  <c r="E5" i="72"/>
  <c r="D5" i="72"/>
  <c r="C5" i="72"/>
  <c r="E4" i="72"/>
  <c r="D4" i="72"/>
  <c r="C4" i="72"/>
  <c r="F26" i="72"/>
  <c r="E26" i="72"/>
  <c r="D26" i="72"/>
  <c r="C26" i="72"/>
  <c r="O129" i="71"/>
  <c r="N129" i="71"/>
  <c r="M129" i="71"/>
  <c r="L129" i="71"/>
  <c r="K129" i="71"/>
  <c r="J129" i="71"/>
  <c r="I129" i="71"/>
  <c r="H129" i="71"/>
  <c r="G129" i="71"/>
  <c r="F129" i="71"/>
  <c r="E129" i="71"/>
  <c r="D129" i="71"/>
  <c r="C129" i="71"/>
  <c r="O128" i="71"/>
  <c r="N128" i="71"/>
  <c r="M128" i="71"/>
  <c r="L128" i="71"/>
  <c r="K128" i="71"/>
  <c r="J128" i="71"/>
  <c r="I128" i="71"/>
  <c r="H128" i="71"/>
  <c r="G128" i="71"/>
  <c r="F128" i="71"/>
  <c r="E128" i="71"/>
  <c r="D128" i="71"/>
  <c r="C128" i="71"/>
  <c r="O127" i="71"/>
  <c r="N127" i="71"/>
  <c r="M127" i="71"/>
  <c r="L127" i="71"/>
  <c r="K127" i="71"/>
  <c r="J127" i="71"/>
  <c r="I127" i="71"/>
  <c r="H127" i="71"/>
  <c r="G127" i="71"/>
  <c r="F127" i="71"/>
  <c r="E127" i="71"/>
  <c r="D127" i="71"/>
  <c r="C127" i="71"/>
  <c r="O126" i="71"/>
  <c r="N126" i="71"/>
  <c r="M126" i="71"/>
  <c r="L126" i="71"/>
  <c r="K126" i="71"/>
  <c r="J126" i="71"/>
  <c r="I126" i="71"/>
  <c r="H126" i="71"/>
  <c r="G126" i="71"/>
  <c r="F126" i="71"/>
  <c r="E126" i="71"/>
  <c r="D126" i="71"/>
  <c r="C126" i="71"/>
  <c r="O125" i="71"/>
  <c r="N125" i="71"/>
  <c r="M125" i="71"/>
  <c r="L125" i="71"/>
  <c r="K125" i="71"/>
  <c r="J125" i="71"/>
  <c r="I125" i="71"/>
  <c r="H125" i="71"/>
  <c r="G125" i="71"/>
  <c r="F125" i="71"/>
  <c r="E125" i="71"/>
  <c r="D125" i="71"/>
  <c r="C125" i="71"/>
  <c r="O124" i="71"/>
  <c r="N124" i="71"/>
  <c r="M124" i="71"/>
  <c r="L124" i="71"/>
  <c r="K124" i="71"/>
  <c r="J124" i="71"/>
  <c r="I124" i="71"/>
  <c r="H124" i="71"/>
  <c r="G124" i="71"/>
  <c r="F124" i="71"/>
  <c r="E124" i="71"/>
  <c r="D124" i="71"/>
  <c r="C124" i="71"/>
  <c r="O123" i="71"/>
  <c r="N123" i="71"/>
  <c r="M123" i="71"/>
  <c r="L123" i="71"/>
  <c r="K123" i="71"/>
  <c r="J123" i="71"/>
  <c r="I123" i="71"/>
  <c r="H123" i="71"/>
  <c r="G123" i="71"/>
  <c r="F123" i="71"/>
  <c r="E123" i="71"/>
  <c r="D123" i="71"/>
  <c r="C123" i="71"/>
  <c r="O122" i="71"/>
  <c r="N122" i="71"/>
  <c r="M122" i="71"/>
  <c r="L122" i="71"/>
  <c r="K122" i="71"/>
  <c r="J122" i="71"/>
  <c r="I122" i="71"/>
  <c r="H122" i="71"/>
  <c r="G122" i="71"/>
  <c r="F122" i="71"/>
  <c r="E122" i="71"/>
  <c r="D122" i="71"/>
  <c r="C122" i="71"/>
  <c r="O121" i="71"/>
  <c r="N121" i="71"/>
  <c r="M121" i="71"/>
  <c r="L121" i="71"/>
  <c r="K121" i="71"/>
  <c r="J121" i="71"/>
  <c r="I121" i="71"/>
  <c r="H121" i="71"/>
  <c r="G121" i="71"/>
  <c r="F121" i="71"/>
  <c r="E121" i="71"/>
  <c r="D121" i="71"/>
  <c r="C121" i="71"/>
  <c r="O120" i="71"/>
  <c r="N120" i="71"/>
  <c r="M120" i="71"/>
  <c r="L120" i="71"/>
  <c r="K120" i="71"/>
  <c r="J120" i="71"/>
  <c r="I120" i="71"/>
  <c r="H120" i="71"/>
  <c r="G120" i="71"/>
  <c r="F120" i="71"/>
  <c r="E120" i="71"/>
  <c r="D120" i="71"/>
  <c r="C120" i="71"/>
  <c r="E116" i="71"/>
  <c r="D116" i="71"/>
  <c r="C116" i="71"/>
  <c r="E115" i="71"/>
  <c r="D115" i="71"/>
  <c r="C115" i="71"/>
  <c r="E114" i="71"/>
  <c r="D114" i="71"/>
  <c r="C114" i="71"/>
  <c r="E113" i="71"/>
  <c r="D113" i="71"/>
  <c r="C113" i="71"/>
  <c r="E112" i="71"/>
  <c r="D112" i="71"/>
  <c r="C112" i="71"/>
  <c r="E110" i="71"/>
  <c r="D110" i="71"/>
  <c r="C110" i="71"/>
  <c r="E109" i="71"/>
  <c r="D109" i="71"/>
  <c r="C109" i="71"/>
  <c r="E108" i="71"/>
  <c r="D108" i="71"/>
  <c r="C108" i="71"/>
  <c r="E107" i="71"/>
  <c r="D107" i="71"/>
  <c r="C107" i="71"/>
  <c r="E106" i="71"/>
  <c r="D106" i="71"/>
  <c r="C106" i="71"/>
  <c r="E105" i="71"/>
  <c r="D105" i="71"/>
  <c r="C105" i="71"/>
  <c r="E104" i="71"/>
  <c r="D104" i="71"/>
  <c r="C104" i="71"/>
  <c r="E103" i="71"/>
  <c r="D103" i="71"/>
  <c r="C103" i="71"/>
  <c r="E102" i="71"/>
  <c r="D102" i="71"/>
  <c r="C102" i="71"/>
  <c r="E101" i="71"/>
  <c r="D101" i="71"/>
  <c r="C101" i="71"/>
  <c r="E100" i="71"/>
  <c r="D100" i="71"/>
  <c r="C100" i="71"/>
  <c r="E99" i="71"/>
  <c r="D99" i="71"/>
  <c r="C99" i="71"/>
  <c r="E98" i="71"/>
  <c r="D98" i="71"/>
  <c r="C98" i="71"/>
  <c r="E97" i="71"/>
  <c r="D97" i="71"/>
  <c r="C97" i="71"/>
  <c r="E96" i="71"/>
  <c r="D96" i="71"/>
  <c r="C96" i="71"/>
  <c r="E95" i="71"/>
  <c r="D95" i="71"/>
  <c r="C95" i="71"/>
  <c r="E94" i="71"/>
  <c r="D94" i="71"/>
  <c r="C94" i="71"/>
  <c r="E93" i="71"/>
  <c r="D93" i="71"/>
  <c r="C93" i="71"/>
  <c r="E92" i="71"/>
  <c r="D92" i="71"/>
  <c r="C92" i="71"/>
  <c r="E91" i="71"/>
  <c r="D91" i="71"/>
  <c r="C91" i="71"/>
  <c r="E90" i="71"/>
  <c r="D90" i="71"/>
  <c r="C90" i="71"/>
  <c r="E89" i="71"/>
  <c r="D89" i="71"/>
  <c r="C89" i="71"/>
  <c r="E88" i="71"/>
  <c r="D88" i="71"/>
  <c r="C88" i="71"/>
  <c r="E87" i="71"/>
  <c r="D87" i="71"/>
  <c r="C87" i="71"/>
  <c r="E86" i="71"/>
  <c r="D86" i="71"/>
  <c r="C86" i="71"/>
  <c r="E82" i="71"/>
  <c r="D82" i="71"/>
  <c r="C82" i="71"/>
  <c r="E81" i="71"/>
  <c r="D81" i="71"/>
  <c r="C81" i="71"/>
  <c r="E80" i="71"/>
  <c r="D80" i="71"/>
  <c r="C80" i="71"/>
  <c r="E79" i="71"/>
  <c r="D79" i="71"/>
  <c r="C79" i="71"/>
  <c r="E78" i="71"/>
  <c r="D78" i="71"/>
  <c r="C78" i="71"/>
  <c r="E77" i="71"/>
  <c r="D77" i="71"/>
  <c r="C77" i="71"/>
  <c r="E76" i="71"/>
  <c r="D76" i="71"/>
  <c r="C76" i="71"/>
  <c r="E75" i="71"/>
  <c r="D75" i="71"/>
  <c r="C75" i="71"/>
  <c r="E74" i="71"/>
  <c r="D74" i="71"/>
  <c r="C74" i="71"/>
  <c r="E73" i="71"/>
  <c r="D73" i="71"/>
  <c r="C73" i="71"/>
  <c r="E72" i="71"/>
  <c r="D72" i="71"/>
  <c r="C72" i="71"/>
  <c r="E71" i="71"/>
  <c r="D71" i="71"/>
  <c r="C71" i="71"/>
  <c r="E70" i="71"/>
  <c r="D70" i="71"/>
  <c r="C70" i="71"/>
  <c r="E66" i="71"/>
  <c r="D66" i="71"/>
  <c r="C66" i="71"/>
  <c r="E65" i="71"/>
  <c r="D65" i="71"/>
  <c r="C65" i="71"/>
  <c r="E64" i="71"/>
  <c r="D64" i="71"/>
  <c r="C64" i="71"/>
  <c r="E63" i="71"/>
  <c r="D63" i="71"/>
  <c r="C63" i="71"/>
  <c r="E62" i="71"/>
  <c r="D62" i="71"/>
  <c r="C62" i="71"/>
  <c r="E61" i="71"/>
  <c r="D61" i="71"/>
  <c r="C61" i="71"/>
  <c r="E60" i="71"/>
  <c r="D60" i="71"/>
  <c r="C60" i="71"/>
  <c r="E59" i="71"/>
  <c r="D59" i="71"/>
  <c r="C59" i="71"/>
  <c r="E58" i="71"/>
  <c r="D58" i="71"/>
  <c r="C58" i="71"/>
  <c r="E57" i="71"/>
  <c r="D57" i="71"/>
  <c r="C57" i="71"/>
  <c r="E56" i="71"/>
  <c r="D56" i="71"/>
  <c r="C56" i="71"/>
  <c r="E55" i="71"/>
  <c r="D55" i="71"/>
  <c r="C55" i="71"/>
  <c r="E54" i="71"/>
  <c r="D54" i="71"/>
  <c r="C54" i="71"/>
  <c r="E53" i="71"/>
  <c r="D53" i="71"/>
  <c r="C53" i="71"/>
  <c r="E52" i="71"/>
  <c r="D52" i="71"/>
  <c r="C52" i="71"/>
  <c r="E48" i="71"/>
  <c r="D48" i="71"/>
  <c r="C48" i="71"/>
  <c r="E47" i="71"/>
  <c r="D47" i="71"/>
  <c r="C47" i="71"/>
  <c r="E46" i="71"/>
  <c r="D46" i="71"/>
  <c r="C46" i="71"/>
  <c r="E45" i="71"/>
  <c r="D45" i="71"/>
  <c r="C45" i="71"/>
  <c r="E44" i="71"/>
  <c r="D44" i="71"/>
  <c r="C44" i="71"/>
  <c r="E40" i="71"/>
  <c r="D40" i="71"/>
  <c r="C40" i="71"/>
  <c r="E39" i="71"/>
  <c r="D39" i="71"/>
  <c r="C39" i="71"/>
  <c r="E38" i="71"/>
  <c r="D38" i="71"/>
  <c r="C38" i="71"/>
  <c r="E37" i="71"/>
  <c r="D37" i="71"/>
  <c r="C37" i="71"/>
  <c r="E36" i="71"/>
  <c r="D36" i="71"/>
  <c r="C36" i="71"/>
  <c r="E35" i="71"/>
  <c r="D35" i="71"/>
  <c r="C35" i="71"/>
  <c r="E34" i="71"/>
  <c r="D34" i="71"/>
  <c r="C34" i="71"/>
  <c r="E33" i="71"/>
  <c r="D33" i="71"/>
  <c r="C33" i="71"/>
  <c r="E32" i="71"/>
  <c r="D32" i="71"/>
  <c r="C32" i="71"/>
  <c r="E31" i="71"/>
  <c r="D31" i="71"/>
  <c r="C31" i="71"/>
  <c r="E27" i="71"/>
  <c r="D27" i="71"/>
  <c r="C27" i="71"/>
  <c r="F26" i="71"/>
  <c r="E26" i="71"/>
  <c r="D26" i="71"/>
  <c r="C26" i="71"/>
  <c r="E25" i="71"/>
  <c r="D25" i="71"/>
  <c r="C25" i="71"/>
  <c r="E24" i="71"/>
  <c r="D24" i="71"/>
  <c r="C24" i="71"/>
  <c r="E23" i="71"/>
  <c r="D23" i="71"/>
  <c r="C23" i="71"/>
  <c r="E22" i="71"/>
  <c r="D22" i="71"/>
  <c r="C22" i="71"/>
  <c r="E21" i="71"/>
  <c r="D21" i="71"/>
  <c r="C21" i="71"/>
  <c r="E20" i="71"/>
  <c r="D20" i="71"/>
  <c r="C20" i="71"/>
  <c r="E19" i="71"/>
  <c r="D19" i="71"/>
  <c r="C19" i="71"/>
  <c r="E18" i="71"/>
  <c r="D18" i="71"/>
  <c r="C18" i="71"/>
  <c r="E17" i="71"/>
  <c r="D17" i="71"/>
  <c r="C17" i="71"/>
  <c r="E13" i="71"/>
  <c r="D13" i="71"/>
  <c r="C13" i="71"/>
  <c r="O12" i="71"/>
  <c r="N12" i="71"/>
  <c r="M12" i="71"/>
  <c r="L12" i="71"/>
  <c r="K12" i="71"/>
  <c r="J12" i="71"/>
  <c r="I12" i="71"/>
  <c r="H12" i="71"/>
  <c r="G12" i="71"/>
  <c r="F12" i="71"/>
  <c r="E12" i="71"/>
  <c r="D12" i="71"/>
  <c r="C12" i="71"/>
  <c r="E11" i="71"/>
  <c r="D11" i="71"/>
  <c r="C11" i="71"/>
  <c r="E10" i="71"/>
  <c r="D10" i="71"/>
  <c r="C10" i="71"/>
  <c r="E9" i="71"/>
  <c r="D9" i="71"/>
  <c r="C9" i="71"/>
  <c r="E8" i="71"/>
  <c r="D8" i="71"/>
  <c r="C8" i="71"/>
  <c r="E7" i="71"/>
  <c r="D7" i="71"/>
  <c r="C7" i="71"/>
  <c r="E6" i="71"/>
  <c r="D6" i="71"/>
  <c r="C6" i="71"/>
  <c r="E5" i="71"/>
  <c r="D5" i="71"/>
  <c r="C5" i="71"/>
  <c r="E4" i="71"/>
  <c r="D4" i="71"/>
  <c r="C4" i="71"/>
  <c r="O161" i="57"/>
  <c r="O161" i="70" s="1"/>
  <c r="N161" i="57"/>
  <c r="M161" i="57"/>
  <c r="L161" i="57"/>
  <c r="L161" i="70" s="1"/>
  <c r="K161" i="57"/>
  <c r="J161" i="57"/>
  <c r="J161" i="70" s="1"/>
  <c r="I161" i="57"/>
  <c r="H161" i="57"/>
  <c r="H161" i="70" s="1"/>
  <c r="G161" i="57"/>
  <c r="G161" i="70" s="1"/>
  <c r="F161" i="57"/>
  <c r="E161" i="57"/>
  <c r="D161" i="57"/>
  <c r="D161" i="70" s="1"/>
  <c r="C161" i="57"/>
  <c r="O157" i="57"/>
  <c r="N157" i="57"/>
  <c r="M157" i="57"/>
  <c r="L157" i="57"/>
  <c r="K157" i="57"/>
  <c r="J157" i="57"/>
  <c r="I157" i="57"/>
  <c r="H157" i="57"/>
  <c r="G157" i="57"/>
  <c r="F157" i="57"/>
  <c r="E157" i="57"/>
  <c r="D157" i="57"/>
  <c r="C157" i="57"/>
  <c r="O156" i="57"/>
  <c r="N156" i="57"/>
  <c r="N156" i="70" s="1"/>
  <c r="M156" i="57"/>
  <c r="L156" i="57"/>
  <c r="L156" i="70" s="1"/>
  <c r="K156" i="57"/>
  <c r="J156" i="57"/>
  <c r="J156" i="70" s="1"/>
  <c r="I156" i="57"/>
  <c r="H156" i="57"/>
  <c r="G156" i="57"/>
  <c r="F156" i="57"/>
  <c r="F156" i="70" s="1"/>
  <c r="E156" i="57"/>
  <c r="D156" i="57"/>
  <c r="D156" i="70" s="1"/>
  <c r="C156" i="57"/>
  <c r="O152" i="57"/>
  <c r="O152" i="70" s="1"/>
  <c r="N152" i="57"/>
  <c r="M152" i="57"/>
  <c r="L152" i="57"/>
  <c r="K152" i="57"/>
  <c r="K152" i="70" s="1"/>
  <c r="J152" i="57"/>
  <c r="I152" i="57"/>
  <c r="I152" i="70" s="1"/>
  <c r="H152" i="57"/>
  <c r="G152" i="57"/>
  <c r="G152" i="70" s="1"/>
  <c r="F152" i="57"/>
  <c r="E152" i="57"/>
  <c r="D152" i="57"/>
  <c r="C152" i="57"/>
  <c r="C152" i="70" s="1"/>
  <c r="C157" i="70" s="1"/>
  <c r="O151" i="57"/>
  <c r="N151" i="57"/>
  <c r="N151" i="70" s="1"/>
  <c r="M151" i="57"/>
  <c r="L151" i="57"/>
  <c r="L151" i="70" s="1"/>
  <c r="K151" i="57"/>
  <c r="J151" i="57"/>
  <c r="I151" i="57"/>
  <c r="H151" i="57"/>
  <c r="H151" i="70" s="1"/>
  <c r="G151" i="57"/>
  <c r="F151" i="57"/>
  <c r="F151" i="70" s="1"/>
  <c r="E151" i="57"/>
  <c r="D151" i="57"/>
  <c r="D151" i="70" s="1"/>
  <c r="C151" i="57"/>
  <c r="O150" i="57"/>
  <c r="N150" i="57"/>
  <c r="M150" i="57"/>
  <c r="M150" i="70" s="1"/>
  <c r="L150" i="57"/>
  <c r="K150" i="57"/>
  <c r="K150" i="70" s="1"/>
  <c r="J150" i="57"/>
  <c r="I150" i="57"/>
  <c r="I150" i="70" s="1"/>
  <c r="H150" i="57"/>
  <c r="G150" i="57"/>
  <c r="F150" i="57"/>
  <c r="E150" i="57"/>
  <c r="E150" i="70" s="1"/>
  <c r="D150" i="57"/>
  <c r="C150" i="57"/>
  <c r="C150" i="70" s="1"/>
  <c r="O149" i="57"/>
  <c r="N149" i="57"/>
  <c r="N149" i="70" s="1"/>
  <c r="M149" i="57"/>
  <c r="L149" i="57"/>
  <c r="K149" i="57"/>
  <c r="J149" i="57"/>
  <c r="J149" i="70" s="1"/>
  <c r="I149" i="57"/>
  <c r="H149" i="57"/>
  <c r="H149" i="70" s="1"/>
  <c r="G149" i="57"/>
  <c r="F149" i="57"/>
  <c r="F149" i="70" s="1"/>
  <c r="E149" i="57"/>
  <c r="D149" i="57"/>
  <c r="C149" i="57"/>
  <c r="O148" i="57"/>
  <c r="O148" i="70" s="1"/>
  <c r="N148" i="57"/>
  <c r="M148" i="57"/>
  <c r="M148" i="70" s="1"/>
  <c r="L148" i="57"/>
  <c r="K148" i="57"/>
  <c r="K148" i="70" s="1"/>
  <c r="J148" i="57"/>
  <c r="I148" i="57"/>
  <c r="H148" i="57"/>
  <c r="G148" i="57"/>
  <c r="G148" i="70" s="1"/>
  <c r="F148" i="57"/>
  <c r="E148" i="57"/>
  <c r="E148" i="70" s="1"/>
  <c r="D148" i="57"/>
  <c r="C148" i="57"/>
  <c r="C148" i="70" s="1"/>
  <c r="O147" i="57"/>
  <c r="N147" i="57"/>
  <c r="M147" i="57"/>
  <c r="L147" i="57"/>
  <c r="L147" i="70" s="1"/>
  <c r="K147" i="57"/>
  <c r="J147" i="57"/>
  <c r="J147" i="70" s="1"/>
  <c r="I147" i="57"/>
  <c r="H147" i="57"/>
  <c r="H147" i="70" s="1"/>
  <c r="G147" i="57"/>
  <c r="F147" i="57"/>
  <c r="E147" i="57"/>
  <c r="D147" i="57"/>
  <c r="D147" i="70" s="1"/>
  <c r="C147" i="57"/>
  <c r="O146" i="57"/>
  <c r="O146" i="70" s="1"/>
  <c r="N146" i="57"/>
  <c r="M146" i="57"/>
  <c r="M146" i="70" s="1"/>
  <c r="L146" i="57"/>
  <c r="K146" i="57"/>
  <c r="J146" i="57"/>
  <c r="I146" i="57"/>
  <c r="I146" i="70" s="1"/>
  <c r="H146" i="57"/>
  <c r="G146" i="57"/>
  <c r="G146" i="70" s="1"/>
  <c r="F146" i="57"/>
  <c r="E146" i="57"/>
  <c r="E146" i="70" s="1"/>
  <c r="D146" i="57"/>
  <c r="C146" i="57"/>
  <c r="O141" i="57"/>
  <c r="N141" i="57"/>
  <c r="N141" i="70" s="1"/>
  <c r="M141" i="57"/>
  <c r="M141" i="70" s="1"/>
  <c r="L141" i="57"/>
  <c r="K141" i="57"/>
  <c r="J141" i="57"/>
  <c r="I141" i="57"/>
  <c r="I141" i="70" s="1"/>
  <c r="H141" i="57"/>
  <c r="H141" i="70" s="1"/>
  <c r="G141" i="57"/>
  <c r="F141" i="57"/>
  <c r="F141" i="70" s="1"/>
  <c r="E141" i="57"/>
  <c r="E141" i="70" s="1"/>
  <c r="D141" i="57"/>
  <c r="C141" i="57"/>
  <c r="O137" i="57"/>
  <c r="N137" i="57"/>
  <c r="M137" i="57"/>
  <c r="L137" i="57"/>
  <c r="K137" i="57"/>
  <c r="J137" i="57"/>
  <c r="I137" i="57"/>
  <c r="H137" i="57"/>
  <c r="G137" i="57"/>
  <c r="F137" i="57"/>
  <c r="E137" i="57"/>
  <c r="D137" i="57"/>
  <c r="C137" i="57"/>
  <c r="O136" i="57"/>
  <c r="O136" i="70" s="1"/>
  <c r="N136" i="57"/>
  <c r="M136" i="57"/>
  <c r="L136" i="57"/>
  <c r="L136" i="70" s="1"/>
  <c r="K136" i="57"/>
  <c r="K136" i="70" s="1"/>
  <c r="J136" i="57"/>
  <c r="J136" i="70" s="1"/>
  <c r="I136" i="57"/>
  <c r="H136" i="57"/>
  <c r="H136" i="70" s="1"/>
  <c r="G136" i="57"/>
  <c r="G136" i="70" s="1"/>
  <c r="F136" i="57"/>
  <c r="E136" i="57"/>
  <c r="D136" i="57"/>
  <c r="C136" i="57"/>
  <c r="C136" i="70" s="1"/>
  <c r="O132" i="57"/>
  <c r="O132" i="70" s="1"/>
  <c r="N132" i="57"/>
  <c r="M132" i="57"/>
  <c r="M132" i="70" s="1"/>
  <c r="L132" i="57"/>
  <c r="L132" i="70" s="1"/>
  <c r="K132" i="57"/>
  <c r="J132" i="57"/>
  <c r="I132" i="57"/>
  <c r="H132" i="57"/>
  <c r="H132" i="70" s="1"/>
  <c r="G132" i="57"/>
  <c r="G132" i="70" s="1"/>
  <c r="F132" i="57"/>
  <c r="E132" i="57"/>
  <c r="E132" i="70" s="1"/>
  <c r="D132" i="57"/>
  <c r="D132" i="70" s="1"/>
  <c r="C132" i="57"/>
  <c r="O131" i="57"/>
  <c r="N131" i="57"/>
  <c r="M131" i="57"/>
  <c r="M131" i="70" s="1"/>
  <c r="L131" i="57"/>
  <c r="L131" i="70" s="1"/>
  <c r="K131" i="57"/>
  <c r="K131" i="70" s="1"/>
  <c r="J131" i="57"/>
  <c r="J131" i="70" s="1"/>
  <c r="I131" i="57"/>
  <c r="I131" i="70" s="1"/>
  <c r="H131" i="57"/>
  <c r="G131" i="57"/>
  <c r="F131" i="57"/>
  <c r="E131" i="57"/>
  <c r="E131" i="70" s="1"/>
  <c r="D131" i="57"/>
  <c r="D131" i="70" s="1"/>
  <c r="C131" i="57"/>
  <c r="O130" i="57"/>
  <c r="O130" i="70" s="1"/>
  <c r="N130" i="57"/>
  <c r="N130" i="70" s="1"/>
  <c r="M130" i="57"/>
  <c r="L130" i="57"/>
  <c r="K130" i="57"/>
  <c r="J130" i="57"/>
  <c r="J130" i="70" s="1"/>
  <c r="I130" i="57"/>
  <c r="I130" i="70" s="1"/>
  <c r="H130" i="57"/>
  <c r="G130" i="57"/>
  <c r="G130" i="70" s="1"/>
  <c r="F130" i="57"/>
  <c r="F130" i="70" s="1"/>
  <c r="E130" i="57"/>
  <c r="D130" i="57"/>
  <c r="C130" i="57"/>
  <c r="O129" i="57"/>
  <c r="O129" i="70" s="1"/>
  <c r="N129" i="57"/>
  <c r="N129" i="70" s="1"/>
  <c r="M129" i="57"/>
  <c r="M129" i="70" s="1"/>
  <c r="L129" i="57"/>
  <c r="L129" i="70" s="1"/>
  <c r="K129" i="57"/>
  <c r="K129" i="70" s="1"/>
  <c r="J129" i="57"/>
  <c r="I129" i="57"/>
  <c r="H129" i="57"/>
  <c r="G129" i="57"/>
  <c r="G129" i="70" s="1"/>
  <c r="F129" i="57"/>
  <c r="F129" i="70" s="1"/>
  <c r="E129" i="57"/>
  <c r="D129" i="57"/>
  <c r="C129" i="57"/>
  <c r="C129" i="70" s="1"/>
  <c r="O128" i="57"/>
  <c r="N128" i="57"/>
  <c r="M128" i="57"/>
  <c r="L128" i="57"/>
  <c r="L128" i="70" s="1"/>
  <c r="K128" i="57"/>
  <c r="K128" i="70" s="1"/>
  <c r="J128" i="57"/>
  <c r="I128" i="57"/>
  <c r="I128" i="70" s="1"/>
  <c r="H128" i="57"/>
  <c r="H128" i="70" s="1"/>
  <c r="G128" i="57"/>
  <c r="F128" i="57"/>
  <c r="E128" i="57"/>
  <c r="D128" i="57"/>
  <c r="D128" i="70" s="1"/>
  <c r="C128" i="57"/>
  <c r="C128" i="70" s="1"/>
  <c r="O127" i="57"/>
  <c r="N127" i="57"/>
  <c r="N127" i="70" s="1"/>
  <c r="M127" i="57"/>
  <c r="M127" i="70" s="1"/>
  <c r="L127" i="57"/>
  <c r="K127" i="57"/>
  <c r="J127" i="57"/>
  <c r="I127" i="57"/>
  <c r="I127" i="70" s="1"/>
  <c r="H127" i="57"/>
  <c r="H127" i="70" s="1"/>
  <c r="G127" i="57"/>
  <c r="F127" i="57"/>
  <c r="F127" i="70" s="1"/>
  <c r="E127" i="57"/>
  <c r="E127" i="70" s="1"/>
  <c r="D127" i="57"/>
  <c r="C127" i="57"/>
  <c r="O126" i="57"/>
  <c r="N126" i="57"/>
  <c r="N126" i="70" s="1"/>
  <c r="M126" i="57"/>
  <c r="M126" i="70" s="1"/>
  <c r="L126" i="57"/>
  <c r="K126" i="57"/>
  <c r="K126" i="70" s="1"/>
  <c r="J126" i="57"/>
  <c r="J126" i="70" s="1"/>
  <c r="I126" i="57"/>
  <c r="H126" i="57"/>
  <c r="G126" i="57"/>
  <c r="F126" i="57"/>
  <c r="F126" i="70" s="1"/>
  <c r="E126" i="57"/>
  <c r="E126" i="70" s="1"/>
  <c r="D126" i="57"/>
  <c r="C126" i="57"/>
  <c r="C126" i="70" s="1"/>
  <c r="N161" i="70"/>
  <c r="M161" i="70"/>
  <c r="K161" i="70"/>
  <c r="I161" i="70"/>
  <c r="F161" i="70"/>
  <c r="E161" i="70"/>
  <c r="C161" i="70"/>
  <c r="O156" i="70"/>
  <c r="M156" i="70"/>
  <c r="K156" i="70"/>
  <c r="I156" i="70"/>
  <c r="H156" i="70"/>
  <c r="G156" i="70"/>
  <c r="E156" i="70"/>
  <c r="C156" i="70"/>
  <c r="N152" i="70"/>
  <c r="M152" i="70"/>
  <c r="L152" i="70"/>
  <c r="J152" i="70"/>
  <c r="H152" i="70"/>
  <c r="F152" i="70"/>
  <c r="E152" i="70"/>
  <c r="D152" i="70"/>
  <c r="O151" i="70"/>
  <c r="M151" i="70"/>
  <c r="K151" i="70"/>
  <c r="J151" i="70"/>
  <c r="I151" i="70"/>
  <c r="G151" i="70"/>
  <c r="E151" i="70"/>
  <c r="C151" i="70"/>
  <c r="O150" i="70"/>
  <c r="N150" i="70"/>
  <c r="L150" i="70"/>
  <c r="J150" i="70"/>
  <c r="H150" i="70"/>
  <c r="G150" i="70"/>
  <c r="F150" i="70"/>
  <c r="D150" i="70"/>
  <c r="O149" i="70"/>
  <c r="M149" i="70"/>
  <c r="L149" i="70"/>
  <c r="K149" i="70"/>
  <c r="I149" i="70"/>
  <c r="G149" i="70"/>
  <c r="E149" i="70"/>
  <c r="D149" i="70"/>
  <c r="C149" i="70"/>
  <c r="N148" i="70"/>
  <c r="L148" i="70"/>
  <c r="J148" i="70"/>
  <c r="I148" i="70"/>
  <c r="H148" i="70"/>
  <c r="F148" i="70"/>
  <c r="D148" i="70"/>
  <c r="O147" i="70"/>
  <c r="N147" i="70"/>
  <c r="M147" i="70"/>
  <c r="K147" i="70"/>
  <c r="I147" i="70"/>
  <c r="G147" i="70"/>
  <c r="F147" i="70"/>
  <c r="E147" i="70"/>
  <c r="C147" i="70"/>
  <c r="N146" i="70"/>
  <c r="L146" i="70"/>
  <c r="K146" i="70"/>
  <c r="J146" i="70"/>
  <c r="H146" i="70"/>
  <c r="F146" i="70"/>
  <c r="D146" i="70"/>
  <c r="C146" i="70"/>
  <c r="O141" i="70"/>
  <c r="L141" i="70"/>
  <c r="K141" i="70"/>
  <c r="J141" i="70"/>
  <c r="G141" i="70"/>
  <c r="D141" i="70"/>
  <c r="C141" i="70"/>
  <c r="N136" i="70"/>
  <c r="M136" i="70"/>
  <c r="I136" i="70"/>
  <c r="F136" i="70"/>
  <c r="E136" i="70"/>
  <c r="D136" i="70"/>
  <c r="N132" i="70"/>
  <c r="K132" i="70"/>
  <c r="J132" i="70"/>
  <c r="I132" i="70"/>
  <c r="F132" i="70"/>
  <c r="C132" i="70"/>
  <c r="O131" i="70"/>
  <c r="N131" i="70"/>
  <c r="H131" i="70"/>
  <c r="G131" i="70"/>
  <c r="F131" i="70"/>
  <c r="C131" i="70"/>
  <c r="M130" i="70"/>
  <c r="L130" i="70"/>
  <c r="K130" i="70"/>
  <c r="H130" i="70"/>
  <c r="E130" i="70"/>
  <c r="D130" i="70"/>
  <c r="C130" i="70"/>
  <c r="J129" i="70"/>
  <c r="I129" i="70"/>
  <c r="H129" i="70"/>
  <c r="E129" i="70"/>
  <c r="D129" i="70"/>
  <c r="O128" i="70"/>
  <c r="N128" i="70"/>
  <c r="M128" i="70"/>
  <c r="J128" i="70"/>
  <c r="G128" i="70"/>
  <c r="F128" i="70"/>
  <c r="E128" i="70"/>
  <c r="O127" i="70"/>
  <c r="L127" i="70"/>
  <c r="K127" i="70"/>
  <c r="J127" i="70"/>
  <c r="G127" i="70"/>
  <c r="D127" i="70"/>
  <c r="C127" i="70"/>
  <c r="O126" i="70"/>
  <c r="L126" i="70"/>
  <c r="I126" i="70"/>
  <c r="H126" i="70"/>
  <c r="G126" i="70"/>
  <c r="D126" i="70"/>
  <c r="N137" i="70"/>
  <c r="I137" i="70" l="1"/>
  <c r="E157" i="70"/>
  <c r="F157" i="70"/>
  <c r="F137" i="70"/>
  <c r="M137" i="70"/>
  <c r="E137" i="70"/>
  <c r="H157" i="70"/>
  <c r="G137" i="70"/>
  <c r="O137" i="70"/>
  <c r="J137" i="70"/>
  <c r="K157" i="70"/>
  <c r="H137" i="70"/>
  <c r="C137" i="70"/>
  <c r="K137" i="70"/>
  <c r="N157" i="70"/>
  <c r="I157" i="70"/>
  <c r="J157" i="70"/>
  <c r="M157" i="70"/>
  <c r="D157" i="70"/>
  <c r="L157" i="70"/>
  <c r="G157" i="70"/>
  <c r="O157" i="70"/>
  <c r="D137" i="70"/>
  <c r="L137" i="70"/>
  <c r="O161" i="69" l="1"/>
  <c r="N161" i="69"/>
  <c r="M161" i="69"/>
  <c r="L161" i="69"/>
  <c r="K161" i="69"/>
  <c r="J161" i="69"/>
  <c r="I161" i="69"/>
  <c r="H161" i="69"/>
  <c r="G161" i="69"/>
  <c r="F161" i="69"/>
  <c r="E161" i="69"/>
  <c r="D161" i="69"/>
  <c r="C161" i="69"/>
  <c r="O157" i="69"/>
  <c r="N157" i="69"/>
  <c r="M157" i="69"/>
  <c r="L157" i="69"/>
  <c r="K157" i="69"/>
  <c r="J157" i="69"/>
  <c r="I157" i="69"/>
  <c r="H157" i="69"/>
  <c r="G157" i="69"/>
  <c r="F157" i="69"/>
  <c r="E157" i="69"/>
  <c r="D157" i="69"/>
  <c r="C157" i="69"/>
  <c r="O156" i="69"/>
  <c r="N156" i="69"/>
  <c r="M156" i="69"/>
  <c r="L156" i="69"/>
  <c r="K156" i="69"/>
  <c r="J156" i="69"/>
  <c r="I156" i="69"/>
  <c r="H156" i="69"/>
  <c r="G156" i="69"/>
  <c r="F156" i="69"/>
  <c r="E156" i="69"/>
  <c r="D156" i="69"/>
  <c r="C156" i="69"/>
  <c r="O152" i="69"/>
  <c r="N152" i="69"/>
  <c r="M152" i="69"/>
  <c r="L152" i="69"/>
  <c r="K152" i="69"/>
  <c r="J152" i="69"/>
  <c r="I152" i="69"/>
  <c r="H152" i="69"/>
  <c r="G152" i="69"/>
  <c r="F152" i="69"/>
  <c r="E152" i="69"/>
  <c r="D152" i="69"/>
  <c r="C152" i="69"/>
  <c r="O151" i="69"/>
  <c r="N151" i="69"/>
  <c r="M151" i="69"/>
  <c r="L151" i="69"/>
  <c r="K151" i="69"/>
  <c r="J151" i="69"/>
  <c r="I151" i="69"/>
  <c r="H151" i="69"/>
  <c r="G151" i="69"/>
  <c r="F151" i="69"/>
  <c r="E151" i="69"/>
  <c r="D151" i="69"/>
  <c r="C151" i="69"/>
  <c r="O150" i="69"/>
  <c r="N150" i="69"/>
  <c r="M150" i="69"/>
  <c r="L150" i="69"/>
  <c r="K150" i="69"/>
  <c r="J150" i="69"/>
  <c r="I150" i="69"/>
  <c r="H150" i="69"/>
  <c r="G150" i="69"/>
  <c r="F150" i="69"/>
  <c r="E150" i="69"/>
  <c r="D150" i="69"/>
  <c r="C150" i="69"/>
  <c r="O149" i="69"/>
  <c r="N149" i="69"/>
  <c r="M149" i="69"/>
  <c r="L149" i="69"/>
  <c r="K149" i="69"/>
  <c r="J149" i="69"/>
  <c r="I149" i="69"/>
  <c r="H149" i="69"/>
  <c r="G149" i="69"/>
  <c r="F149" i="69"/>
  <c r="E149" i="69"/>
  <c r="D149" i="69"/>
  <c r="C149" i="69"/>
  <c r="O148" i="69"/>
  <c r="N148" i="69"/>
  <c r="M148" i="69"/>
  <c r="L148" i="69"/>
  <c r="K148" i="69"/>
  <c r="J148" i="69"/>
  <c r="I148" i="69"/>
  <c r="H148" i="69"/>
  <c r="G148" i="69"/>
  <c r="F148" i="69"/>
  <c r="E148" i="69"/>
  <c r="D148" i="69"/>
  <c r="C148" i="69"/>
  <c r="O147" i="69"/>
  <c r="N147" i="69"/>
  <c r="M147" i="69"/>
  <c r="L147" i="69"/>
  <c r="K147" i="69"/>
  <c r="J147" i="69"/>
  <c r="I147" i="69"/>
  <c r="H147" i="69"/>
  <c r="G147" i="69"/>
  <c r="F147" i="69"/>
  <c r="E147" i="69"/>
  <c r="D147" i="69"/>
  <c r="C147" i="69"/>
  <c r="O146" i="69"/>
  <c r="N146" i="69"/>
  <c r="M146" i="69"/>
  <c r="L146" i="69"/>
  <c r="K146" i="69"/>
  <c r="J146" i="69"/>
  <c r="I146" i="69"/>
  <c r="H146" i="69"/>
  <c r="G146" i="69"/>
  <c r="F146" i="69"/>
  <c r="E146" i="69"/>
  <c r="D146" i="69"/>
  <c r="C146" i="69"/>
  <c r="O141" i="69"/>
  <c r="N141" i="69"/>
  <c r="M141" i="69"/>
  <c r="L141" i="69"/>
  <c r="K141" i="69"/>
  <c r="J141" i="69"/>
  <c r="I141" i="69"/>
  <c r="H141" i="69"/>
  <c r="G141" i="69"/>
  <c r="F141" i="69"/>
  <c r="E141" i="69"/>
  <c r="D141" i="69"/>
  <c r="C141" i="69"/>
  <c r="O137" i="69"/>
  <c r="N137" i="69"/>
  <c r="M137" i="69"/>
  <c r="L137" i="69"/>
  <c r="K137" i="69"/>
  <c r="J137" i="69"/>
  <c r="I137" i="69"/>
  <c r="H137" i="69"/>
  <c r="G137" i="69"/>
  <c r="F137" i="69"/>
  <c r="E137" i="69"/>
  <c r="D137" i="69"/>
  <c r="C137" i="69"/>
  <c r="O136" i="69"/>
  <c r="N136" i="69"/>
  <c r="M136" i="69"/>
  <c r="L136" i="69"/>
  <c r="K136" i="69"/>
  <c r="J136" i="69"/>
  <c r="I136" i="69"/>
  <c r="H136" i="69"/>
  <c r="G136" i="69"/>
  <c r="F136" i="69"/>
  <c r="E136" i="69"/>
  <c r="D136" i="69"/>
  <c r="C136" i="69"/>
  <c r="O132" i="69"/>
  <c r="N132" i="69"/>
  <c r="M132" i="69"/>
  <c r="L132" i="69"/>
  <c r="K132" i="69"/>
  <c r="J132" i="69"/>
  <c r="I132" i="69"/>
  <c r="H132" i="69"/>
  <c r="G132" i="69"/>
  <c r="F132" i="69"/>
  <c r="E132" i="69"/>
  <c r="D132" i="69"/>
  <c r="C132" i="69"/>
  <c r="O131" i="69"/>
  <c r="N131" i="69"/>
  <c r="M131" i="69"/>
  <c r="L131" i="69"/>
  <c r="K131" i="69"/>
  <c r="J131" i="69"/>
  <c r="I131" i="69"/>
  <c r="H131" i="69"/>
  <c r="G131" i="69"/>
  <c r="F131" i="69"/>
  <c r="E131" i="69"/>
  <c r="D131" i="69"/>
  <c r="C131" i="69"/>
  <c r="O130" i="69"/>
  <c r="N130" i="69"/>
  <c r="M130" i="69"/>
  <c r="L130" i="69"/>
  <c r="K130" i="69"/>
  <c r="J130" i="69"/>
  <c r="I130" i="69"/>
  <c r="H130" i="69"/>
  <c r="G130" i="69"/>
  <c r="F130" i="69"/>
  <c r="E130" i="69"/>
  <c r="D130" i="69"/>
  <c r="C130" i="69"/>
  <c r="O129" i="69"/>
  <c r="N129" i="69"/>
  <c r="M129" i="69"/>
  <c r="L129" i="69"/>
  <c r="K129" i="69"/>
  <c r="J129" i="69"/>
  <c r="I129" i="69"/>
  <c r="H129" i="69"/>
  <c r="G129" i="69"/>
  <c r="F129" i="69"/>
  <c r="E129" i="69"/>
  <c r="D129" i="69"/>
  <c r="C129" i="69"/>
  <c r="O128" i="69"/>
  <c r="N128" i="69"/>
  <c r="M128" i="69"/>
  <c r="L128" i="69"/>
  <c r="K128" i="69"/>
  <c r="J128" i="69"/>
  <c r="I128" i="69"/>
  <c r="H128" i="69"/>
  <c r="G128" i="69"/>
  <c r="F128" i="69"/>
  <c r="E128" i="69"/>
  <c r="D128" i="69"/>
  <c r="C128" i="69"/>
  <c r="O127" i="69"/>
  <c r="N127" i="69"/>
  <c r="M127" i="69"/>
  <c r="L127" i="69"/>
  <c r="K127" i="69"/>
  <c r="J127" i="69"/>
  <c r="I127" i="69"/>
  <c r="H127" i="69"/>
  <c r="G127" i="69"/>
  <c r="F127" i="69"/>
  <c r="E127" i="69"/>
  <c r="D127" i="69"/>
  <c r="C127" i="69"/>
  <c r="O126" i="69"/>
  <c r="N126" i="69"/>
  <c r="M126" i="69"/>
  <c r="L126" i="69"/>
  <c r="K126" i="69"/>
  <c r="J126" i="69"/>
  <c r="I126" i="69"/>
  <c r="H126" i="69"/>
  <c r="G126" i="69"/>
  <c r="F126" i="69"/>
  <c r="E126" i="69"/>
  <c r="D126" i="69"/>
  <c r="C126" i="69"/>
  <c r="C101" i="57" l="1"/>
  <c r="C101" i="70" s="1"/>
  <c r="C90" i="57"/>
  <c r="C90" i="70" s="1"/>
  <c r="E89" i="57"/>
  <c r="E89" i="70" s="1"/>
  <c r="C88" i="57"/>
  <c r="C88" i="70" s="1"/>
  <c r="C86" i="57"/>
  <c r="C86" i="70" s="1"/>
  <c r="D116" i="57"/>
  <c r="D116" i="70" s="1"/>
  <c r="D121" i="57"/>
  <c r="D121" i="70" s="1"/>
  <c r="C111" i="57"/>
  <c r="C111" i="70" s="1"/>
  <c r="D110" i="57"/>
  <c r="D110" i="70" s="1"/>
  <c r="C109" i="57"/>
  <c r="C109" i="70" s="1"/>
  <c r="D108" i="57"/>
  <c r="D108" i="70" s="1"/>
  <c r="C107" i="57"/>
  <c r="C107" i="70" s="1"/>
  <c r="C106" i="57"/>
  <c r="C106" i="70" s="1"/>
  <c r="E106" i="57"/>
  <c r="E106" i="70" s="1"/>
  <c r="C121" i="57"/>
  <c r="C121" i="70" s="1"/>
  <c r="D111" i="57"/>
  <c r="D111" i="70" s="1"/>
  <c r="C110" i="57"/>
  <c r="C110" i="70" s="1"/>
  <c r="E109" i="57"/>
  <c r="E109" i="70" s="1"/>
  <c r="D109" i="57"/>
  <c r="D109" i="70" s="1"/>
  <c r="C108" i="57"/>
  <c r="C108" i="70" s="1"/>
  <c r="D107" i="57"/>
  <c r="D107" i="70" s="1"/>
  <c r="C96" i="57"/>
  <c r="C96" i="70" s="1"/>
  <c r="E91" i="57"/>
  <c r="E91" i="70" s="1"/>
  <c r="C89" i="57"/>
  <c r="C89" i="70" s="1"/>
  <c r="D88" i="57"/>
  <c r="D88" i="70" s="1"/>
  <c r="E107" i="57" l="1"/>
  <c r="E107" i="70" s="1"/>
  <c r="E111" i="57"/>
  <c r="E111" i="70" s="1"/>
  <c r="E87" i="57"/>
  <c r="E87" i="70" s="1"/>
  <c r="D101" i="57"/>
  <c r="O96" i="57"/>
  <c r="G96" i="57"/>
  <c r="E46" i="57"/>
  <c r="E46" i="70" s="1"/>
  <c r="E48" i="57"/>
  <c r="E48" i="70" s="1"/>
  <c r="E50" i="57"/>
  <c r="E50" i="70" s="1"/>
  <c r="E61" i="57"/>
  <c r="E61" i="70" s="1"/>
  <c r="E56" i="57"/>
  <c r="E56" i="70" s="1"/>
  <c r="D49" i="57"/>
  <c r="D49" i="70" s="1"/>
  <c r="C46" i="57"/>
  <c r="C46" i="70" s="1"/>
  <c r="C48" i="57"/>
  <c r="C48" i="70" s="1"/>
  <c r="C50" i="57"/>
  <c r="C50" i="70" s="1"/>
  <c r="C61" i="57"/>
  <c r="C61" i="70" s="1"/>
  <c r="C56" i="57"/>
  <c r="C56" i="70" s="1"/>
  <c r="E66" i="57"/>
  <c r="E66" i="70" s="1"/>
  <c r="E68" i="57"/>
  <c r="E68" i="70" s="1"/>
  <c r="E70" i="57"/>
  <c r="E70" i="70" s="1"/>
  <c r="E81" i="57"/>
  <c r="E81" i="70" s="1"/>
  <c r="E76" i="57"/>
  <c r="E76" i="70" s="1"/>
  <c r="D52" i="57"/>
  <c r="D52" i="70" s="1"/>
  <c r="D47" i="57"/>
  <c r="D47" i="70" s="1"/>
  <c r="D51" i="57"/>
  <c r="D51" i="70" s="1"/>
  <c r="D67" i="57"/>
  <c r="D67" i="70" s="1"/>
  <c r="D71" i="57"/>
  <c r="D71" i="70" s="1"/>
  <c r="D46" i="57"/>
  <c r="D46" i="70" s="1"/>
  <c r="D48" i="57"/>
  <c r="D48" i="70" s="1"/>
  <c r="D56" i="57"/>
  <c r="D56" i="70" s="1"/>
  <c r="D57" i="70" s="1"/>
  <c r="C66" i="57"/>
  <c r="C66" i="70" s="1"/>
  <c r="C72" i="57"/>
  <c r="C72" i="70" s="1"/>
  <c r="C68" i="57"/>
  <c r="C68" i="70" s="1"/>
  <c r="C70" i="57"/>
  <c r="C70" i="70" s="1"/>
  <c r="C81" i="57"/>
  <c r="C81" i="70" s="1"/>
  <c r="C76" i="57"/>
  <c r="C76" i="70" s="1"/>
  <c r="D69" i="57"/>
  <c r="D69" i="70" s="1"/>
  <c r="D61" i="57"/>
  <c r="D61" i="70" s="1"/>
  <c r="D66" i="57"/>
  <c r="D66" i="70" s="1"/>
  <c r="D68" i="57"/>
  <c r="D68" i="70" s="1"/>
  <c r="D70" i="57"/>
  <c r="D70" i="70" s="1"/>
  <c r="D76" i="57"/>
  <c r="D76" i="70" s="1"/>
  <c r="C69" i="57"/>
  <c r="C69" i="70" s="1"/>
  <c r="D50" i="57"/>
  <c r="D50" i="70" s="1"/>
  <c r="D81" i="57"/>
  <c r="D81" i="70" s="1"/>
  <c r="E47" i="57"/>
  <c r="E47" i="70" s="1"/>
  <c r="E52" i="57"/>
  <c r="E52" i="70" s="1"/>
  <c r="E49" i="57"/>
  <c r="E49" i="70" s="1"/>
  <c r="E51" i="57"/>
  <c r="E51" i="70" s="1"/>
  <c r="C67" i="57"/>
  <c r="C67" i="70" s="1"/>
  <c r="C71" i="57"/>
  <c r="C71" i="70" s="1"/>
  <c r="C52" i="57"/>
  <c r="C52" i="70" s="1"/>
  <c r="C47" i="57"/>
  <c r="C47" i="70" s="1"/>
  <c r="C49" i="57"/>
  <c r="C49" i="70" s="1"/>
  <c r="C51" i="57"/>
  <c r="C51" i="70" s="1"/>
  <c r="E67" i="57"/>
  <c r="E67" i="70" s="1"/>
  <c r="E69" i="57"/>
  <c r="E69" i="70" s="1"/>
  <c r="E71" i="57"/>
  <c r="E71" i="70" s="1"/>
  <c r="D106" i="57"/>
  <c r="D106" i="70" s="1"/>
  <c r="D108" i="69"/>
  <c r="D110" i="69"/>
  <c r="D121" i="69"/>
  <c r="D116" i="69"/>
  <c r="C111" i="69"/>
  <c r="D86" i="57"/>
  <c r="D86" i="70" s="1"/>
  <c r="E91" i="69"/>
  <c r="E86" i="57"/>
  <c r="E86" i="70" s="1"/>
  <c r="E88" i="57"/>
  <c r="E88" i="70" s="1"/>
  <c r="E90" i="57"/>
  <c r="E90" i="70" s="1"/>
  <c r="E101" i="57"/>
  <c r="E101" i="70" s="1"/>
  <c r="E96" i="57"/>
  <c r="E96" i="70" s="1"/>
  <c r="E107" i="69"/>
  <c r="D111" i="69"/>
  <c r="D89" i="57"/>
  <c r="D89" i="70" s="1"/>
  <c r="E108" i="57"/>
  <c r="E108" i="70" s="1"/>
  <c r="C108" i="69"/>
  <c r="E111" i="69"/>
  <c r="D88" i="69"/>
  <c r="C121" i="69"/>
  <c r="C107" i="69"/>
  <c r="C89" i="69"/>
  <c r="C109" i="69"/>
  <c r="D90" i="57"/>
  <c r="D90" i="70" s="1"/>
  <c r="D109" i="69"/>
  <c r="C116" i="57"/>
  <c r="C116" i="70" s="1"/>
  <c r="C91" i="57"/>
  <c r="C91" i="70" s="1"/>
  <c r="C106" i="69"/>
  <c r="E109" i="69"/>
  <c r="D91" i="57"/>
  <c r="D91" i="70" s="1"/>
  <c r="C86" i="69"/>
  <c r="C88" i="69"/>
  <c r="C90" i="69"/>
  <c r="C101" i="69"/>
  <c r="C87" i="57"/>
  <c r="C87" i="70" s="1"/>
  <c r="C96" i="69"/>
  <c r="C110" i="69"/>
  <c r="E89" i="69"/>
  <c r="E87" i="69"/>
  <c r="D96" i="57"/>
  <c r="D96" i="70" s="1"/>
  <c r="D107" i="69"/>
  <c r="E106" i="69"/>
  <c r="E110" i="57"/>
  <c r="E110" i="70" s="1"/>
  <c r="E121" i="57"/>
  <c r="E121" i="70" s="1"/>
  <c r="E116" i="57"/>
  <c r="E116" i="70" s="1"/>
  <c r="D87" i="57"/>
  <c r="D87" i="70" s="1"/>
  <c r="D92" i="57"/>
  <c r="D92" i="70" s="1"/>
  <c r="C92" i="57"/>
  <c r="C92" i="70" s="1"/>
  <c r="C97" i="70" s="1"/>
  <c r="D72" i="57"/>
  <c r="D72" i="70" s="1"/>
  <c r="E72" i="57"/>
  <c r="E72" i="70" s="1"/>
  <c r="D101" i="69" l="1"/>
  <c r="D101" i="70"/>
  <c r="G96" i="69"/>
  <c r="G96" i="70"/>
  <c r="O96" i="69"/>
  <c r="O96" i="70"/>
  <c r="D97" i="70"/>
  <c r="D77" i="70"/>
  <c r="E77" i="70"/>
  <c r="C77" i="70"/>
  <c r="C57" i="70"/>
  <c r="E57" i="70"/>
  <c r="N96" i="57"/>
  <c r="N96" i="70" s="1"/>
  <c r="L96" i="57"/>
  <c r="L96" i="70" s="1"/>
  <c r="I96" i="57"/>
  <c r="I96" i="70" s="1"/>
  <c r="K96" i="57"/>
  <c r="K96" i="70" s="1"/>
  <c r="M96" i="57"/>
  <c r="M96" i="70" s="1"/>
  <c r="F96" i="57"/>
  <c r="F96" i="70" s="1"/>
  <c r="H96" i="57"/>
  <c r="H96" i="70" s="1"/>
  <c r="M116" i="57"/>
  <c r="M116" i="70" s="1"/>
  <c r="J96" i="57"/>
  <c r="J96" i="70" s="1"/>
  <c r="M76" i="57"/>
  <c r="M76" i="70" s="1"/>
  <c r="N76" i="57"/>
  <c r="N76" i="70" s="1"/>
  <c r="K76" i="57"/>
  <c r="K76" i="70" s="1"/>
  <c r="O76" i="57"/>
  <c r="O76" i="70" s="1"/>
  <c r="H76" i="57"/>
  <c r="H76" i="70" s="1"/>
  <c r="J76" i="57"/>
  <c r="J76" i="70" s="1"/>
  <c r="I76" i="57"/>
  <c r="I76" i="70" s="1"/>
  <c r="F76" i="57"/>
  <c r="F76" i="70" s="1"/>
  <c r="G76" i="57"/>
  <c r="G76" i="70" s="1"/>
  <c r="L76" i="57"/>
  <c r="L76" i="70" s="1"/>
  <c r="D92" i="69"/>
  <c r="D87" i="69"/>
  <c r="E116" i="69"/>
  <c r="D91" i="69"/>
  <c r="C91" i="69"/>
  <c r="D89" i="69"/>
  <c r="E101" i="69"/>
  <c r="D86" i="69"/>
  <c r="E71" i="69"/>
  <c r="E49" i="69"/>
  <c r="E70" i="69"/>
  <c r="C77" i="57"/>
  <c r="D90" i="69"/>
  <c r="D112" i="57"/>
  <c r="D112" i="70" s="1"/>
  <c r="D117" i="70" s="1"/>
  <c r="E52" i="69"/>
  <c r="C68" i="69"/>
  <c r="C48" i="69"/>
  <c r="E56" i="69"/>
  <c r="E46" i="69"/>
  <c r="E121" i="69"/>
  <c r="E90" i="69"/>
  <c r="C112" i="57"/>
  <c r="C112" i="70" s="1"/>
  <c r="C117" i="70" s="1"/>
  <c r="D106" i="69"/>
  <c r="E69" i="69"/>
  <c r="C51" i="69"/>
  <c r="D68" i="69"/>
  <c r="D69" i="69"/>
  <c r="C76" i="69"/>
  <c r="C72" i="69"/>
  <c r="E68" i="69"/>
  <c r="E61" i="69"/>
  <c r="E92" i="57"/>
  <c r="E92" i="70" s="1"/>
  <c r="E97" i="70" s="1"/>
  <c r="D57" i="57"/>
  <c r="E67" i="69"/>
  <c r="C71" i="69"/>
  <c r="E47" i="69"/>
  <c r="D56" i="69"/>
  <c r="D51" i="69"/>
  <c r="C56" i="69"/>
  <c r="C46" i="69"/>
  <c r="N108" i="57"/>
  <c r="N108" i="70" s="1"/>
  <c r="E72" i="69"/>
  <c r="E110" i="69"/>
  <c r="C116" i="69"/>
  <c r="E88" i="69"/>
  <c r="C49" i="69"/>
  <c r="C69" i="69"/>
  <c r="D66" i="69"/>
  <c r="C66" i="69"/>
  <c r="E76" i="69"/>
  <c r="E66" i="69"/>
  <c r="E57" i="57"/>
  <c r="E112" i="57"/>
  <c r="E112" i="70" s="1"/>
  <c r="E117" i="70" s="1"/>
  <c r="C47" i="69"/>
  <c r="C67" i="69"/>
  <c r="D81" i="69"/>
  <c r="D76" i="69"/>
  <c r="D61" i="69"/>
  <c r="C81" i="69"/>
  <c r="D48" i="69"/>
  <c r="D71" i="69"/>
  <c r="D47" i="69"/>
  <c r="C61" i="69"/>
  <c r="E50" i="69"/>
  <c r="K108" i="57"/>
  <c r="K108" i="70" s="1"/>
  <c r="C57" i="57"/>
  <c r="C92" i="69"/>
  <c r="E108" i="69"/>
  <c r="E96" i="69"/>
  <c r="E86" i="69"/>
  <c r="C52" i="69"/>
  <c r="D52" i="69"/>
  <c r="E81" i="69"/>
  <c r="C50" i="69"/>
  <c r="D72" i="69"/>
  <c r="D96" i="69"/>
  <c r="C87" i="69"/>
  <c r="E51" i="69"/>
  <c r="D50" i="69"/>
  <c r="D70" i="69"/>
  <c r="C70" i="69"/>
  <c r="D46" i="69"/>
  <c r="D67" i="69"/>
  <c r="D49" i="69"/>
  <c r="E48" i="69"/>
  <c r="N106" i="57"/>
  <c r="N106" i="70" s="1"/>
  <c r="J106" i="57"/>
  <c r="J106" i="70" s="1"/>
  <c r="K121" i="57" l="1"/>
  <c r="K121" i="70" s="1"/>
  <c r="M88" i="57"/>
  <c r="O107" i="57"/>
  <c r="F108" i="57"/>
  <c r="F87" i="57"/>
  <c r="F87" i="70" s="1"/>
  <c r="K87" i="57"/>
  <c r="M87" i="57"/>
  <c r="M87" i="70" s="1"/>
  <c r="L87" i="57"/>
  <c r="L87" i="70" s="1"/>
  <c r="N87" i="57"/>
  <c r="N87" i="70" s="1"/>
  <c r="I116" i="57"/>
  <c r="L106" i="57"/>
  <c r="H90" i="57"/>
  <c r="H90" i="70" s="1"/>
  <c r="F116" i="57"/>
  <c r="F116" i="70" s="1"/>
  <c r="M116" i="69"/>
  <c r="F96" i="69"/>
  <c r="I96" i="69"/>
  <c r="L116" i="57"/>
  <c r="L116" i="70" s="1"/>
  <c r="N116" i="57"/>
  <c r="N116" i="70" s="1"/>
  <c r="L96" i="69"/>
  <c r="J96" i="69"/>
  <c r="O116" i="57"/>
  <c r="O116" i="70" s="1"/>
  <c r="H96" i="69"/>
  <c r="M96" i="69"/>
  <c r="N96" i="69"/>
  <c r="K116" i="57"/>
  <c r="K116" i="70" s="1"/>
  <c r="G116" i="57"/>
  <c r="G116" i="70" s="1"/>
  <c r="J116" i="57"/>
  <c r="J116" i="70" s="1"/>
  <c r="H116" i="57"/>
  <c r="H116" i="70" s="1"/>
  <c r="K96" i="69"/>
  <c r="L76" i="69"/>
  <c r="K76" i="69"/>
  <c r="N76" i="69"/>
  <c r="F76" i="69"/>
  <c r="H76" i="69"/>
  <c r="G76" i="69"/>
  <c r="M76" i="69"/>
  <c r="J76" i="69"/>
  <c r="I76" i="69"/>
  <c r="O76" i="69"/>
  <c r="F56" i="57"/>
  <c r="F56" i="70" s="1"/>
  <c r="H56" i="57"/>
  <c r="H56" i="70" s="1"/>
  <c r="G56" i="57"/>
  <c r="G56" i="70" s="1"/>
  <c r="N56" i="57"/>
  <c r="N56" i="70" s="1"/>
  <c r="I56" i="57"/>
  <c r="I56" i="70" s="1"/>
  <c r="J56" i="57"/>
  <c r="J56" i="70" s="1"/>
  <c r="M56" i="57"/>
  <c r="M56" i="70" s="1"/>
  <c r="L56" i="57"/>
  <c r="L56" i="70" s="1"/>
  <c r="O56" i="57"/>
  <c r="O56" i="70" s="1"/>
  <c r="K56" i="57"/>
  <c r="K56" i="70" s="1"/>
  <c r="I90" i="57"/>
  <c r="I90" i="70" s="1"/>
  <c r="D97" i="57"/>
  <c r="H121" i="57"/>
  <c r="H121" i="70" s="1"/>
  <c r="L110" i="57"/>
  <c r="L110" i="70" s="1"/>
  <c r="N106" i="69"/>
  <c r="E92" i="69"/>
  <c r="C112" i="69"/>
  <c r="C77" i="69"/>
  <c r="K88" i="57"/>
  <c r="K88" i="70" s="1"/>
  <c r="J108" i="57"/>
  <c r="J108" i="70" s="1"/>
  <c r="I108" i="57"/>
  <c r="I108" i="70" s="1"/>
  <c r="K90" i="57"/>
  <c r="K90" i="70" s="1"/>
  <c r="F106" i="57"/>
  <c r="F106" i="70" s="1"/>
  <c r="C57" i="69"/>
  <c r="E97" i="57"/>
  <c r="D117" i="57"/>
  <c r="E57" i="69"/>
  <c r="C117" i="57"/>
  <c r="I107" i="57"/>
  <c r="I107" i="70" s="1"/>
  <c r="O108" i="57"/>
  <c r="O108" i="70" s="1"/>
  <c r="M108" i="57"/>
  <c r="M108" i="70" s="1"/>
  <c r="J106" i="69"/>
  <c r="D77" i="57"/>
  <c r="H88" i="57"/>
  <c r="H88" i="70" s="1"/>
  <c r="D112" i="69"/>
  <c r="O110" i="57"/>
  <c r="O110" i="70" s="1"/>
  <c r="F87" i="69"/>
  <c r="F88" i="57"/>
  <c r="F88" i="70" s="1"/>
  <c r="I88" i="57"/>
  <c r="I88" i="70" s="1"/>
  <c r="O88" i="57"/>
  <c r="O88" i="70" s="1"/>
  <c r="G108" i="57"/>
  <c r="G108" i="70" s="1"/>
  <c r="K108" i="69"/>
  <c r="N108" i="69"/>
  <c r="I110" i="57"/>
  <c r="I110" i="70" s="1"/>
  <c r="N110" i="57"/>
  <c r="N110" i="70" s="1"/>
  <c r="N88" i="57"/>
  <c r="N88" i="70" s="1"/>
  <c r="L88" i="57"/>
  <c r="L88" i="70" s="1"/>
  <c r="G88" i="57"/>
  <c r="G88" i="70" s="1"/>
  <c r="J88" i="57"/>
  <c r="J88" i="70" s="1"/>
  <c r="E77" i="57"/>
  <c r="E112" i="69"/>
  <c r="M121" i="57"/>
  <c r="M121" i="70" s="1"/>
  <c r="J121" i="57"/>
  <c r="J121" i="70" s="1"/>
  <c r="H108" i="57"/>
  <c r="H108" i="70" s="1"/>
  <c r="L108" i="57"/>
  <c r="L108" i="70" s="1"/>
  <c r="C97" i="57"/>
  <c r="E117" i="57"/>
  <c r="D57" i="69"/>
  <c r="M110" i="57"/>
  <c r="M110" i="70" s="1"/>
  <c r="I116" i="69" l="1"/>
  <c r="I116" i="70"/>
  <c r="H110" i="57"/>
  <c r="H110" i="70" s="1"/>
  <c r="L101" i="57"/>
  <c r="L101" i="70" s="1"/>
  <c r="N86" i="57"/>
  <c r="N86" i="70" s="1"/>
  <c r="K87" i="69"/>
  <c r="K87" i="70"/>
  <c r="L106" i="69"/>
  <c r="L106" i="70"/>
  <c r="H107" i="57"/>
  <c r="H107" i="70" s="1"/>
  <c r="M88" i="69"/>
  <c r="M88" i="70"/>
  <c r="O107" i="69"/>
  <c r="O107" i="70"/>
  <c r="F108" i="69"/>
  <c r="F108" i="70"/>
  <c r="N87" i="69"/>
  <c r="M90" i="57"/>
  <c r="M90" i="69" s="1"/>
  <c r="I87" i="57"/>
  <c r="I87" i="70" s="1"/>
  <c r="G87" i="57"/>
  <c r="G87" i="70" s="1"/>
  <c r="O89" i="57"/>
  <c r="O89" i="69" s="1"/>
  <c r="G107" i="57"/>
  <c r="G107" i="70" s="1"/>
  <c r="G89" i="57"/>
  <c r="G89" i="70" s="1"/>
  <c r="J87" i="57"/>
  <c r="F110" i="57"/>
  <c r="N90" i="57"/>
  <c r="H101" i="57"/>
  <c r="H101" i="70" s="1"/>
  <c r="L107" i="57"/>
  <c r="G116" i="69"/>
  <c r="K116" i="69"/>
  <c r="O116" i="69"/>
  <c r="N116" i="69"/>
  <c r="H116" i="69"/>
  <c r="L116" i="69"/>
  <c r="J116" i="69"/>
  <c r="F116" i="69"/>
  <c r="K56" i="69"/>
  <c r="O56" i="69"/>
  <c r="G56" i="69"/>
  <c r="H56" i="69"/>
  <c r="L56" i="69"/>
  <c r="I56" i="69"/>
  <c r="F56" i="69"/>
  <c r="J56" i="69"/>
  <c r="M56" i="69"/>
  <c r="N56" i="69"/>
  <c r="C97" i="69"/>
  <c r="N88" i="69"/>
  <c r="L111" i="57"/>
  <c r="L111" i="70" s="1"/>
  <c r="J88" i="69"/>
  <c r="O121" i="57"/>
  <c r="O121" i="70" s="1"/>
  <c r="E117" i="69"/>
  <c r="F121" i="57"/>
  <c r="F121" i="70" s="1"/>
  <c r="M106" i="57"/>
  <c r="M106" i="70" s="1"/>
  <c r="M86" i="57"/>
  <c r="M86" i="70" s="1"/>
  <c r="N110" i="69"/>
  <c r="O90" i="57"/>
  <c r="O90" i="70" s="1"/>
  <c r="F109" i="57"/>
  <c r="F109" i="70" s="1"/>
  <c r="O106" i="57"/>
  <c r="O106" i="70" s="1"/>
  <c r="L109" i="57"/>
  <c r="L109" i="70" s="1"/>
  <c r="I106" i="57"/>
  <c r="I106" i="70" s="1"/>
  <c r="I121" i="57"/>
  <c r="I121" i="70" s="1"/>
  <c r="F90" i="57"/>
  <c r="F90" i="70" s="1"/>
  <c r="L108" i="69"/>
  <c r="J121" i="69"/>
  <c r="M101" i="57"/>
  <c r="M101" i="70" s="1"/>
  <c r="G110" i="57"/>
  <c r="G110" i="70" s="1"/>
  <c r="M121" i="69"/>
  <c r="G88" i="69"/>
  <c r="H88" i="69"/>
  <c r="C117" i="69"/>
  <c r="O87" i="57"/>
  <c r="O87" i="70" s="1"/>
  <c r="I108" i="69"/>
  <c r="I90" i="69"/>
  <c r="J107" i="57"/>
  <c r="J107" i="70" s="1"/>
  <c r="H106" i="57"/>
  <c r="H106" i="70" s="1"/>
  <c r="K110" i="57"/>
  <c r="K110" i="70" s="1"/>
  <c r="N121" i="57"/>
  <c r="N121" i="70" s="1"/>
  <c r="L121" i="57"/>
  <c r="L121" i="70" s="1"/>
  <c r="L86" i="57"/>
  <c r="L86" i="70" s="1"/>
  <c r="H108" i="69"/>
  <c r="I110" i="69"/>
  <c r="L87" i="69"/>
  <c r="I88" i="69"/>
  <c r="M108" i="69"/>
  <c r="F106" i="69"/>
  <c r="E77" i="69"/>
  <c r="L88" i="69"/>
  <c r="D117" i="69"/>
  <c r="K121" i="69"/>
  <c r="L110" i="69"/>
  <c r="H90" i="69"/>
  <c r="G90" i="57"/>
  <c r="G90" i="70" s="1"/>
  <c r="M110" i="69"/>
  <c r="J109" i="57"/>
  <c r="J109" i="70" s="1"/>
  <c r="J110" i="57"/>
  <c r="J110" i="70" s="1"/>
  <c r="N111" i="57"/>
  <c r="N111" i="70" s="1"/>
  <c r="K106" i="57"/>
  <c r="K106" i="70" s="1"/>
  <c r="G121" i="57"/>
  <c r="G121" i="70" s="1"/>
  <c r="G108" i="69"/>
  <c r="M87" i="69"/>
  <c r="O108" i="69"/>
  <c r="E97" i="69"/>
  <c r="K88" i="69"/>
  <c r="O88" i="69"/>
  <c r="O110" i="69"/>
  <c r="D77" i="69"/>
  <c r="J108" i="69"/>
  <c r="G106" i="57"/>
  <c r="G106" i="70" s="1"/>
  <c r="M107" i="57"/>
  <c r="M107" i="70" s="1"/>
  <c r="O86" i="57"/>
  <c r="O86" i="70" s="1"/>
  <c r="F88" i="69"/>
  <c r="I107" i="69"/>
  <c r="K90" i="69"/>
  <c r="H121" i="69"/>
  <c r="D97" i="69"/>
  <c r="O111" i="57"/>
  <c r="O111" i="70" s="1"/>
  <c r="N86" i="69" l="1"/>
  <c r="H110" i="69"/>
  <c r="O92" i="57"/>
  <c r="O92" i="70" s="1"/>
  <c r="O97" i="70" s="1"/>
  <c r="H91" i="57"/>
  <c r="H91" i="70" s="1"/>
  <c r="O91" i="57"/>
  <c r="O91" i="70" s="1"/>
  <c r="K89" i="57"/>
  <c r="K89" i="70" s="1"/>
  <c r="H89" i="57"/>
  <c r="H89" i="70" s="1"/>
  <c r="H111" i="57"/>
  <c r="H111" i="70" s="1"/>
  <c r="L101" i="69"/>
  <c r="L107" i="70"/>
  <c r="F110" i="69"/>
  <c r="F110" i="70"/>
  <c r="N90" i="69"/>
  <c r="N90" i="70"/>
  <c r="I111" i="57"/>
  <c r="I111" i="70" s="1"/>
  <c r="M90" i="70"/>
  <c r="J87" i="69"/>
  <c r="J87" i="70"/>
  <c r="O89" i="70"/>
  <c r="G89" i="69"/>
  <c r="H87" i="57"/>
  <c r="H87" i="70" s="1"/>
  <c r="I87" i="69"/>
  <c r="F111" i="57"/>
  <c r="F111" i="70" s="1"/>
  <c r="F112" i="57"/>
  <c r="G107" i="69"/>
  <c r="I86" i="57"/>
  <c r="I86" i="70" s="1"/>
  <c r="K86" i="57"/>
  <c r="K86" i="70" s="1"/>
  <c r="O101" i="57"/>
  <c r="O101" i="70" s="1"/>
  <c r="I101" i="57"/>
  <c r="I101" i="70" s="1"/>
  <c r="N107" i="57"/>
  <c r="N107" i="70" s="1"/>
  <c r="O112" i="57"/>
  <c r="O112" i="70" s="1"/>
  <c r="O117" i="70" s="1"/>
  <c r="K107" i="57"/>
  <c r="K107" i="70" s="1"/>
  <c r="J86" i="57"/>
  <c r="J86" i="70" s="1"/>
  <c r="G101" i="57"/>
  <c r="G101" i="70" s="1"/>
  <c r="G87" i="69"/>
  <c r="K101" i="57"/>
  <c r="K101" i="70" s="1"/>
  <c r="H86" i="57"/>
  <c r="H86" i="70" s="1"/>
  <c r="F107" i="57"/>
  <c r="F107" i="70" s="1"/>
  <c r="N101" i="57"/>
  <c r="N101" i="70" s="1"/>
  <c r="F86" i="57"/>
  <c r="F86" i="70" s="1"/>
  <c r="K92" i="57"/>
  <c r="G86" i="57"/>
  <c r="G86" i="70" s="1"/>
  <c r="F101" i="57"/>
  <c r="F101" i="70" s="1"/>
  <c r="J101" i="57"/>
  <c r="J101" i="70" s="1"/>
  <c r="J90" i="57"/>
  <c r="M111" i="57"/>
  <c r="L107" i="69"/>
  <c r="L90" i="57"/>
  <c r="G111" i="57"/>
  <c r="G111" i="69" s="1"/>
  <c r="H101" i="69"/>
  <c r="I109" i="57"/>
  <c r="I109" i="70" s="1"/>
  <c r="N89" i="57"/>
  <c r="N89" i="70" s="1"/>
  <c r="G106" i="69"/>
  <c r="H106" i="69"/>
  <c r="K109" i="57"/>
  <c r="K109" i="70" s="1"/>
  <c r="H109" i="57"/>
  <c r="H109" i="70" s="1"/>
  <c r="J109" i="69"/>
  <c r="M101" i="69"/>
  <c r="I121" i="69"/>
  <c r="O106" i="69"/>
  <c r="L91" i="57"/>
  <c r="L91" i="70" s="1"/>
  <c r="N111" i="69"/>
  <c r="F109" i="69"/>
  <c r="L121" i="69"/>
  <c r="J107" i="69"/>
  <c r="M106" i="69"/>
  <c r="O121" i="69"/>
  <c r="H89" i="69"/>
  <c r="M86" i="69"/>
  <c r="J111" i="57"/>
  <c r="J111" i="70" s="1"/>
  <c r="N121" i="69"/>
  <c r="F111" i="69"/>
  <c r="O87" i="69"/>
  <c r="K111" i="57"/>
  <c r="K111" i="70" s="1"/>
  <c r="J89" i="57"/>
  <c r="J89" i="70" s="1"/>
  <c r="O86" i="69"/>
  <c r="G121" i="69"/>
  <c r="G110" i="69"/>
  <c r="I106" i="69"/>
  <c r="O90" i="69"/>
  <c r="L111" i="69"/>
  <c r="L112" i="57"/>
  <c r="L112" i="70" s="1"/>
  <c r="L117" i="70" s="1"/>
  <c r="L89" i="57"/>
  <c r="L89" i="70" s="1"/>
  <c r="F89" i="57"/>
  <c r="F89" i="70" s="1"/>
  <c r="H107" i="69"/>
  <c r="K110" i="69"/>
  <c r="F121" i="69"/>
  <c r="M89" i="57"/>
  <c r="M89" i="70" s="1"/>
  <c r="M107" i="69"/>
  <c r="O92" i="69"/>
  <c r="O111" i="69"/>
  <c r="K106" i="69"/>
  <c r="J110" i="69"/>
  <c r="G90" i="69"/>
  <c r="L86" i="69"/>
  <c r="F90" i="69"/>
  <c r="L109" i="69"/>
  <c r="K112" i="57"/>
  <c r="K112" i="70" s="1"/>
  <c r="K117" i="70" s="1"/>
  <c r="H112" i="57"/>
  <c r="H112" i="70" s="1"/>
  <c r="H117" i="70" s="1"/>
  <c r="N92" i="57" l="1"/>
  <c r="N91" i="57"/>
  <c r="G91" i="57"/>
  <c r="H111" i="69"/>
  <c r="K91" i="57"/>
  <c r="H91" i="69"/>
  <c r="O91" i="69"/>
  <c r="I91" i="57"/>
  <c r="I91" i="70" s="1"/>
  <c r="F92" i="57"/>
  <c r="F92" i="70" s="1"/>
  <c r="F97" i="70" s="1"/>
  <c r="H92" i="57"/>
  <c r="H92" i="70" s="1"/>
  <c r="H97" i="70" s="1"/>
  <c r="K89" i="69"/>
  <c r="J92" i="57"/>
  <c r="J92" i="70" s="1"/>
  <c r="J97" i="70" s="1"/>
  <c r="N91" i="69"/>
  <c r="N91" i="70"/>
  <c r="K92" i="69"/>
  <c r="K92" i="70"/>
  <c r="K97" i="70" s="1"/>
  <c r="I111" i="69"/>
  <c r="L90" i="69"/>
  <c r="L90" i="70"/>
  <c r="F112" i="69"/>
  <c r="F112" i="70"/>
  <c r="F117" i="70" s="1"/>
  <c r="G111" i="70"/>
  <c r="M111" i="70"/>
  <c r="N92" i="70"/>
  <c r="N97" i="70" s="1"/>
  <c r="J90" i="70"/>
  <c r="H87" i="69"/>
  <c r="M111" i="69"/>
  <c r="I112" i="57"/>
  <c r="I112" i="70" s="1"/>
  <c r="I117" i="70" s="1"/>
  <c r="I117" i="57"/>
  <c r="I117" i="69" s="1"/>
  <c r="M91" i="57"/>
  <c r="M91" i="70" s="1"/>
  <c r="F91" i="57"/>
  <c r="F91" i="70" s="1"/>
  <c r="K86" i="69"/>
  <c r="I86" i="69"/>
  <c r="I89" i="57"/>
  <c r="I89" i="70" s="1"/>
  <c r="G109" i="57"/>
  <c r="G109" i="70" s="1"/>
  <c r="K101" i="69"/>
  <c r="J86" i="69"/>
  <c r="J101" i="69"/>
  <c r="N109" i="57"/>
  <c r="N109" i="70" s="1"/>
  <c r="F107" i="69"/>
  <c r="J90" i="69"/>
  <c r="F86" i="69"/>
  <c r="K107" i="69"/>
  <c r="M109" i="57"/>
  <c r="M109" i="70" s="1"/>
  <c r="J91" i="57"/>
  <c r="J91" i="70" s="1"/>
  <c r="I101" i="69"/>
  <c r="F101" i="69"/>
  <c r="N101" i="69"/>
  <c r="H86" i="69"/>
  <c r="O109" i="57"/>
  <c r="O109" i="70" s="1"/>
  <c r="N107" i="69"/>
  <c r="O101" i="69"/>
  <c r="G86" i="69"/>
  <c r="G101" i="69"/>
  <c r="N92" i="69"/>
  <c r="N97" i="57"/>
  <c r="I109" i="69"/>
  <c r="N89" i="69"/>
  <c r="H97" i="57"/>
  <c r="H92" i="69"/>
  <c r="L112" i="69"/>
  <c r="J111" i="69"/>
  <c r="H112" i="69"/>
  <c r="L117" i="57"/>
  <c r="L89" i="69"/>
  <c r="J89" i="69"/>
  <c r="O112" i="69"/>
  <c r="H109" i="69"/>
  <c r="O97" i="57"/>
  <c r="L92" i="57"/>
  <c r="L92" i="70" s="1"/>
  <c r="L97" i="70" s="1"/>
  <c r="F89" i="69"/>
  <c r="K112" i="69"/>
  <c r="K109" i="69"/>
  <c r="M89" i="69"/>
  <c r="J112" i="57"/>
  <c r="J112" i="70" s="1"/>
  <c r="J117" i="70" s="1"/>
  <c r="K111" i="69"/>
  <c r="L91" i="69"/>
  <c r="G91" i="70" l="1"/>
  <c r="G91" i="69"/>
  <c r="I91" i="69"/>
  <c r="G92" i="57"/>
  <c r="K91" i="70"/>
  <c r="K91" i="69"/>
  <c r="F97" i="57"/>
  <c r="F97" i="69" s="1"/>
  <c r="K97" i="57"/>
  <c r="J92" i="69"/>
  <c r="J97" i="57"/>
  <c r="J97" i="69" s="1"/>
  <c r="F117" i="57"/>
  <c r="F117" i="69" s="1"/>
  <c r="I112" i="69"/>
  <c r="M92" i="57"/>
  <c r="M92" i="70" s="1"/>
  <c r="M97" i="70" s="1"/>
  <c r="F91" i="69"/>
  <c r="M91" i="69"/>
  <c r="F92" i="69"/>
  <c r="N109" i="69"/>
  <c r="I92" i="57"/>
  <c r="I92" i="70" s="1"/>
  <c r="I97" i="70" s="1"/>
  <c r="N112" i="57"/>
  <c r="N112" i="70" s="1"/>
  <c r="N117" i="70" s="1"/>
  <c r="O109" i="69"/>
  <c r="G112" i="57"/>
  <c r="G112" i="70" s="1"/>
  <c r="G117" i="70" s="1"/>
  <c r="J91" i="69"/>
  <c r="G109" i="69"/>
  <c r="M112" i="57"/>
  <c r="M112" i="70" s="1"/>
  <c r="M117" i="70" s="1"/>
  <c r="I89" i="69"/>
  <c r="M109" i="69"/>
  <c r="J112" i="69"/>
  <c r="O97" i="69"/>
  <c r="L117" i="69"/>
  <c r="L92" i="69"/>
  <c r="H117" i="57"/>
  <c r="L97" i="57"/>
  <c r="H97" i="69"/>
  <c r="O117" i="57"/>
  <c r="K117" i="57"/>
  <c r="N97" i="69"/>
  <c r="J117" i="57"/>
  <c r="G97" i="57" l="1"/>
  <c r="G92" i="70"/>
  <c r="G97" i="70" s="1"/>
  <c r="G92" i="69"/>
  <c r="K97" i="69"/>
  <c r="M92" i="69"/>
  <c r="M97" i="57"/>
  <c r="N112" i="69"/>
  <c r="N117" i="57"/>
  <c r="M117" i="57"/>
  <c r="G117" i="57"/>
  <c r="I92" i="69"/>
  <c r="G112" i="69"/>
  <c r="I97" i="57"/>
  <c r="M112" i="69"/>
  <c r="C41" i="57"/>
  <c r="C41" i="70" s="1"/>
  <c r="C31" i="57"/>
  <c r="C31" i="70" s="1"/>
  <c r="C28" i="57"/>
  <c r="C28" i="70" s="1"/>
  <c r="D30" i="57"/>
  <c r="D30" i="70" s="1"/>
  <c r="J117" i="69"/>
  <c r="K117" i="69"/>
  <c r="M97" i="69"/>
  <c r="C30" i="57"/>
  <c r="C30" i="70" s="1"/>
  <c r="H117" i="69"/>
  <c r="C29" i="57"/>
  <c r="C29" i="70" s="1"/>
  <c r="D41" i="57"/>
  <c r="D41" i="70" s="1"/>
  <c r="D27" i="57"/>
  <c r="D27" i="70" s="1"/>
  <c r="D26" i="57"/>
  <c r="D26" i="70" s="1"/>
  <c r="D36" i="57"/>
  <c r="D36" i="70" s="1"/>
  <c r="O117" i="69"/>
  <c r="D31" i="57"/>
  <c r="D31" i="70" s="1"/>
  <c r="L97" i="69"/>
  <c r="D28" i="57"/>
  <c r="D28" i="70" s="1"/>
  <c r="C26" i="57"/>
  <c r="C26" i="70" s="1"/>
  <c r="C36" i="57"/>
  <c r="C36" i="70" s="1"/>
  <c r="C27" i="57"/>
  <c r="C27" i="70" s="1"/>
  <c r="D29" i="57"/>
  <c r="D29" i="70" s="1"/>
  <c r="G97" i="69" l="1"/>
  <c r="I97" i="69"/>
  <c r="N117" i="69"/>
  <c r="G117" i="69"/>
  <c r="M117" i="69"/>
  <c r="C26" i="69"/>
  <c r="C6" i="57"/>
  <c r="C6" i="70" s="1"/>
  <c r="C9" i="57"/>
  <c r="C9" i="70" s="1"/>
  <c r="D9" i="57"/>
  <c r="D9" i="70" s="1"/>
  <c r="C11" i="57"/>
  <c r="C11" i="70" s="1"/>
  <c r="D41" i="69"/>
  <c r="C28" i="69"/>
  <c r="E29" i="57"/>
  <c r="E29" i="70" s="1"/>
  <c r="C8" i="57"/>
  <c r="C8" i="70" s="1"/>
  <c r="E28" i="57"/>
  <c r="E28" i="70" s="1"/>
  <c r="C31" i="69"/>
  <c r="C32" i="57"/>
  <c r="C32" i="70" s="1"/>
  <c r="C37" i="70" s="1"/>
  <c r="E36" i="57"/>
  <c r="E36" i="70" s="1"/>
  <c r="C7" i="57"/>
  <c r="C7" i="70" s="1"/>
  <c r="D28" i="69"/>
  <c r="D26" i="69"/>
  <c r="D30" i="69"/>
  <c r="D16" i="57"/>
  <c r="D16" i="70" s="1"/>
  <c r="E26" i="57"/>
  <c r="E26" i="70" s="1"/>
  <c r="C27" i="69"/>
  <c r="D8" i="57"/>
  <c r="D8" i="70" s="1"/>
  <c r="D6" i="57"/>
  <c r="D6" i="70" s="1"/>
  <c r="D10" i="57"/>
  <c r="D10" i="70" s="1"/>
  <c r="C29" i="69"/>
  <c r="D29" i="69"/>
  <c r="D36" i="69"/>
  <c r="E41" i="57"/>
  <c r="E41" i="70" s="1"/>
  <c r="C36" i="69"/>
  <c r="D31" i="69"/>
  <c r="D32" i="57"/>
  <c r="D32" i="70" s="1"/>
  <c r="D37" i="70" s="1"/>
  <c r="D27" i="69"/>
  <c r="C30" i="69"/>
  <c r="C41" i="69"/>
  <c r="E30" i="57"/>
  <c r="E30" i="70" s="1"/>
  <c r="D21" i="57"/>
  <c r="D21" i="70" s="1"/>
  <c r="E27" i="57"/>
  <c r="E27" i="70" s="1"/>
  <c r="E31" i="57"/>
  <c r="E31" i="70" s="1"/>
  <c r="C16" i="57"/>
  <c r="C16" i="70" s="1"/>
  <c r="D11" i="57"/>
  <c r="D11" i="70" s="1"/>
  <c r="D7" i="57"/>
  <c r="D7" i="70" s="1"/>
  <c r="C10" i="57"/>
  <c r="C10" i="70" s="1"/>
  <c r="C21" i="57"/>
  <c r="C21" i="70" s="1"/>
  <c r="N36" i="57" l="1"/>
  <c r="N36" i="70" s="1"/>
  <c r="J36" i="57"/>
  <c r="J36" i="70" s="1"/>
  <c r="L36" i="57"/>
  <c r="L36" i="70" s="1"/>
  <c r="K36" i="57"/>
  <c r="K36" i="70" s="1"/>
  <c r="E16" i="57"/>
  <c r="E16" i="70" s="1"/>
  <c r="C10" i="69"/>
  <c r="E30" i="69"/>
  <c r="C7" i="69"/>
  <c r="C8" i="69"/>
  <c r="C9" i="69"/>
  <c r="D10" i="69"/>
  <c r="C6" i="69"/>
  <c r="C12" i="57"/>
  <c r="C12" i="70" s="1"/>
  <c r="C17" i="70" s="1"/>
  <c r="C32" i="69"/>
  <c r="D37" i="57"/>
  <c r="E26" i="69"/>
  <c r="C37" i="57"/>
  <c r="C11" i="69"/>
  <c r="D8" i="69"/>
  <c r="D16" i="69"/>
  <c r="D7" i="69"/>
  <c r="E31" i="69"/>
  <c r="E6" i="57"/>
  <c r="E6" i="70" s="1"/>
  <c r="E28" i="69"/>
  <c r="C16" i="69"/>
  <c r="D32" i="69"/>
  <c r="E11" i="57"/>
  <c r="E11" i="70" s="1"/>
  <c r="E27" i="69"/>
  <c r="E41" i="69"/>
  <c r="D6" i="69"/>
  <c r="D12" i="57"/>
  <c r="D12" i="70" s="1"/>
  <c r="D17" i="70" s="1"/>
  <c r="E8" i="57"/>
  <c r="E8" i="70" s="1"/>
  <c r="E29" i="69"/>
  <c r="D9" i="69"/>
  <c r="D21" i="69"/>
  <c r="E10" i="57"/>
  <c r="E10" i="70" s="1"/>
  <c r="E32" i="57"/>
  <c r="E32" i="70" s="1"/>
  <c r="E37" i="70" s="1"/>
  <c r="C21" i="69"/>
  <c r="D11" i="69"/>
  <c r="E7" i="57"/>
  <c r="E7" i="70" s="1"/>
  <c r="E21" i="57"/>
  <c r="E21" i="70" s="1"/>
  <c r="E36" i="69"/>
  <c r="E9" i="57"/>
  <c r="E9" i="70" s="1"/>
  <c r="J36" i="69" l="1"/>
  <c r="G36" i="57"/>
  <c r="G36" i="70" s="1"/>
  <c r="O36" i="57"/>
  <c r="O36" i="70" s="1"/>
  <c r="J16" i="57"/>
  <c r="J16" i="70" s="1"/>
  <c r="M36" i="57"/>
  <c r="M36" i="70" s="1"/>
  <c r="K16" i="57"/>
  <c r="K16" i="70" s="1"/>
  <c r="I36" i="57"/>
  <c r="I36" i="70" s="1"/>
  <c r="K36" i="69"/>
  <c r="N16" i="57"/>
  <c r="N16" i="70" s="1"/>
  <c r="F36" i="57"/>
  <c r="F36" i="70" s="1"/>
  <c r="N36" i="69"/>
  <c r="L36" i="69"/>
  <c r="H36" i="57"/>
  <c r="H36" i="70" s="1"/>
  <c r="L16" i="57"/>
  <c r="L16" i="70" s="1"/>
  <c r="N29" i="57"/>
  <c r="N29" i="70" s="1"/>
  <c r="O28" i="57"/>
  <c r="O28" i="70" s="1"/>
  <c r="K28" i="57"/>
  <c r="K28" i="70" s="1"/>
  <c r="I41" i="57"/>
  <c r="I41" i="70" s="1"/>
  <c r="F27" i="57"/>
  <c r="F27" i="70" s="1"/>
  <c r="I28" i="57"/>
  <c r="I28" i="70" s="1"/>
  <c r="F28" i="57"/>
  <c r="F28" i="70" s="1"/>
  <c r="H28" i="57"/>
  <c r="H28" i="70" s="1"/>
  <c r="E32" i="69"/>
  <c r="E16" i="69"/>
  <c r="D37" i="69"/>
  <c r="F30" i="57"/>
  <c r="F30" i="70" s="1"/>
  <c r="J28" i="57"/>
  <c r="J28" i="70" s="1"/>
  <c r="F41" i="57"/>
  <c r="F41" i="70" s="1"/>
  <c r="G41" i="57"/>
  <c r="G41" i="70" s="1"/>
  <c r="E7" i="69"/>
  <c r="L41" i="57"/>
  <c r="L41" i="70" s="1"/>
  <c r="N41" i="57"/>
  <c r="N41" i="70" s="1"/>
  <c r="N28" i="57"/>
  <c r="N28" i="70" s="1"/>
  <c r="E6" i="69"/>
  <c r="E12" i="57"/>
  <c r="E12" i="70" s="1"/>
  <c r="E17" i="70" s="1"/>
  <c r="K41" i="57"/>
  <c r="K41" i="70" s="1"/>
  <c r="L28" i="57"/>
  <c r="L28" i="70" s="1"/>
  <c r="G28" i="57"/>
  <c r="G28" i="70" s="1"/>
  <c r="E8" i="69"/>
  <c r="O41" i="57"/>
  <c r="O41" i="70" s="1"/>
  <c r="J41" i="57"/>
  <c r="J41" i="70" s="1"/>
  <c r="M28" i="57"/>
  <c r="M28" i="70" s="1"/>
  <c r="E37" i="57"/>
  <c r="E21" i="69"/>
  <c r="C37" i="69"/>
  <c r="H41" i="57"/>
  <c r="H41" i="70" s="1"/>
  <c r="F26" i="57"/>
  <c r="F26" i="70" s="1"/>
  <c r="E9" i="69"/>
  <c r="D12" i="69"/>
  <c r="D17" i="57"/>
  <c r="E11" i="69"/>
  <c r="M41" i="57"/>
  <c r="M41" i="70" s="1"/>
  <c r="E10" i="69"/>
  <c r="C17" i="57"/>
  <c r="C12" i="69"/>
  <c r="L16" i="69" l="1"/>
  <c r="O36" i="69"/>
  <c r="O16" i="57"/>
  <c r="O16" i="70" s="1"/>
  <c r="K16" i="69"/>
  <c r="I36" i="69"/>
  <c r="J16" i="69"/>
  <c r="H36" i="69"/>
  <c r="N16" i="69"/>
  <c r="M16" i="57"/>
  <c r="M16" i="70" s="1"/>
  <c r="G36" i="69"/>
  <c r="I16" i="57"/>
  <c r="I16" i="70" s="1"/>
  <c r="F16" i="57"/>
  <c r="F16" i="70" s="1"/>
  <c r="M36" i="69"/>
  <c r="G16" i="57"/>
  <c r="G16" i="70" s="1"/>
  <c r="F36" i="69"/>
  <c r="H16" i="57"/>
  <c r="H16" i="70" s="1"/>
  <c r="O31" i="57"/>
  <c r="H31" i="57"/>
  <c r="H31" i="70" s="1"/>
  <c r="H41" i="69"/>
  <c r="E12" i="69"/>
  <c r="E17" i="57"/>
  <c r="H28" i="69"/>
  <c r="K31" i="57"/>
  <c r="K31" i="70" s="1"/>
  <c r="F29" i="57"/>
  <c r="F29" i="70" s="1"/>
  <c r="M29" i="57"/>
  <c r="M29" i="70" s="1"/>
  <c r="G30" i="57"/>
  <c r="G30" i="70" s="1"/>
  <c r="G28" i="69"/>
  <c r="K41" i="69"/>
  <c r="F30" i="69"/>
  <c r="I41" i="69"/>
  <c r="K28" i="69"/>
  <c r="F28" i="69"/>
  <c r="J29" i="57"/>
  <c r="J29" i="70" s="1"/>
  <c r="M28" i="69"/>
  <c r="O29" i="57"/>
  <c r="O29" i="70" s="1"/>
  <c r="I31" i="57"/>
  <c r="I31" i="70" s="1"/>
  <c r="O41" i="69"/>
  <c r="L28" i="69"/>
  <c r="N30" i="57"/>
  <c r="N30" i="70" s="1"/>
  <c r="N28" i="69"/>
  <c r="N29" i="69"/>
  <c r="F27" i="69"/>
  <c r="F31" i="57"/>
  <c r="F31" i="70" s="1"/>
  <c r="O28" i="69"/>
  <c r="G29" i="57"/>
  <c r="G29" i="70" s="1"/>
  <c r="N31" i="57"/>
  <c r="N31" i="70" s="1"/>
  <c r="I29" i="57"/>
  <c r="I29" i="70" s="1"/>
  <c r="C17" i="69"/>
  <c r="F26" i="69"/>
  <c r="J28" i="69"/>
  <c r="J30" i="57"/>
  <c r="J30" i="70" s="1"/>
  <c r="F41" i="69"/>
  <c r="I30" i="57"/>
  <c r="I30" i="70" s="1"/>
  <c r="K30" i="57"/>
  <c r="K30" i="70" s="1"/>
  <c r="M31" i="57"/>
  <c r="M31" i="70" s="1"/>
  <c r="D17" i="69"/>
  <c r="M30" i="57"/>
  <c r="M30" i="70" s="1"/>
  <c r="J31" i="57"/>
  <c r="J31" i="70" s="1"/>
  <c r="H30" i="57"/>
  <c r="H30" i="70" s="1"/>
  <c r="M41" i="69"/>
  <c r="E37" i="69"/>
  <c r="J41" i="69"/>
  <c r="I28" i="69"/>
  <c r="G31" i="57"/>
  <c r="G31" i="70" s="1"/>
  <c r="L41" i="69"/>
  <c r="K29" i="57"/>
  <c r="K29" i="70" s="1"/>
  <c r="O30" i="57"/>
  <c r="O30" i="70" s="1"/>
  <c r="H29" i="57"/>
  <c r="H29" i="70" s="1"/>
  <c r="L31" i="57"/>
  <c r="L31" i="70" s="1"/>
  <c r="N41" i="69"/>
  <c r="G41" i="69"/>
  <c r="L29" i="57"/>
  <c r="L29" i="70" s="1"/>
  <c r="L30" i="57"/>
  <c r="L30" i="70" s="1"/>
  <c r="O31" i="69" l="1"/>
  <c r="O31" i="70"/>
  <c r="F32" i="57"/>
  <c r="F16" i="69"/>
  <c r="I16" i="69"/>
  <c r="O16" i="69"/>
  <c r="H16" i="69"/>
  <c r="G16" i="69"/>
  <c r="M16" i="69"/>
  <c r="J29" i="69"/>
  <c r="H30" i="69"/>
  <c r="H29" i="69"/>
  <c r="J31" i="69"/>
  <c r="N31" i="69"/>
  <c r="F31" i="69"/>
  <c r="F29" i="69"/>
  <c r="J30" i="69"/>
  <c r="I29" i="69"/>
  <c r="L31" i="69"/>
  <c r="G31" i="69"/>
  <c r="E17" i="69"/>
  <c r="L29" i="69"/>
  <c r="O30" i="69"/>
  <c r="K29" i="69"/>
  <c r="M31" i="69"/>
  <c r="I30" i="69"/>
  <c r="I31" i="69"/>
  <c r="G30" i="69"/>
  <c r="K31" i="69"/>
  <c r="F37" i="57"/>
  <c r="G29" i="69"/>
  <c r="N30" i="69"/>
  <c r="H31" i="69"/>
  <c r="K30" i="69"/>
  <c r="L30" i="69"/>
  <c r="M30" i="69"/>
  <c r="O29" i="69"/>
  <c r="M29" i="69"/>
  <c r="F32" i="70" l="1"/>
  <c r="F37" i="70" s="1"/>
  <c r="F32" i="69"/>
  <c r="F37" i="69"/>
  <c r="K26" i="72" l="1"/>
  <c r="K26" i="71"/>
  <c r="G26" i="72"/>
  <c r="G26" i="71"/>
  <c r="M26" i="57"/>
  <c r="I26" i="72"/>
  <c r="I26" i="71"/>
  <c r="O26" i="72"/>
  <c r="O26" i="71"/>
  <c r="M26" i="71"/>
  <c r="M26" i="72"/>
  <c r="N26" i="72"/>
  <c r="N26" i="71"/>
  <c r="I26" i="57"/>
  <c r="N26" i="57"/>
  <c r="M32" i="57" l="1"/>
  <c r="I26" i="70"/>
  <c r="I26" i="69"/>
  <c r="H27" i="57"/>
  <c r="H26" i="72"/>
  <c r="H26" i="71"/>
  <c r="L26" i="71"/>
  <c r="L26" i="72"/>
  <c r="O27" i="57"/>
  <c r="M26" i="70"/>
  <c r="M26" i="69"/>
  <c r="G26" i="57"/>
  <c r="M27" i="57"/>
  <c r="J26" i="72"/>
  <c r="J26" i="71"/>
  <c r="K26" i="57"/>
  <c r="J26" i="57"/>
  <c r="L27" i="57"/>
  <c r="N26" i="70"/>
  <c r="N26" i="69"/>
  <c r="J27" i="57"/>
  <c r="H26" i="57"/>
  <c r="H26" i="70" l="1"/>
  <c r="H26" i="69"/>
  <c r="H27" i="70"/>
  <c r="H27" i="69"/>
  <c r="K27" i="57"/>
  <c r="J26" i="70"/>
  <c r="J26" i="69"/>
  <c r="M37" i="57"/>
  <c r="K32" i="57"/>
  <c r="N27" i="57"/>
  <c r="J27" i="70"/>
  <c r="J27" i="69"/>
  <c r="M27" i="70"/>
  <c r="M27" i="69"/>
  <c r="M32" i="70"/>
  <c r="M37" i="70" s="1"/>
  <c r="M32" i="69"/>
  <c r="L27" i="70"/>
  <c r="L27" i="69"/>
  <c r="K26" i="70"/>
  <c r="K26" i="69"/>
  <c r="L26" i="57"/>
  <c r="O27" i="70"/>
  <c r="O27" i="69"/>
  <c r="G32" i="57"/>
  <c r="H32" i="57"/>
  <c r="I27" i="57"/>
  <c r="J32" i="57"/>
  <c r="G26" i="70"/>
  <c r="G26" i="69"/>
  <c r="G27" i="57"/>
  <c r="O26" i="57"/>
  <c r="G37" i="57" l="1"/>
  <c r="N32" i="57"/>
  <c r="M37" i="69"/>
  <c r="K27" i="70"/>
  <c r="K27" i="69"/>
  <c r="I27" i="70"/>
  <c r="I27" i="69"/>
  <c r="O32" i="57"/>
  <c r="J32" i="70"/>
  <c r="J37" i="70" s="1"/>
  <c r="J32" i="69"/>
  <c r="H37" i="57"/>
  <c r="N27" i="70"/>
  <c r="N27" i="69"/>
  <c r="K37" i="57"/>
  <c r="J37" i="57"/>
  <c r="H32" i="70"/>
  <c r="H37" i="70" s="1"/>
  <c r="H32" i="69"/>
  <c r="O26" i="70"/>
  <c r="O26" i="69"/>
  <c r="G27" i="70"/>
  <c r="G27" i="69"/>
  <c r="L32" i="57"/>
  <c r="I32" i="57"/>
  <c r="G32" i="70"/>
  <c r="G37" i="70" s="1"/>
  <c r="G32" i="69"/>
  <c r="L26" i="70"/>
  <c r="L26" i="69"/>
  <c r="K32" i="70"/>
  <c r="K37" i="70" s="1"/>
  <c r="K32" i="69"/>
  <c r="I32" i="70" l="1"/>
  <c r="I37" i="70" s="1"/>
  <c r="I32" i="69"/>
  <c r="H37" i="69"/>
  <c r="L37" i="57"/>
  <c r="N32" i="70"/>
  <c r="N37" i="70" s="1"/>
  <c r="N32" i="69"/>
  <c r="K37" i="69"/>
  <c r="L32" i="70"/>
  <c r="L37" i="70" s="1"/>
  <c r="L32" i="69"/>
  <c r="N37" i="57"/>
  <c r="O37" i="57"/>
  <c r="G37" i="69"/>
  <c r="O32" i="70"/>
  <c r="O37" i="70" s="1"/>
  <c r="O32" i="69"/>
  <c r="I37" i="57"/>
  <c r="J37" i="69"/>
  <c r="O37" i="69" l="1"/>
  <c r="L37" i="69"/>
  <c r="I37" i="69"/>
  <c r="N37" i="69"/>
  <c r="M33" i="71" l="1"/>
  <c r="H97" i="72"/>
  <c r="H97" i="71"/>
  <c r="K17" i="71"/>
  <c r="N100" i="72"/>
  <c r="N100" i="71"/>
  <c r="F47" i="72"/>
  <c r="F47" i="71"/>
  <c r="M100" i="72"/>
  <c r="M100" i="71"/>
  <c r="M97" i="72"/>
  <c r="M97" i="71"/>
  <c r="H92" i="72"/>
  <c r="H92" i="71"/>
  <c r="N77" i="71"/>
  <c r="N77" i="72"/>
  <c r="F90" i="72"/>
  <c r="F90" i="71"/>
  <c r="M108" i="72"/>
  <c r="M108" i="71"/>
  <c r="K53" i="72"/>
  <c r="K53" i="71"/>
  <c r="K87" i="72"/>
  <c r="K87" i="71"/>
  <c r="K115" i="72"/>
  <c r="K115" i="71"/>
  <c r="F92" i="72"/>
  <c r="F92" i="71"/>
  <c r="H47" i="72"/>
  <c r="H47" i="71"/>
  <c r="H33" i="71"/>
  <c r="H98" i="72"/>
  <c r="H98" i="71"/>
  <c r="O61" i="72"/>
  <c r="O61" i="71"/>
  <c r="N53" i="72"/>
  <c r="N53" i="71"/>
  <c r="J91" i="72"/>
  <c r="J91" i="71"/>
  <c r="O47" i="72"/>
  <c r="O47" i="71"/>
  <c r="F75" i="72"/>
  <c r="F75" i="71"/>
  <c r="O91" i="72"/>
  <c r="O91" i="71"/>
  <c r="G91" i="72"/>
  <c r="G91" i="71"/>
  <c r="O94" i="72"/>
  <c r="O94" i="71"/>
  <c r="H77" i="72"/>
  <c r="H77" i="71"/>
  <c r="K90" i="72"/>
  <c r="K90" i="71"/>
  <c r="J104" i="72"/>
  <c r="J104" i="71"/>
  <c r="L106" i="72"/>
  <c r="L106" i="71"/>
  <c r="I91" i="72"/>
  <c r="I91" i="71"/>
  <c r="L92" i="72"/>
  <c r="L92" i="71"/>
  <c r="O56" i="72"/>
  <c r="O56" i="71"/>
  <c r="K86" i="72"/>
  <c r="K86" i="71"/>
  <c r="L100" i="72"/>
  <c r="L100" i="71"/>
  <c r="M37" i="71"/>
  <c r="F17" i="71"/>
  <c r="O86" i="72"/>
  <c r="O86" i="71"/>
  <c r="I104" i="71"/>
  <c r="I104" i="72"/>
  <c r="F31" i="71"/>
  <c r="M17" i="71"/>
  <c r="N108" i="72"/>
  <c r="N108" i="71"/>
  <c r="J94" i="72"/>
  <c r="J94" i="71"/>
  <c r="K105" i="72"/>
  <c r="K105" i="71"/>
  <c r="N45" i="72"/>
  <c r="N45" i="71"/>
  <c r="K61" i="72"/>
  <c r="K61" i="71"/>
  <c r="J75" i="72"/>
  <c r="J75" i="71"/>
  <c r="M106" i="72"/>
  <c r="M106" i="71"/>
  <c r="G100" i="72"/>
  <c r="G100" i="71"/>
  <c r="K108" i="72"/>
  <c r="K108" i="71"/>
  <c r="J47" i="72"/>
  <c r="J47" i="71"/>
  <c r="M92" i="71"/>
  <c r="M92" i="72"/>
  <c r="F56" i="72"/>
  <c r="F56" i="71"/>
  <c r="O105" i="72"/>
  <c r="O105" i="71"/>
  <c r="K78" i="72"/>
  <c r="K78" i="71"/>
  <c r="L77" i="72"/>
  <c r="L77" i="71"/>
  <c r="K47" i="72"/>
  <c r="K47" i="71"/>
  <c r="J105" i="72"/>
  <c r="J105" i="71"/>
  <c r="J100" i="72"/>
  <c r="J100" i="71"/>
  <c r="H94" i="72"/>
  <c r="H94" i="71"/>
  <c r="F45" i="72"/>
  <c r="F45" i="71"/>
  <c r="N61" i="72"/>
  <c r="N61" i="71"/>
  <c r="K106" i="72"/>
  <c r="K106" i="71"/>
  <c r="G115" i="72"/>
  <c r="G115" i="71"/>
  <c r="J78" i="72"/>
  <c r="J78" i="71"/>
  <c r="G79" i="72"/>
  <c r="G79" i="71"/>
  <c r="I77" i="72"/>
  <c r="I77" i="71"/>
  <c r="O90" i="72"/>
  <c r="O90" i="71"/>
  <c r="L37" i="71"/>
  <c r="I92" i="72"/>
  <c r="I92" i="71"/>
  <c r="G33" i="71"/>
  <c r="M45" i="72"/>
  <c r="M45" i="71"/>
  <c r="F61" i="72"/>
  <c r="F61" i="71"/>
  <c r="I108" i="72"/>
  <c r="I108" i="71"/>
  <c r="J56" i="72"/>
  <c r="J56" i="71"/>
  <c r="G98" i="72"/>
  <c r="G98" i="71"/>
  <c r="I45" i="71"/>
  <c r="I45" i="72"/>
  <c r="O100" i="72"/>
  <c r="O100" i="71"/>
  <c r="I37" i="71"/>
  <c r="L75" i="72"/>
  <c r="L75" i="71"/>
  <c r="F106" i="72"/>
  <c r="F106" i="71"/>
  <c r="I75" i="72"/>
  <c r="I75" i="71"/>
  <c r="N90" i="72"/>
  <c r="N90" i="71"/>
  <c r="J98" i="72"/>
  <c r="J98" i="71"/>
  <c r="O45" i="72"/>
  <c r="O45" i="71"/>
  <c r="M115" i="72"/>
  <c r="M115" i="71"/>
  <c r="F87" i="72"/>
  <c r="F87" i="71"/>
  <c r="L78" i="72"/>
  <c r="L78" i="71"/>
  <c r="I79" i="72"/>
  <c r="I79" i="71"/>
  <c r="G114" i="72"/>
  <c r="G114" i="71"/>
  <c r="K31" i="71"/>
  <c r="J17" i="71"/>
  <c r="L108" i="72"/>
  <c r="L108" i="71"/>
  <c r="L87" i="72"/>
  <c r="L87" i="71"/>
  <c r="N92" i="72"/>
  <c r="N92" i="71"/>
  <c r="N104" i="72"/>
  <c r="N104" i="71"/>
  <c r="K92" i="71"/>
  <c r="K92" i="72"/>
  <c r="G104" i="72"/>
  <c r="G104" i="71"/>
  <c r="I31" i="71"/>
  <c r="H56" i="72"/>
  <c r="H56" i="71"/>
  <c r="O54" i="72"/>
  <c r="O54" i="71"/>
  <c r="K104" i="72"/>
  <c r="K104" i="71"/>
  <c r="L105" i="72"/>
  <c r="L105" i="71"/>
  <c r="K75" i="72"/>
  <c r="K75" i="71"/>
  <c r="L94" i="72"/>
  <c r="L94" i="71"/>
  <c r="M104" i="72"/>
  <c r="M104" i="71"/>
  <c r="G53" i="72"/>
  <c r="G53" i="71"/>
  <c r="G97" i="72"/>
  <c r="G97" i="71"/>
  <c r="K91" i="72"/>
  <c r="K91" i="71"/>
  <c r="H78" i="72"/>
  <c r="H78" i="71"/>
  <c r="F79" i="72"/>
  <c r="F79" i="71"/>
  <c r="F77" i="72"/>
  <c r="F77" i="71"/>
  <c r="H90" i="72"/>
  <c r="H90" i="71"/>
  <c r="F104" i="72"/>
  <c r="F104" i="71"/>
  <c r="I105" i="72"/>
  <c r="I105" i="71"/>
  <c r="N37" i="71"/>
  <c r="O33" i="71"/>
  <c r="L98" i="72"/>
  <c r="L98" i="71"/>
  <c r="K45" i="72"/>
  <c r="K45" i="71"/>
  <c r="M75" i="72"/>
  <c r="M75" i="71"/>
  <c r="O108" i="72"/>
  <c r="O108" i="71"/>
  <c r="N97" i="72"/>
  <c r="N97" i="71"/>
  <c r="H104" i="72"/>
  <c r="H104" i="71"/>
  <c r="F37" i="71"/>
  <c r="H17" i="71"/>
  <c r="K97" i="72"/>
  <c r="K97" i="71"/>
  <c r="I86" i="71"/>
  <c r="I86" i="72"/>
  <c r="M77" i="72"/>
  <c r="M77" i="71"/>
  <c r="G106" i="72"/>
  <c r="G106" i="71"/>
  <c r="F97" i="72"/>
  <c r="F97" i="71"/>
  <c r="G92" i="72"/>
  <c r="G92" i="71"/>
  <c r="L33" i="71"/>
  <c r="H45" i="72"/>
  <c r="H45" i="71"/>
  <c r="M61" i="72"/>
  <c r="M61" i="71"/>
  <c r="L31" i="71"/>
  <c r="M53" i="72"/>
  <c r="M53" i="71"/>
  <c r="J106" i="72"/>
  <c r="J106" i="71"/>
  <c r="I94" i="72"/>
  <c r="I94" i="71"/>
  <c r="O98" i="71"/>
  <c r="O98" i="72"/>
  <c r="J45" i="72"/>
  <c r="J45" i="71"/>
  <c r="L47" i="72"/>
  <c r="L47" i="71"/>
  <c r="G87" i="72"/>
  <c r="G87" i="71"/>
  <c r="F86" i="72"/>
  <c r="F86" i="71"/>
  <c r="K54" i="71"/>
  <c r="K54" i="72"/>
  <c r="I61" i="72"/>
  <c r="I61" i="71"/>
  <c r="J31" i="71"/>
  <c r="J115" i="72"/>
  <c r="J115" i="71"/>
  <c r="J86" i="72"/>
  <c r="J86" i="71"/>
  <c r="I114" i="72"/>
  <c r="I114" i="71"/>
  <c r="O78" i="72"/>
  <c r="O78" i="71"/>
  <c r="M79" i="71"/>
  <c r="M79" i="72"/>
  <c r="G94" i="72"/>
  <c r="G94" i="71"/>
  <c r="G105" i="72"/>
  <c r="G105" i="71"/>
  <c r="J54" i="72"/>
  <c r="J54" i="71"/>
  <c r="F53" i="72"/>
  <c r="F53" i="71"/>
  <c r="N106" i="72"/>
  <c r="N106" i="71"/>
  <c r="O87" i="72"/>
  <c r="O87" i="71"/>
  <c r="O92" i="72"/>
  <c r="O92" i="71"/>
  <c r="N33" i="71"/>
  <c r="G61" i="72"/>
  <c r="G61" i="71"/>
  <c r="M31" i="71"/>
  <c r="K37" i="71"/>
  <c r="N17" i="71"/>
  <c r="G77" i="71"/>
  <c r="G77" i="72"/>
  <c r="G47" i="71"/>
  <c r="G47" i="72"/>
  <c r="O17" i="71"/>
  <c r="J92" i="72"/>
  <c r="J92" i="71"/>
  <c r="J79" i="72"/>
  <c r="J79" i="71"/>
  <c r="J77" i="72"/>
  <c r="J77" i="71"/>
  <c r="J33" i="71"/>
  <c r="N54" i="72"/>
  <c r="N54" i="71"/>
  <c r="O37" i="71"/>
  <c r="G17" i="71"/>
  <c r="L91" i="72"/>
  <c r="L91" i="71"/>
  <c r="N78" i="72"/>
  <c r="N78" i="71"/>
  <c r="K79" i="72"/>
  <c r="K79" i="71"/>
  <c r="M47" i="72"/>
  <c r="M47" i="71"/>
  <c r="L53" i="72"/>
  <c r="L53" i="71"/>
  <c r="H106" i="72"/>
  <c r="H106" i="71"/>
  <c r="J97" i="72"/>
  <c r="J97" i="71"/>
  <c r="L115" i="72"/>
  <c r="L115" i="71"/>
  <c r="G86" i="72"/>
  <c r="G86" i="71"/>
  <c r="L56" i="72"/>
  <c r="L56" i="71"/>
  <c r="H79" i="72"/>
  <c r="H79" i="71"/>
  <c r="J108" i="72"/>
  <c r="J108" i="71"/>
  <c r="I97" i="72"/>
  <c r="I97" i="71"/>
  <c r="M78" i="72"/>
  <c r="M78" i="71"/>
  <c r="L114" i="72"/>
  <c r="L114" i="71"/>
  <c r="L90" i="72"/>
  <c r="L90" i="71"/>
  <c r="K98" i="72"/>
  <c r="K98" i="71"/>
  <c r="O75" i="72"/>
  <c r="O75" i="71"/>
  <c r="L104" i="72"/>
  <c r="L104" i="71"/>
  <c r="F105" i="72"/>
  <c r="F105" i="71"/>
  <c r="F54" i="72"/>
  <c r="F54" i="71"/>
  <c r="I106" i="72"/>
  <c r="I106" i="71"/>
  <c r="O97" i="72"/>
  <c r="O97" i="71"/>
  <c r="O77" i="71"/>
  <c r="O77" i="72"/>
  <c r="L97" i="72"/>
  <c r="L97" i="71"/>
  <c r="H114" i="72"/>
  <c r="H114" i="71"/>
  <c r="J53" i="72"/>
  <c r="J53" i="71"/>
  <c r="N87" i="72"/>
  <c r="N87" i="71"/>
  <c r="I115" i="72"/>
  <c r="I115" i="71"/>
  <c r="G78" i="72"/>
  <c r="G78" i="71"/>
  <c r="L79" i="72"/>
  <c r="L79" i="71"/>
  <c r="F98" i="72"/>
  <c r="F98" i="71"/>
  <c r="M54" i="72"/>
  <c r="M54" i="71"/>
  <c r="I53" i="72"/>
  <c r="I53" i="71"/>
  <c r="M94" i="72"/>
  <c r="M94" i="71"/>
  <c r="H53" i="72"/>
  <c r="H53" i="71"/>
  <c r="M87" i="72"/>
  <c r="M87" i="71"/>
  <c r="N86" i="72"/>
  <c r="N86" i="71"/>
  <c r="L54" i="72"/>
  <c r="L54" i="71"/>
  <c r="G37" i="71"/>
  <c r="I54" i="72"/>
  <c r="I54" i="71"/>
  <c r="M91" i="72"/>
  <c r="M91" i="71"/>
  <c r="H87" i="72"/>
  <c r="H87" i="71"/>
  <c r="F78" i="72"/>
  <c r="F78" i="71"/>
  <c r="J114" i="72"/>
  <c r="J114" i="71"/>
  <c r="I90" i="72"/>
  <c r="I90" i="71"/>
  <c r="I98" i="72"/>
  <c r="I98" i="71"/>
  <c r="L45" i="72"/>
  <c r="L45" i="71"/>
  <c r="H61" i="71"/>
  <c r="H61" i="72"/>
  <c r="K94" i="72"/>
  <c r="K94" i="71"/>
  <c r="O79" i="72"/>
  <c r="O79" i="71"/>
  <c r="N114" i="72"/>
  <c r="N114" i="71"/>
  <c r="M90" i="71"/>
  <c r="M90" i="72"/>
  <c r="I33" i="71"/>
  <c r="N98" i="72"/>
  <c r="N98" i="71"/>
  <c r="G45" i="72"/>
  <c r="G45" i="71"/>
  <c r="J61" i="72"/>
  <c r="J61" i="71"/>
  <c r="H31" i="71"/>
  <c r="G75" i="72"/>
  <c r="G75" i="71"/>
  <c r="O104" i="72"/>
  <c r="O104" i="71"/>
  <c r="I100" i="72"/>
  <c r="I100" i="71"/>
  <c r="I17" i="71"/>
  <c r="H91" i="72"/>
  <c r="H91" i="71"/>
  <c r="G108" i="72"/>
  <c r="G108" i="71"/>
  <c r="K56" i="72"/>
  <c r="K56" i="71"/>
  <c r="M114" i="72"/>
  <c r="M114" i="71"/>
  <c r="H75" i="72"/>
  <c r="H75" i="71"/>
  <c r="I56" i="72"/>
  <c r="I56" i="71"/>
  <c r="L86" i="72"/>
  <c r="L86" i="71"/>
  <c r="N105" i="72"/>
  <c r="N105" i="71"/>
  <c r="F100" i="72"/>
  <c r="F100" i="71"/>
  <c r="N75" i="72"/>
  <c r="N75" i="71"/>
  <c r="O106" i="72"/>
  <c r="O106" i="71"/>
  <c r="I78" i="72"/>
  <c r="I78" i="71"/>
  <c r="H86" i="72"/>
  <c r="H86" i="71"/>
  <c r="M105" i="72"/>
  <c r="M105" i="71"/>
  <c r="K77" i="72"/>
  <c r="K77" i="71"/>
  <c r="J90" i="72"/>
  <c r="J90" i="71"/>
  <c r="N31" i="71"/>
  <c r="G56" i="72"/>
  <c r="G56" i="71"/>
  <c r="N79" i="72"/>
  <c r="N79" i="71"/>
  <c r="O114" i="72"/>
  <c r="O114" i="71"/>
  <c r="F33" i="71"/>
  <c r="H54" i="72"/>
  <c r="H54" i="71"/>
  <c r="L61" i="72"/>
  <c r="L61" i="71"/>
  <c r="J37" i="71"/>
  <c r="N91" i="72"/>
  <c r="N91" i="71"/>
  <c r="M56" i="72"/>
  <c r="M56" i="71"/>
  <c r="N47" i="72"/>
  <c r="N47" i="71"/>
  <c r="O53" i="72"/>
  <c r="O53" i="71"/>
  <c r="L17" i="71"/>
  <c r="O115" i="71"/>
  <c r="O115" i="72"/>
  <c r="F114" i="72"/>
  <c r="F114" i="71"/>
  <c r="M98" i="72"/>
  <c r="M98" i="71"/>
  <c r="M86" i="72"/>
  <c r="M86" i="71"/>
  <c r="H105" i="72"/>
  <c r="H105" i="71"/>
  <c r="H100" i="72"/>
  <c r="H100" i="71"/>
  <c r="O31" i="71"/>
  <c r="J87" i="72"/>
  <c r="J87" i="71"/>
  <c r="N115" i="72"/>
  <c r="N115" i="71"/>
  <c r="K114" i="72"/>
  <c r="K114" i="71"/>
  <c r="G90" i="72"/>
  <c r="G90" i="71"/>
  <c r="F115" i="72"/>
  <c r="F115" i="71"/>
  <c r="H115" i="72"/>
  <c r="H115" i="71"/>
  <c r="I47" i="72"/>
  <c r="I47" i="71"/>
  <c r="G31" i="71"/>
  <c r="H108" i="72"/>
  <c r="H108" i="71"/>
  <c r="I87" i="72"/>
  <c r="I87" i="71"/>
  <c r="F91" i="72"/>
  <c r="F91" i="71"/>
  <c r="N56" i="72"/>
  <c r="N56" i="71"/>
  <c r="N94" i="72"/>
  <c r="N94" i="71"/>
  <c r="G54" i="72"/>
  <c r="G54" i="71"/>
  <c r="H37" i="71"/>
  <c r="F94" i="72"/>
  <c r="F94" i="71"/>
  <c r="F108" i="72"/>
  <c r="F108" i="71"/>
  <c r="K33" i="71"/>
  <c r="K100" i="72"/>
  <c r="K100" i="71"/>
  <c r="F60" i="72" l="1"/>
  <c r="F60" i="71"/>
  <c r="M95" i="72"/>
  <c r="M95" i="71"/>
  <c r="M60" i="71"/>
  <c r="M60" i="72"/>
  <c r="F34" i="71"/>
  <c r="M21" i="71"/>
  <c r="M21" i="72"/>
  <c r="K112" i="72"/>
  <c r="K112" i="71"/>
  <c r="J60" i="72"/>
  <c r="J60" i="71"/>
  <c r="N22" i="72"/>
  <c r="N22" i="71"/>
  <c r="F20" i="72"/>
  <c r="F20" i="71"/>
  <c r="G101" i="72"/>
  <c r="G101" i="71"/>
  <c r="H76" i="72"/>
  <c r="H76" i="71"/>
  <c r="F55" i="72"/>
  <c r="F55" i="71"/>
  <c r="F93" i="72"/>
  <c r="F93" i="71"/>
  <c r="I67" i="57"/>
  <c r="L71" i="72"/>
  <c r="L71" i="71"/>
  <c r="K81" i="72"/>
  <c r="K81" i="71"/>
  <c r="K46" i="72"/>
  <c r="K46" i="71"/>
  <c r="I22" i="72"/>
  <c r="I22" i="71"/>
  <c r="H68" i="57"/>
  <c r="L76" i="71"/>
  <c r="L76" i="72"/>
  <c r="J107" i="71"/>
  <c r="J107" i="72"/>
  <c r="M66" i="57"/>
  <c r="J34" i="71"/>
  <c r="I63" i="72"/>
  <c r="I63" i="71"/>
  <c r="F22" i="72"/>
  <c r="F22" i="71"/>
  <c r="O25" i="72"/>
  <c r="O25" i="71"/>
  <c r="J55" i="72"/>
  <c r="J55" i="71"/>
  <c r="L107" i="72"/>
  <c r="L107" i="71"/>
  <c r="M93" i="72"/>
  <c r="M93" i="71"/>
  <c r="L67" i="57"/>
  <c r="I66" i="57"/>
  <c r="J95" i="72"/>
  <c r="J95" i="71"/>
  <c r="H89" i="72"/>
  <c r="H89" i="71"/>
  <c r="H20" i="72"/>
  <c r="H20" i="71"/>
  <c r="N32" i="71"/>
  <c r="F58" i="72"/>
  <c r="F58" i="71"/>
  <c r="M58" i="72"/>
  <c r="M58" i="71"/>
  <c r="N21" i="72"/>
  <c r="N21" i="71"/>
  <c r="N66" i="57"/>
  <c r="M81" i="72"/>
  <c r="M81" i="71"/>
  <c r="F46" i="72"/>
  <c r="F46" i="71"/>
  <c r="M76" i="72"/>
  <c r="M76" i="71"/>
  <c r="O113" i="72"/>
  <c r="O113" i="71"/>
  <c r="I57" i="72"/>
  <c r="I57" i="71"/>
  <c r="O58" i="71"/>
  <c r="O58" i="72"/>
  <c r="N60" i="72"/>
  <c r="N60" i="71"/>
  <c r="I46" i="72"/>
  <c r="I46" i="71"/>
  <c r="M64" i="72"/>
  <c r="M64" i="71"/>
  <c r="H52" i="72"/>
  <c r="H52" i="71"/>
  <c r="J76" i="72"/>
  <c r="J76" i="71"/>
  <c r="H71" i="72"/>
  <c r="H71" i="71"/>
  <c r="M67" i="57"/>
  <c r="H34" i="71"/>
  <c r="M35" i="71"/>
  <c r="O81" i="57"/>
  <c r="K63" i="72"/>
  <c r="K63" i="71"/>
  <c r="F19" i="71"/>
  <c r="O40" i="72"/>
  <c r="O40" i="71"/>
  <c r="K18" i="71"/>
  <c r="H112" i="72"/>
  <c r="H112" i="71"/>
  <c r="O95" i="72"/>
  <c r="O95" i="71"/>
  <c r="M24" i="72"/>
  <c r="M24" i="71"/>
  <c r="I52" i="72"/>
  <c r="I52" i="71"/>
  <c r="F25" i="72"/>
  <c r="F25" i="71"/>
  <c r="O101" i="72"/>
  <c r="O101" i="71"/>
  <c r="O76" i="72"/>
  <c r="O76" i="71"/>
  <c r="N71" i="72"/>
  <c r="N71" i="71"/>
  <c r="J44" i="72"/>
  <c r="J44" i="71"/>
  <c r="H58" i="72"/>
  <c r="H58" i="71"/>
  <c r="F23" i="72"/>
  <c r="F23" i="71"/>
  <c r="K24" i="72"/>
  <c r="K24" i="71"/>
  <c r="N107" i="72"/>
  <c r="N107" i="71"/>
  <c r="J64" i="72"/>
  <c r="J64" i="71"/>
  <c r="N81" i="72"/>
  <c r="N81" i="71"/>
  <c r="N62" i="72"/>
  <c r="N62" i="71"/>
  <c r="O38" i="71"/>
  <c r="J89" i="71"/>
  <c r="J89" i="72"/>
  <c r="K73" i="71"/>
  <c r="K73" i="72"/>
  <c r="I70" i="72"/>
  <c r="I70" i="71"/>
  <c r="I64" i="71"/>
  <c r="I64" i="72"/>
  <c r="G52" i="72"/>
  <c r="G52" i="71"/>
  <c r="I32" i="71"/>
  <c r="L55" i="72"/>
  <c r="L55" i="71"/>
  <c r="J99" i="72"/>
  <c r="J99" i="71"/>
  <c r="F44" i="71"/>
  <c r="F44" i="72"/>
  <c r="M23" i="72"/>
  <c r="M23" i="71"/>
  <c r="H70" i="72"/>
  <c r="H70" i="71"/>
  <c r="M88" i="72"/>
  <c r="M88" i="71"/>
  <c r="L112" i="72"/>
  <c r="L112" i="71"/>
  <c r="N23" i="72"/>
  <c r="N23" i="71"/>
  <c r="O96" i="72"/>
  <c r="O96" i="71"/>
  <c r="O22" i="72"/>
  <c r="O22" i="71"/>
  <c r="M52" i="71"/>
  <c r="M52" i="72"/>
  <c r="H60" i="72"/>
  <c r="H60" i="71"/>
  <c r="M71" i="71"/>
  <c r="M71" i="72"/>
  <c r="K113" i="72"/>
  <c r="K113" i="71"/>
  <c r="O20" i="72"/>
  <c r="O20" i="71"/>
  <c r="H38" i="71"/>
  <c r="N35" i="71"/>
  <c r="M63" i="72"/>
  <c r="M63" i="71"/>
  <c r="G88" i="71"/>
  <c r="G88" i="72"/>
  <c r="O93" i="72"/>
  <c r="O93" i="71"/>
  <c r="O99" i="72"/>
  <c r="O99" i="71"/>
  <c r="I71" i="72"/>
  <c r="I71" i="71"/>
  <c r="G70" i="57"/>
  <c r="K34" i="71"/>
  <c r="N64" i="72"/>
  <c r="N64" i="71"/>
  <c r="L24" i="72"/>
  <c r="L24" i="71"/>
  <c r="G95" i="72"/>
  <c r="G95" i="71"/>
  <c r="H55" i="72"/>
  <c r="H55" i="71"/>
  <c r="I21" i="71"/>
  <c r="I21" i="72"/>
  <c r="I112" i="72"/>
  <c r="I112" i="71"/>
  <c r="G81" i="72"/>
  <c r="G81" i="71"/>
  <c r="J23" i="72"/>
  <c r="J23" i="71"/>
  <c r="F89" i="72"/>
  <c r="F89" i="71"/>
  <c r="K96" i="72"/>
  <c r="K96" i="71"/>
  <c r="N57" i="72"/>
  <c r="N57" i="71"/>
  <c r="M39" i="71"/>
  <c r="L22" i="72"/>
  <c r="L22" i="71"/>
  <c r="K81" i="57"/>
  <c r="F62" i="72"/>
  <c r="F62" i="71"/>
  <c r="H44" i="72"/>
  <c r="H44" i="71"/>
  <c r="O23" i="72"/>
  <c r="O23" i="71"/>
  <c r="H72" i="72"/>
  <c r="H72" i="71"/>
  <c r="M96" i="72"/>
  <c r="M96" i="71"/>
  <c r="I88" i="72"/>
  <c r="I88" i="71"/>
  <c r="L32" i="71"/>
  <c r="F107" i="72"/>
  <c r="F107" i="71"/>
  <c r="H21" i="72"/>
  <c r="H21" i="71"/>
  <c r="N112" i="71"/>
  <c r="N112" i="72"/>
  <c r="L96" i="72"/>
  <c r="L96" i="71"/>
  <c r="K64" i="72"/>
  <c r="K64" i="71"/>
  <c r="K25" i="72"/>
  <c r="K25" i="71"/>
  <c r="J40" i="72"/>
  <c r="J40" i="71"/>
  <c r="L46" i="57"/>
  <c r="L4" i="73"/>
  <c r="J27" i="72"/>
  <c r="J27" i="71"/>
  <c r="I101" i="72"/>
  <c r="I101" i="71"/>
  <c r="G35" i="71"/>
  <c r="J57" i="72"/>
  <c r="J57" i="71"/>
  <c r="H93" i="72"/>
  <c r="H93" i="71"/>
  <c r="F70" i="72"/>
  <c r="F70" i="71"/>
  <c r="G71" i="72"/>
  <c r="G71" i="71"/>
  <c r="F39" i="71"/>
  <c r="M70" i="72"/>
  <c r="M70" i="71"/>
  <c r="F24" i="71"/>
  <c r="F24" i="72"/>
  <c r="K36" i="71"/>
  <c r="N80" i="72"/>
  <c r="N80" i="71"/>
  <c r="M57" i="72"/>
  <c r="M57" i="71"/>
  <c r="H25" i="72"/>
  <c r="H25" i="71"/>
  <c r="I18" i="71"/>
  <c r="N46" i="72"/>
  <c r="N46" i="71"/>
  <c r="L113" i="72"/>
  <c r="L113" i="71"/>
  <c r="K22" i="72"/>
  <c r="K22" i="71"/>
  <c r="M36" i="71"/>
  <c r="M44" i="72"/>
  <c r="M44" i="71"/>
  <c r="N89" i="72"/>
  <c r="N89" i="71"/>
  <c r="F72" i="72"/>
  <c r="F72" i="71"/>
  <c r="O70" i="72"/>
  <c r="O70" i="71"/>
  <c r="G20" i="72"/>
  <c r="G20" i="71"/>
  <c r="K38" i="71"/>
  <c r="M80" i="72"/>
  <c r="M80" i="71"/>
  <c r="I24" i="72"/>
  <c r="I24" i="71"/>
  <c r="N81" i="57"/>
  <c r="K107" i="72"/>
  <c r="K107" i="71"/>
  <c r="I80" i="72"/>
  <c r="I80" i="71"/>
  <c r="J71" i="72"/>
  <c r="J71" i="71"/>
  <c r="L80" i="72"/>
  <c r="L80" i="71"/>
  <c r="I38" i="71"/>
  <c r="L63" i="72"/>
  <c r="L63" i="71"/>
  <c r="M19" i="71"/>
  <c r="G67" i="57"/>
  <c r="J62" i="72"/>
  <c r="J62" i="71"/>
  <c r="F81" i="57"/>
  <c r="H88" i="72"/>
  <c r="H88" i="71"/>
  <c r="G93" i="72"/>
  <c r="G93" i="71"/>
  <c r="F99" i="72"/>
  <c r="F99" i="71"/>
  <c r="G89" i="72"/>
  <c r="G89" i="71"/>
  <c r="N96" i="72"/>
  <c r="N96" i="71"/>
  <c r="G70" i="72"/>
  <c r="G70" i="71"/>
  <c r="H57" i="72"/>
  <c r="H57" i="71"/>
  <c r="N73" i="72"/>
  <c r="N73" i="71"/>
  <c r="N63" i="72"/>
  <c r="N63" i="71"/>
  <c r="G57" i="72"/>
  <c r="G57" i="71"/>
  <c r="O67" i="57"/>
  <c r="K21" i="72"/>
  <c r="K21" i="71"/>
  <c r="H46" i="72"/>
  <c r="H46" i="71"/>
  <c r="L72" i="72"/>
  <c r="L72" i="71"/>
  <c r="G113" i="72"/>
  <c r="G113" i="71"/>
  <c r="G38" i="71"/>
  <c r="L64" i="72"/>
  <c r="L64" i="71"/>
  <c r="G63" i="72"/>
  <c r="G63" i="71"/>
  <c r="G109" i="72"/>
  <c r="G109" i="71"/>
  <c r="K88" i="72"/>
  <c r="K88" i="71"/>
  <c r="O107" i="72"/>
  <c r="O107" i="71"/>
  <c r="L93" i="72"/>
  <c r="L93" i="71"/>
  <c r="M89" i="72"/>
  <c r="M89" i="71"/>
  <c r="F57" i="72"/>
  <c r="F57" i="71"/>
  <c r="K47" i="57"/>
  <c r="K5" i="73"/>
  <c r="J47" i="57"/>
  <c r="J5" i="73"/>
  <c r="M38" i="71"/>
  <c r="G96" i="72"/>
  <c r="G96" i="71"/>
  <c r="K68" i="57"/>
  <c r="K67" i="57"/>
  <c r="H36" i="71"/>
  <c r="G107" i="72"/>
  <c r="G107" i="71"/>
  <c r="G23" i="72"/>
  <c r="G23" i="71"/>
  <c r="L70" i="72"/>
  <c r="L70" i="71"/>
  <c r="I20" i="72"/>
  <c r="I20" i="71"/>
  <c r="J38" i="71"/>
  <c r="K58" i="72"/>
  <c r="K58" i="71"/>
  <c r="G112" i="72"/>
  <c r="G112" i="71"/>
  <c r="H62" i="72"/>
  <c r="H62" i="71"/>
  <c r="J81" i="57"/>
  <c r="L34" i="71"/>
  <c r="F101" i="72"/>
  <c r="F101" i="71"/>
  <c r="H66" i="57"/>
  <c r="I107" i="72"/>
  <c r="I107" i="71"/>
  <c r="H99" i="72"/>
  <c r="H99" i="71"/>
  <c r="O62" i="72"/>
  <c r="O62" i="71"/>
  <c r="K101" i="72"/>
  <c r="K101" i="71"/>
  <c r="M72" i="72"/>
  <c r="M72" i="71"/>
  <c r="F32" i="71"/>
  <c r="K66" i="57"/>
  <c r="G25" i="72"/>
  <c r="G25" i="71"/>
  <c r="H18" i="71"/>
  <c r="L103" i="72"/>
  <c r="L103" i="71"/>
  <c r="N24" i="71"/>
  <c r="N24" i="72"/>
  <c r="M25" i="72"/>
  <c r="M25" i="71"/>
  <c r="I109" i="72"/>
  <c r="I109" i="71"/>
  <c r="F95" i="71"/>
  <c r="F95" i="72"/>
  <c r="I44" i="72"/>
  <c r="I44" i="71"/>
  <c r="N38" i="71"/>
  <c r="G24" i="72"/>
  <c r="G24" i="71"/>
  <c r="I58" i="72"/>
  <c r="I58" i="71"/>
  <c r="F38" i="71"/>
  <c r="H101" i="71"/>
  <c r="H101" i="72"/>
  <c r="N36" i="71"/>
  <c r="I76" i="72"/>
  <c r="I76" i="71"/>
  <c r="K80" i="72"/>
  <c r="K80" i="71"/>
  <c r="O71" i="72"/>
  <c r="O71" i="71"/>
  <c r="K44" i="72"/>
  <c r="K44" i="71"/>
  <c r="L19" i="71"/>
  <c r="N67" i="57"/>
  <c r="O70" i="57"/>
  <c r="G58" i="71"/>
  <c r="G58" i="72"/>
  <c r="M99" i="72"/>
  <c r="M99" i="71"/>
  <c r="I40" i="72"/>
  <c r="I40" i="71"/>
  <c r="J46" i="57"/>
  <c r="J4" i="73"/>
  <c r="I19" i="71"/>
  <c r="O39" i="71"/>
  <c r="N72" i="72"/>
  <c r="N72" i="71"/>
  <c r="I72" i="72"/>
  <c r="I72" i="71"/>
  <c r="K40" i="72"/>
  <c r="K40" i="71"/>
  <c r="H80" i="71"/>
  <c r="H80" i="72"/>
  <c r="I25" i="71"/>
  <c r="I25" i="72"/>
  <c r="O21" i="72"/>
  <c r="O21" i="71"/>
  <c r="J81" i="72"/>
  <c r="J81" i="71"/>
  <c r="H23" i="72"/>
  <c r="H23" i="71"/>
  <c r="I89" i="72"/>
  <c r="I89" i="71"/>
  <c r="H39" i="71"/>
  <c r="G81" i="57"/>
  <c r="J19" i="71"/>
  <c r="K93" i="72"/>
  <c r="K93" i="71"/>
  <c r="O52" i="72"/>
  <c r="O52" i="71"/>
  <c r="O66" i="57"/>
  <c r="K39" i="71"/>
  <c r="G73" i="72"/>
  <c r="G73" i="71"/>
  <c r="L38" i="71"/>
  <c r="K52" i="72"/>
  <c r="K52" i="71"/>
  <c r="F102" i="72"/>
  <c r="F102" i="71"/>
  <c r="K32" i="71"/>
  <c r="L60" i="72"/>
  <c r="L60" i="71"/>
  <c r="L99" i="72"/>
  <c r="L99" i="71"/>
  <c r="M62" i="72"/>
  <c r="M62" i="71"/>
  <c r="O72" i="72"/>
  <c r="O72" i="71"/>
  <c r="F96" i="72"/>
  <c r="F96" i="71"/>
  <c r="N34" i="71"/>
  <c r="I35" i="71"/>
  <c r="L109" i="72"/>
  <c r="L109" i="71"/>
  <c r="O88" i="72"/>
  <c r="O88" i="71"/>
  <c r="H102" i="72"/>
  <c r="H102" i="71"/>
  <c r="O18" i="71"/>
  <c r="M68" i="57"/>
  <c r="I62" i="72"/>
  <c r="I62" i="71"/>
  <c r="J39" i="71"/>
  <c r="K95" i="72"/>
  <c r="K95" i="71"/>
  <c r="G46" i="72"/>
  <c r="G46" i="71"/>
  <c r="I73" i="72"/>
  <c r="I73" i="71"/>
  <c r="J113" i="72"/>
  <c r="J113" i="71"/>
  <c r="O102" i="72"/>
  <c r="O102" i="71"/>
  <c r="N58" i="72"/>
  <c r="N58" i="71"/>
  <c r="M109" i="72"/>
  <c r="M109" i="71"/>
  <c r="L101" i="72"/>
  <c r="L101" i="71"/>
  <c r="N76" i="72"/>
  <c r="N76" i="71"/>
  <c r="G21" i="72"/>
  <c r="G21" i="71"/>
  <c r="I81" i="57"/>
  <c r="I99" i="72"/>
  <c r="I99" i="71"/>
  <c r="G44" i="72"/>
  <c r="G44" i="71"/>
  <c r="J68" i="57"/>
  <c r="N70" i="72"/>
  <c r="N70" i="71"/>
  <c r="H63" i="72"/>
  <c r="H63" i="71"/>
  <c r="J24" i="72"/>
  <c r="J24" i="71"/>
  <c r="K76" i="72"/>
  <c r="K76" i="71"/>
  <c r="M112" i="72"/>
  <c r="M112" i="71"/>
  <c r="I81" i="72"/>
  <c r="I81" i="71"/>
  <c r="O89" i="72"/>
  <c r="O89" i="71"/>
  <c r="I96" i="72"/>
  <c r="I96" i="71"/>
  <c r="I34" i="71"/>
  <c r="N19" i="71"/>
  <c r="H81" i="57"/>
  <c r="I55" i="72"/>
  <c r="I55" i="71"/>
  <c r="L21" i="72"/>
  <c r="L21" i="71"/>
  <c r="G62" i="72"/>
  <c r="G62" i="71"/>
  <c r="N95" i="72"/>
  <c r="N95" i="71"/>
  <c r="M46" i="72"/>
  <c r="M46" i="71"/>
  <c r="K35" i="71"/>
  <c r="G22" i="72"/>
  <c r="G22" i="71"/>
  <c r="O19" i="71"/>
  <c r="N102" i="72"/>
  <c r="N102" i="71"/>
  <c r="M18" i="71"/>
  <c r="L36" i="71"/>
  <c r="H67" i="57"/>
  <c r="O68" i="57"/>
  <c r="K72" i="72"/>
  <c r="K72" i="71"/>
  <c r="M73" i="72"/>
  <c r="M73" i="71"/>
  <c r="N113" i="72"/>
  <c r="N113" i="71"/>
  <c r="J88" i="72"/>
  <c r="J88" i="71"/>
  <c r="I102" i="72"/>
  <c r="I102" i="71"/>
  <c r="O32" i="71"/>
  <c r="I23" i="72"/>
  <c r="I23" i="71"/>
  <c r="F113" i="72"/>
  <c r="F113" i="71"/>
  <c r="G103" i="72"/>
  <c r="G103" i="71"/>
  <c r="G55" i="72"/>
  <c r="G55" i="71"/>
  <c r="N93" i="72"/>
  <c r="N93" i="71"/>
  <c r="G99" i="72"/>
  <c r="G99" i="71"/>
  <c r="L46" i="72"/>
  <c r="L46" i="71"/>
  <c r="H73" i="72"/>
  <c r="H73" i="71"/>
  <c r="I68" i="57"/>
  <c r="L20" i="71"/>
  <c r="L20" i="72"/>
  <c r="J35" i="71"/>
  <c r="O64" i="72"/>
  <c r="O64" i="71"/>
  <c r="J63" i="72"/>
  <c r="J63" i="71"/>
  <c r="L57" i="71"/>
  <c r="L57" i="72"/>
  <c r="M102" i="72"/>
  <c r="M102" i="71"/>
  <c r="N44" i="72"/>
  <c r="N44" i="71"/>
  <c r="J73" i="72"/>
  <c r="J73" i="71"/>
  <c r="M103" i="72"/>
  <c r="M103" i="71"/>
  <c r="K27" i="72"/>
  <c r="K27" i="71"/>
  <c r="N55" i="71"/>
  <c r="N55" i="72"/>
  <c r="G18" i="71"/>
  <c r="J18" i="71"/>
  <c r="J93" i="72"/>
  <c r="J93" i="71"/>
  <c r="O112" i="72"/>
  <c r="O112" i="71"/>
  <c r="F67" i="57"/>
  <c r="H22" i="72"/>
  <c r="H22" i="71"/>
  <c r="F52" i="72"/>
  <c r="F52" i="71"/>
  <c r="L58" i="72"/>
  <c r="L58" i="71"/>
  <c r="H40" i="72"/>
  <c r="H40" i="71"/>
  <c r="I93" i="72"/>
  <c r="I93" i="71"/>
  <c r="L62" i="72"/>
  <c r="L62" i="71"/>
  <c r="K71" i="72"/>
  <c r="K71" i="71"/>
  <c r="O34" i="71"/>
  <c r="G64" i="72"/>
  <c r="G64" i="71"/>
  <c r="F103" i="72"/>
  <c r="F103" i="71"/>
  <c r="M70" i="57"/>
  <c r="N18" i="71"/>
  <c r="M55" i="72"/>
  <c r="M55" i="71"/>
  <c r="J21" i="72"/>
  <c r="J21" i="71"/>
  <c r="K23" i="71"/>
  <c r="K23" i="72"/>
  <c r="H109" i="72"/>
  <c r="H109" i="71"/>
  <c r="G76" i="72"/>
  <c r="G76" i="71"/>
  <c r="J112" i="72"/>
  <c r="J112" i="71"/>
  <c r="L89" i="72"/>
  <c r="L89" i="71"/>
  <c r="F73" i="72"/>
  <c r="F73" i="71"/>
  <c r="F88" i="72"/>
  <c r="F88" i="71"/>
  <c r="I36" i="71"/>
  <c r="H96" i="72"/>
  <c r="H96" i="71"/>
  <c r="O35" i="71"/>
  <c r="K19" i="71"/>
  <c r="N39" i="71"/>
  <c r="H95" i="72"/>
  <c r="H95" i="71"/>
  <c r="N20" i="71"/>
  <c r="N20" i="72"/>
  <c r="H35" i="71"/>
  <c r="F64" i="72"/>
  <c r="F64" i="71"/>
  <c r="O63" i="72"/>
  <c r="O63" i="71"/>
  <c r="H24" i="72"/>
  <c r="H24" i="71"/>
  <c r="J52" i="72"/>
  <c r="J52" i="71"/>
  <c r="N25" i="72"/>
  <c r="N25" i="71"/>
  <c r="J101" i="72"/>
  <c r="J101" i="71"/>
  <c r="I60" i="72"/>
  <c r="I60" i="71"/>
  <c r="L95" i="72"/>
  <c r="L95" i="71"/>
  <c r="L81" i="72"/>
  <c r="L81" i="71"/>
  <c r="J67" i="57"/>
  <c r="M22" i="72"/>
  <c r="M22" i="71"/>
  <c r="G19" i="71"/>
  <c r="J25" i="72"/>
  <c r="J25" i="71"/>
  <c r="G68" i="57"/>
  <c r="K99" i="72"/>
  <c r="K99" i="71"/>
  <c r="G80" i="71"/>
  <c r="G80" i="72"/>
  <c r="I47" i="57"/>
  <c r="I5" i="73"/>
  <c r="M107" i="72"/>
  <c r="M107" i="71"/>
  <c r="F36" i="71"/>
  <c r="F112" i="72"/>
  <c r="F112" i="71"/>
  <c r="G66" i="57"/>
  <c r="J20" i="72"/>
  <c r="J20" i="71"/>
  <c r="J102" i="72"/>
  <c r="J102" i="71"/>
  <c r="F18" i="71"/>
  <c r="L102" i="72"/>
  <c r="L102" i="71"/>
  <c r="J58" i="72"/>
  <c r="J58" i="71"/>
  <c r="O60" i="72"/>
  <c r="O60" i="71"/>
  <c r="O47" i="57"/>
  <c r="O5" i="73"/>
  <c r="J36" i="71"/>
  <c r="G60" i="72"/>
  <c r="G60" i="71"/>
  <c r="F81" i="72"/>
  <c r="F81" i="71"/>
  <c r="O36" i="71"/>
  <c r="L39" i="71"/>
  <c r="O46" i="72"/>
  <c r="O46" i="71"/>
  <c r="O81" i="72"/>
  <c r="O81" i="71"/>
  <c r="M81" i="57"/>
  <c r="M20" i="72"/>
  <c r="M20" i="71"/>
  <c r="J22" i="72"/>
  <c r="J22" i="71"/>
  <c r="O44" i="72"/>
  <c r="O44" i="71"/>
  <c r="O73" i="72"/>
  <c r="O73" i="71"/>
  <c r="M113" i="72"/>
  <c r="M113" i="71"/>
  <c r="K20" i="72"/>
  <c r="K20" i="71"/>
  <c r="H64" i="71"/>
  <c r="H64" i="72"/>
  <c r="F63" i="71"/>
  <c r="F63" i="72"/>
  <c r="K57" i="72"/>
  <c r="K57" i="71"/>
  <c r="J32" i="71"/>
  <c r="N101" i="72"/>
  <c r="N101" i="71"/>
  <c r="K55" i="72"/>
  <c r="K55" i="71"/>
  <c r="K62" i="72"/>
  <c r="K62" i="71"/>
  <c r="F71" i="72"/>
  <c r="F71" i="71"/>
  <c r="G72" i="72"/>
  <c r="G72" i="71"/>
  <c r="H113" i="72"/>
  <c r="H113" i="71"/>
  <c r="N52" i="72"/>
  <c r="N52" i="71"/>
  <c r="F66" i="57"/>
  <c r="H32" i="71"/>
  <c r="H47" i="57"/>
  <c r="H5" i="73"/>
  <c r="G36" i="71"/>
  <c r="K60" i="72"/>
  <c r="K60" i="71"/>
  <c r="F68" i="57"/>
  <c r="L23" i="72"/>
  <c r="L23" i="71"/>
  <c r="H19" i="71"/>
  <c r="F109" i="72"/>
  <c r="F109" i="71"/>
  <c r="O109" i="72"/>
  <c r="O109" i="71"/>
  <c r="L68" i="57"/>
  <c r="F76" i="72"/>
  <c r="F76" i="71"/>
  <c r="I39" i="71"/>
  <c r="I95" i="72"/>
  <c r="I95" i="71"/>
  <c r="I113" i="72"/>
  <c r="I113" i="71"/>
  <c r="M34" i="71"/>
  <c r="L66" i="57"/>
  <c r="G32" i="71"/>
  <c r="N88" i="72"/>
  <c r="N88" i="71"/>
  <c r="F21" i="72"/>
  <c r="F21" i="71"/>
  <c r="G39" i="71"/>
  <c r="H81" i="72"/>
  <c r="H81" i="71"/>
  <c r="L44" i="72"/>
  <c r="L44" i="71"/>
  <c r="J109" i="72"/>
  <c r="J109" i="71"/>
  <c r="F35" i="71"/>
  <c r="O24" i="72"/>
  <c r="O24" i="71"/>
  <c r="L52" i="72"/>
  <c r="L52" i="71"/>
  <c r="N68" i="57"/>
  <c r="M32" i="71"/>
  <c r="M101" i="72"/>
  <c r="M101" i="71"/>
  <c r="H107" i="72"/>
  <c r="H107" i="71"/>
  <c r="J66" i="57"/>
  <c r="J46" i="72"/>
  <c r="J46" i="71"/>
  <c r="J72" i="72"/>
  <c r="J72" i="71"/>
  <c r="F80" i="72"/>
  <c r="F80" i="71"/>
  <c r="L88" i="72"/>
  <c r="L88" i="71"/>
  <c r="K102" i="72"/>
  <c r="K102" i="71"/>
  <c r="L18" i="71"/>
  <c r="J70" i="71"/>
  <c r="J70" i="72"/>
  <c r="L81" i="57"/>
  <c r="L25" i="72"/>
  <c r="L25" i="71"/>
  <c r="N99" i="72"/>
  <c r="N99" i="71"/>
  <c r="K109" i="72"/>
  <c r="K109" i="71"/>
  <c r="K89" i="72"/>
  <c r="K89" i="71"/>
  <c r="L73" i="72"/>
  <c r="L73" i="71"/>
  <c r="J96" i="72"/>
  <c r="J96" i="71"/>
  <c r="K70" i="72"/>
  <c r="K70" i="71"/>
  <c r="L35" i="71"/>
  <c r="O57" i="72"/>
  <c r="O57" i="71"/>
  <c r="G102" i="72"/>
  <c r="G102" i="71"/>
  <c r="N109" i="72"/>
  <c r="N109" i="71"/>
  <c r="O55" i="72"/>
  <c r="O55" i="71"/>
  <c r="G34" i="71"/>
  <c r="O103" i="72"/>
  <c r="O103" i="71"/>
  <c r="L27" i="72"/>
  <c r="L27" i="71"/>
  <c r="K46" i="57"/>
  <c r="K4" i="73"/>
  <c r="M72" i="57" l="1"/>
  <c r="O5" i="72"/>
  <c r="O5" i="71"/>
  <c r="O7" i="57"/>
  <c r="H103" i="72"/>
  <c r="H103" i="71"/>
  <c r="K48" i="57"/>
  <c r="K6" i="73"/>
  <c r="F70" i="57"/>
  <c r="L81" i="70"/>
  <c r="L81" i="69"/>
  <c r="N47" i="57"/>
  <c r="N5" i="73"/>
  <c r="I61" i="57"/>
  <c r="I10" i="73"/>
  <c r="I69" i="57"/>
  <c r="J68" i="70"/>
  <c r="J68" i="69"/>
  <c r="I65" i="72"/>
  <c r="I65" i="71"/>
  <c r="I71" i="57"/>
  <c r="H5" i="72"/>
  <c r="H5" i="71"/>
  <c r="H7" i="57"/>
  <c r="J71" i="57"/>
  <c r="O116" i="72"/>
  <c r="O116" i="71"/>
  <c r="H65" i="72"/>
  <c r="H65" i="71"/>
  <c r="M40" i="72"/>
  <c r="M40" i="71"/>
  <c r="G61" i="57"/>
  <c r="G10" i="73"/>
  <c r="M110" i="72"/>
  <c r="M110" i="71"/>
  <c r="F67" i="70"/>
  <c r="F67" i="69"/>
  <c r="L61" i="57"/>
  <c r="L10" i="73"/>
  <c r="K48" i="72"/>
  <c r="K48" i="71"/>
  <c r="H67" i="70"/>
  <c r="H67" i="69"/>
  <c r="F47" i="57"/>
  <c r="F5" i="73"/>
  <c r="L74" i="72"/>
  <c r="L74" i="71"/>
  <c r="I27" i="72"/>
  <c r="I27" i="71"/>
  <c r="J4" i="71"/>
  <c r="J4" i="72"/>
  <c r="J6" i="57"/>
  <c r="M46" i="57"/>
  <c r="M4" i="73"/>
  <c r="J82" i="72"/>
  <c r="J82" i="71"/>
  <c r="O65" i="72"/>
  <c r="O65" i="71"/>
  <c r="L4" i="72"/>
  <c r="L4" i="71"/>
  <c r="L6" i="57"/>
  <c r="K81" i="70"/>
  <c r="K81" i="69"/>
  <c r="F71" i="57"/>
  <c r="I74" i="72"/>
  <c r="I74" i="71"/>
  <c r="O81" i="70"/>
  <c r="O81" i="69"/>
  <c r="I59" i="72"/>
  <c r="I59" i="71"/>
  <c r="O61" i="57"/>
  <c r="O10" i="73"/>
  <c r="G68" i="70"/>
  <c r="G68" i="69"/>
  <c r="G82" i="72"/>
  <c r="G82" i="71"/>
  <c r="J66" i="70"/>
  <c r="J66" i="69"/>
  <c r="F68" i="70"/>
  <c r="F68" i="69"/>
  <c r="K4" i="71"/>
  <c r="K4" i="72"/>
  <c r="K6" i="57"/>
  <c r="H47" i="70"/>
  <c r="H47" i="69"/>
  <c r="F66" i="70"/>
  <c r="F66" i="69"/>
  <c r="F59" i="72"/>
  <c r="F59" i="71"/>
  <c r="M47" i="57"/>
  <c r="M5" i="73"/>
  <c r="G27" i="72"/>
  <c r="G27" i="71"/>
  <c r="M51" i="57"/>
  <c r="M9" i="73"/>
  <c r="K59" i="72"/>
  <c r="K59" i="71"/>
  <c r="I46" i="57"/>
  <c r="I4" i="73"/>
  <c r="O74" i="72"/>
  <c r="O74" i="71"/>
  <c r="J50" i="57"/>
  <c r="J8" i="73"/>
  <c r="K47" i="70"/>
  <c r="K47" i="69"/>
  <c r="O67" i="70"/>
  <c r="O67" i="69"/>
  <c r="N81" i="70"/>
  <c r="N81" i="69"/>
  <c r="K70" i="57"/>
  <c r="N50" i="57"/>
  <c r="N8" i="73"/>
  <c r="H59" i="72"/>
  <c r="H59" i="71"/>
  <c r="F46" i="57"/>
  <c r="F4" i="73"/>
  <c r="G70" i="70"/>
  <c r="G70" i="69"/>
  <c r="J103" i="72"/>
  <c r="J103" i="71"/>
  <c r="O48" i="72"/>
  <c r="O48" i="71"/>
  <c r="M59" i="72"/>
  <c r="M59" i="71"/>
  <c r="O69" i="57"/>
  <c r="M67" i="70"/>
  <c r="M67" i="69"/>
  <c r="O51" i="57"/>
  <c r="O9" i="73"/>
  <c r="J51" i="57"/>
  <c r="J9" i="73"/>
  <c r="N110" i="72"/>
  <c r="N110" i="71"/>
  <c r="N71" i="57"/>
  <c r="G74" i="72"/>
  <c r="G74" i="71"/>
  <c r="J65" i="72"/>
  <c r="J65" i="71"/>
  <c r="K116" i="72"/>
  <c r="K116" i="71"/>
  <c r="L69" i="57"/>
  <c r="L46" i="70"/>
  <c r="L46" i="69"/>
  <c r="H69" i="57"/>
  <c r="M66" i="70"/>
  <c r="M66" i="69"/>
  <c r="K46" i="70"/>
  <c r="K46" i="69"/>
  <c r="J61" i="57"/>
  <c r="J10" i="73"/>
  <c r="L66" i="70"/>
  <c r="L66" i="69"/>
  <c r="H48" i="72"/>
  <c r="H48" i="71"/>
  <c r="O47" i="70"/>
  <c r="O47" i="69"/>
  <c r="G72" i="57"/>
  <c r="N48" i="72"/>
  <c r="N48" i="71"/>
  <c r="K69" i="57"/>
  <c r="L40" i="72"/>
  <c r="L40" i="71"/>
  <c r="N74" i="71"/>
  <c r="N74" i="72"/>
  <c r="G48" i="72"/>
  <c r="G48" i="71"/>
  <c r="H116" i="72"/>
  <c r="H116" i="71"/>
  <c r="G50" i="57"/>
  <c r="G8" i="73"/>
  <c r="I48" i="72"/>
  <c r="I48" i="71"/>
  <c r="K71" i="57"/>
  <c r="J46" i="70"/>
  <c r="J46" i="69"/>
  <c r="O70" i="70"/>
  <c r="O70" i="69"/>
  <c r="G110" i="72"/>
  <c r="G110" i="71"/>
  <c r="M48" i="72"/>
  <c r="M48" i="71"/>
  <c r="G69" i="57"/>
  <c r="J80" i="72"/>
  <c r="J80" i="71"/>
  <c r="F81" i="70"/>
  <c r="F81" i="69"/>
  <c r="N70" i="57"/>
  <c r="O46" i="57"/>
  <c r="O4" i="73"/>
  <c r="N65" i="72"/>
  <c r="N65" i="71"/>
  <c r="J48" i="71"/>
  <c r="J48" i="72"/>
  <c r="O48" i="57"/>
  <c r="O6" i="73"/>
  <c r="J74" i="72"/>
  <c r="J74" i="71"/>
  <c r="K103" i="72"/>
  <c r="K103" i="71"/>
  <c r="L48" i="72"/>
  <c r="L48" i="71"/>
  <c r="F51" i="57"/>
  <c r="F9" i="73"/>
  <c r="N59" i="72"/>
  <c r="N59" i="71"/>
  <c r="L71" i="57"/>
  <c r="N51" i="57"/>
  <c r="N9" i="73"/>
  <c r="J116" i="72"/>
  <c r="J116" i="71"/>
  <c r="L68" i="70"/>
  <c r="L68" i="69"/>
  <c r="I81" i="70"/>
  <c r="I81" i="69"/>
  <c r="O72" i="57"/>
  <c r="F110" i="72"/>
  <c r="F110" i="71"/>
  <c r="N69" i="57"/>
  <c r="N116" i="72"/>
  <c r="N116" i="71"/>
  <c r="G66" i="70"/>
  <c r="G66" i="69"/>
  <c r="I5" i="72"/>
  <c r="I5" i="71"/>
  <c r="I7" i="57"/>
  <c r="J67" i="70"/>
  <c r="J67" i="69"/>
  <c r="I103" i="72"/>
  <c r="I103" i="71"/>
  <c r="G48" i="57"/>
  <c r="G6" i="73"/>
  <c r="M69" i="57"/>
  <c r="L65" i="72"/>
  <c r="L65" i="71"/>
  <c r="H61" i="57"/>
  <c r="H10" i="73"/>
  <c r="I48" i="57"/>
  <c r="I6" i="73"/>
  <c r="O59" i="72"/>
  <c r="O59" i="71"/>
  <c r="F69" i="57"/>
  <c r="M68" i="70"/>
  <c r="M68" i="69"/>
  <c r="J70" i="57"/>
  <c r="O66" i="70"/>
  <c r="O66" i="69"/>
  <c r="G65" i="72"/>
  <c r="G65" i="71"/>
  <c r="G51" i="57"/>
  <c r="G9" i="73"/>
  <c r="O71" i="57"/>
  <c r="M48" i="57"/>
  <c r="M6" i="73"/>
  <c r="H66" i="70"/>
  <c r="H66" i="69"/>
  <c r="K67" i="70"/>
  <c r="K67" i="69"/>
  <c r="J5" i="71"/>
  <c r="J5" i="72"/>
  <c r="J7" i="57"/>
  <c r="F74" i="72"/>
  <c r="F74" i="71"/>
  <c r="K61" i="57"/>
  <c r="K10" i="73"/>
  <c r="K82" i="72"/>
  <c r="K82" i="71"/>
  <c r="L48" i="57"/>
  <c r="L6" i="73"/>
  <c r="I66" i="70"/>
  <c r="I66" i="69"/>
  <c r="K65" i="72"/>
  <c r="K65" i="71"/>
  <c r="H68" i="70"/>
  <c r="H68" i="69"/>
  <c r="J69" i="57"/>
  <c r="H82" i="72"/>
  <c r="H82" i="71"/>
  <c r="H81" i="70"/>
  <c r="H81" i="69"/>
  <c r="H72" i="57"/>
  <c r="O27" i="72"/>
  <c r="O27" i="71"/>
  <c r="K74" i="72"/>
  <c r="K74" i="71"/>
  <c r="J72" i="57"/>
  <c r="N68" i="70"/>
  <c r="N68" i="69"/>
  <c r="N40" i="72"/>
  <c r="N40" i="71"/>
  <c r="H48" i="57"/>
  <c r="H6" i="73"/>
  <c r="I116" i="72"/>
  <c r="I116" i="71"/>
  <c r="I47" i="70"/>
  <c r="I47" i="69"/>
  <c r="N48" i="57"/>
  <c r="N6" i="73"/>
  <c r="L47" i="57"/>
  <c r="L5" i="73"/>
  <c r="M70" i="70"/>
  <c r="M70" i="69"/>
  <c r="H27" i="72"/>
  <c r="H27" i="71"/>
  <c r="L110" i="72"/>
  <c r="L110" i="71"/>
  <c r="H70" i="57"/>
  <c r="M65" i="72"/>
  <c r="M65" i="71"/>
  <c r="F65" i="72"/>
  <c r="F65" i="71"/>
  <c r="N67" i="70"/>
  <c r="N67" i="69"/>
  <c r="J81" i="70"/>
  <c r="J81" i="69"/>
  <c r="N27" i="71"/>
  <c r="N27" i="72"/>
  <c r="F116" i="72"/>
  <c r="F116" i="71"/>
  <c r="J47" i="70"/>
  <c r="J47" i="69"/>
  <c r="G40" i="72"/>
  <c r="G40" i="71"/>
  <c r="J48" i="57"/>
  <c r="J6" i="73"/>
  <c r="K50" i="57"/>
  <c r="K8" i="73"/>
  <c r="F48" i="72"/>
  <c r="F48" i="71"/>
  <c r="J59" i="72"/>
  <c r="J59" i="71"/>
  <c r="L59" i="72"/>
  <c r="L59" i="71"/>
  <c r="I110" i="72"/>
  <c r="I110" i="71"/>
  <c r="L72" i="57"/>
  <c r="G46" i="57"/>
  <c r="G4" i="73"/>
  <c r="M81" i="70"/>
  <c r="M81" i="69"/>
  <c r="N61" i="57"/>
  <c r="N10" i="73"/>
  <c r="G59" i="72"/>
  <c r="G59" i="71"/>
  <c r="M116" i="72"/>
  <c r="M116" i="71"/>
  <c r="H46" i="57"/>
  <c r="H4" i="73"/>
  <c r="G116" i="72"/>
  <c r="G116" i="71"/>
  <c r="I68" i="70"/>
  <c r="I68" i="69"/>
  <c r="O68" i="70"/>
  <c r="O68" i="69"/>
  <c r="F40" i="72"/>
  <c r="F40" i="71"/>
  <c r="H71" i="57"/>
  <c r="H74" i="72"/>
  <c r="H74" i="71"/>
  <c r="K66" i="70"/>
  <c r="K66" i="69"/>
  <c r="K68" i="70"/>
  <c r="K68" i="69"/>
  <c r="G67" i="70"/>
  <c r="G67" i="69"/>
  <c r="M82" i="72"/>
  <c r="M82" i="71"/>
  <c r="F48" i="57"/>
  <c r="F6" i="73"/>
  <c r="N66" i="70"/>
  <c r="N66" i="69"/>
  <c r="L67" i="70"/>
  <c r="L67" i="69"/>
  <c r="M71" i="57"/>
  <c r="H50" i="57"/>
  <c r="H8" i="73"/>
  <c r="N103" i="72"/>
  <c r="N103" i="71"/>
  <c r="I70" i="57"/>
  <c r="M61" i="57"/>
  <c r="M10" i="73"/>
  <c r="L51" i="57"/>
  <c r="L9" i="73"/>
  <c r="L116" i="72"/>
  <c r="L116" i="71"/>
  <c r="G81" i="70"/>
  <c r="G81" i="69"/>
  <c r="G71" i="57"/>
  <c r="M27" i="71"/>
  <c r="M27" i="72"/>
  <c r="N46" i="57"/>
  <c r="N4" i="73"/>
  <c r="F61" i="57"/>
  <c r="F10" i="73"/>
  <c r="K5" i="71"/>
  <c r="K5" i="72"/>
  <c r="K7" i="57"/>
  <c r="M74" i="72"/>
  <c r="M74" i="71"/>
  <c r="G47" i="57"/>
  <c r="G5" i="73"/>
  <c r="N82" i="72"/>
  <c r="N82" i="71"/>
  <c r="F27" i="71"/>
  <c r="F27" i="72"/>
  <c r="M50" i="57"/>
  <c r="M8" i="73"/>
  <c r="L70" i="57"/>
  <c r="O80" i="72"/>
  <c r="O80" i="71"/>
  <c r="O110" i="72"/>
  <c r="O110" i="71"/>
  <c r="I67" i="70"/>
  <c r="I67" i="69"/>
  <c r="J110" i="72"/>
  <c r="J110" i="71"/>
  <c r="I51" i="57"/>
  <c r="I9" i="73"/>
  <c r="F52" i="57" l="1"/>
  <c r="F11" i="73"/>
  <c r="I52" i="57"/>
  <c r="I11" i="73"/>
  <c r="M52" i="57"/>
  <c r="M11" i="73"/>
  <c r="H72" i="70"/>
  <c r="H77" i="70" s="1"/>
  <c r="H72" i="69"/>
  <c r="J69" i="70"/>
  <c r="J69" i="69"/>
  <c r="K61" i="70"/>
  <c r="K61" i="69"/>
  <c r="G51" i="70"/>
  <c r="G51" i="69"/>
  <c r="G6" i="71"/>
  <c r="G6" i="72"/>
  <c r="G8" i="57"/>
  <c r="O46" i="70"/>
  <c r="O46" i="69"/>
  <c r="J66" i="72"/>
  <c r="J66" i="71"/>
  <c r="F4" i="72"/>
  <c r="F4" i="71"/>
  <c r="F6" i="57"/>
  <c r="N8" i="71"/>
  <c r="N8" i="72"/>
  <c r="N10" i="57"/>
  <c r="O66" i="72"/>
  <c r="O66" i="71"/>
  <c r="I4" i="71"/>
  <c r="I4" i="72"/>
  <c r="I6" i="57"/>
  <c r="M9" i="72"/>
  <c r="M9" i="71"/>
  <c r="M11" i="57"/>
  <c r="M47" i="70"/>
  <c r="M47" i="69"/>
  <c r="M46" i="70"/>
  <c r="M46" i="69"/>
  <c r="F5" i="71"/>
  <c r="F5" i="72"/>
  <c r="F7" i="57"/>
  <c r="N5" i="71"/>
  <c r="N5" i="72"/>
  <c r="N7" i="57"/>
  <c r="F70" i="70"/>
  <c r="F70" i="69"/>
  <c r="M50" i="70"/>
  <c r="M50" i="69"/>
  <c r="F6" i="72"/>
  <c r="F6" i="71"/>
  <c r="F8" i="57"/>
  <c r="I51" i="70"/>
  <c r="I51" i="69"/>
  <c r="L70" i="70"/>
  <c r="L70" i="69"/>
  <c r="K110" i="71"/>
  <c r="K110" i="72"/>
  <c r="F10" i="72"/>
  <c r="F10" i="71"/>
  <c r="F21" i="57"/>
  <c r="M10" i="71"/>
  <c r="M10" i="72"/>
  <c r="M21" i="57"/>
  <c r="K51" i="57"/>
  <c r="K9" i="73"/>
  <c r="N10" i="71"/>
  <c r="N10" i="72"/>
  <c r="N21" i="57"/>
  <c r="O50" i="57"/>
  <c r="O8" i="73"/>
  <c r="J48" i="70"/>
  <c r="J48" i="69"/>
  <c r="G49" i="57"/>
  <c r="G7" i="73"/>
  <c r="H48" i="70"/>
  <c r="H48" i="69"/>
  <c r="J77" i="57"/>
  <c r="M8" i="71"/>
  <c r="M8" i="72"/>
  <c r="M10" i="57"/>
  <c r="M61" i="70"/>
  <c r="M61" i="69"/>
  <c r="H8" i="72"/>
  <c r="H8" i="71"/>
  <c r="H10" i="57"/>
  <c r="M66" i="72"/>
  <c r="M66" i="71"/>
  <c r="G4" i="71"/>
  <c r="G4" i="72"/>
  <c r="G6" i="57"/>
  <c r="L72" i="70"/>
  <c r="L77" i="70" s="1"/>
  <c r="L72" i="69"/>
  <c r="L5" i="71"/>
  <c r="L5" i="72"/>
  <c r="L7" i="57"/>
  <c r="M6" i="71"/>
  <c r="M6" i="72"/>
  <c r="M8" i="57"/>
  <c r="J70" i="70"/>
  <c r="J70" i="69"/>
  <c r="H61" i="70"/>
  <c r="H61" i="69"/>
  <c r="N9" i="72"/>
  <c r="N9" i="71"/>
  <c r="N11" i="57"/>
  <c r="J49" i="57"/>
  <c r="J7" i="73"/>
  <c r="J10" i="72"/>
  <c r="J10" i="71"/>
  <c r="J21" i="57"/>
  <c r="N71" i="70"/>
  <c r="N71" i="69"/>
  <c r="O11" i="57"/>
  <c r="O9" i="72"/>
  <c r="O9" i="71"/>
  <c r="O49" i="57"/>
  <c r="O7" i="73"/>
  <c r="J8" i="72"/>
  <c r="J8" i="71"/>
  <c r="J10" i="57"/>
  <c r="M51" i="70"/>
  <c r="M51" i="69"/>
  <c r="H51" i="57"/>
  <c r="H9" i="73"/>
  <c r="I49" i="57"/>
  <c r="I7" i="73"/>
  <c r="F47" i="70"/>
  <c r="F47" i="69"/>
  <c r="K6" i="72"/>
  <c r="K6" i="71"/>
  <c r="K8" i="57"/>
  <c r="O7" i="70"/>
  <c r="O7" i="69"/>
  <c r="G52" i="57"/>
  <c r="G11" i="73"/>
  <c r="J72" i="70"/>
  <c r="J77" i="70" s="1"/>
  <c r="J72" i="69"/>
  <c r="M48" i="70"/>
  <c r="M48" i="69"/>
  <c r="G48" i="70"/>
  <c r="G48" i="69"/>
  <c r="I72" i="57"/>
  <c r="O6" i="71"/>
  <c r="O6" i="72"/>
  <c r="O8" i="57"/>
  <c r="N70" i="70"/>
  <c r="N70" i="69"/>
  <c r="G69" i="70"/>
  <c r="G69" i="69"/>
  <c r="J61" i="70"/>
  <c r="J61" i="69"/>
  <c r="N50" i="70"/>
  <c r="N50" i="69"/>
  <c r="H66" i="72"/>
  <c r="H66" i="71"/>
  <c r="K6" i="70"/>
  <c r="K6" i="69"/>
  <c r="L10" i="72"/>
  <c r="L10" i="71"/>
  <c r="L21" i="57"/>
  <c r="I71" i="70"/>
  <c r="I71" i="69"/>
  <c r="N47" i="70"/>
  <c r="N47" i="69"/>
  <c r="K48" i="70"/>
  <c r="K48" i="69"/>
  <c r="N61" i="70"/>
  <c r="N61" i="69"/>
  <c r="H70" i="70"/>
  <c r="H70" i="69"/>
  <c r="K7" i="70"/>
  <c r="K7" i="69"/>
  <c r="I7" i="70"/>
  <c r="I7" i="69"/>
  <c r="N51" i="70"/>
  <c r="N51" i="69"/>
  <c r="L6" i="70"/>
  <c r="L6" i="69"/>
  <c r="L61" i="70"/>
  <c r="L61" i="69"/>
  <c r="J71" i="70"/>
  <c r="J71" i="69"/>
  <c r="F72" i="57"/>
  <c r="L77" i="57"/>
  <c r="N4" i="72"/>
  <c r="N4" i="71"/>
  <c r="N6" i="57"/>
  <c r="L66" i="72"/>
  <c r="L66" i="71"/>
  <c r="L82" i="72"/>
  <c r="L82" i="71"/>
  <c r="F9" i="71"/>
  <c r="F9" i="72"/>
  <c r="F11" i="57"/>
  <c r="O48" i="70"/>
  <c r="O48" i="69"/>
  <c r="G8" i="71"/>
  <c r="G8" i="72"/>
  <c r="G10" i="57"/>
  <c r="H69" i="70"/>
  <c r="H69" i="69"/>
  <c r="O51" i="70"/>
  <c r="O51" i="69"/>
  <c r="F46" i="70"/>
  <c r="F46" i="69"/>
  <c r="K70" i="70"/>
  <c r="K70" i="69"/>
  <c r="J50" i="70"/>
  <c r="J50" i="69"/>
  <c r="I46" i="70"/>
  <c r="I46" i="69"/>
  <c r="G5" i="72"/>
  <c r="G5" i="71"/>
  <c r="G7" i="57"/>
  <c r="N52" i="57"/>
  <c r="N11" i="73"/>
  <c r="L9" i="72"/>
  <c r="L9" i="71"/>
  <c r="L11" i="57"/>
  <c r="M71" i="70"/>
  <c r="M71" i="69"/>
  <c r="F48" i="70"/>
  <c r="F48" i="69"/>
  <c r="H71" i="70"/>
  <c r="H71" i="69"/>
  <c r="H4" i="72"/>
  <c r="H4" i="71"/>
  <c r="H6" i="57"/>
  <c r="G46" i="70"/>
  <c r="G46" i="69"/>
  <c r="L49" i="57"/>
  <c r="L7" i="73"/>
  <c r="N6" i="71"/>
  <c r="N6" i="72"/>
  <c r="N8" i="57"/>
  <c r="N72" i="57"/>
  <c r="N66" i="72"/>
  <c r="N66" i="71"/>
  <c r="K72" i="57"/>
  <c r="I6" i="71"/>
  <c r="I6" i="72"/>
  <c r="I8" i="57"/>
  <c r="O72" i="70"/>
  <c r="O77" i="70" s="1"/>
  <c r="O72" i="69"/>
  <c r="F51" i="69"/>
  <c r="F51" i="70"/>
  <c r="G77" i="57"/>
  <c r="H49" i="57"/>
  <c r="H7" i="73"/>
  <c r="O10" i="72"/>
  <c r="O10" i="71"/>
  <c r="O21" i="57"/>
  <c r="J6" i="70"/>
  <c r="J6" i="69"/>
  <c r="G10" i="72"/>
  <c r="G10" i="71"/>
  <c r="G21" i="57"/>
  <c r="I69" i="70"/>
  <c r="I69" i="69"/>
  <c r="F61" i="70"/>
  <c r="F61" i="69"/>
  <c r="H50" i="70"/>
  <c r="H50" i="69"/>
  <c r="M49" i="57"/>
  <c r="M7" i="73"/>
  <c r="L47" i="70"/>
  <c r="L47" i="69"/>
  <c r="G71" i="70"/>
  <c r="G71" i="69"/>
  <c r="L50" i="57"/>
  <c r="L8" i="73"/>
  <c r="L6" i="72"/>
  <c r="L6" i="71"/>
  <c r="L8" i="57"/>
  <c r="O71" i="70"/>
  <c r="O71" i="69"/>
  <c r="L71" i="70"/>
  <c r="L71" i="69"/>
  <c r="O4" i="71"/>
  <c r="O4" i="72"/>
  <c r="O6" i="57"/>
  <c r="K71" i="70"/>
  <c r="K71" i="69"/>
  <c r="G50" i="70"/>
  <c r="G50" i="69"/>
  <c r="F82" i="71"/>
  <c r="F82" i="72"/>
  <c r="O61" i="70"/>
  <c r="O61" i="69"/>
  <c r="F71" i="70"/>
  <c r="F71" i="69"/>
  <c r="G61" i="70"/>
  <c r="G61" i="69"/>
  <c r="I10" i="72"/>
  <c r="I10" i="71"/>
  <c r="I21" i="57"/>
  <c r="I70" i="70"/>
  <c r="I70" i="69"/>
  <c r="K8" i="71"/>
  <c r="K8" i="72"/>
  <c r="K10" i="57"/>
  <c r="I9" i="72"/>
  <c r="I9" i="71"/>
  <c r="I11" i="57"/>
  <c r="G47" i="70"/>
  <c r="G47" i="69"/>
  <c r="L51" i="70"/>
  <c r="L51" i="69"/>
  <c r="H52" i="57"/>
  <c r="H11" i="73"/>
  <c r="I82" i="72"/>
  <c r="I82" i="71"/>
  <c r="K50" i="70"/>
  <c r="K50" i="69"/>
  <c r="N48" i="70"/>
  <c r="N48" i="69"/>
  <c r="N46" i="70"/>
  <c r="N46" i="69"/>
  <c r="K66" i="72"/>
  <c r="K66" i="71"/>
  <c r="F66" i="72"/>
  <c r="F66" i="71"/>
  <c r="O82" i="72"/>
  <c r="O82" i="71"/>
  <c r="J6" i="72"/>
  <c r="J6" i="71"/>
  <c r="J8" i="57"/>
  <c r="G66" i="71"/>
  <c r="G66" i="72"/>
  <c r="H6" i="71"/>
  <c r="H6" i="72"/>
  <c r="H8" i="57"/>
  <c r="N49" i="57"/>
  <c r="N7" i="73"/>
  <c r="F69" i="70"/>
  <c r="F69" i="69"/>
  <c r="I48" i="70"/>
  <c r="I48" i="69"/>
  <c r="M69" i="70"/>
  <c r="M69" i="69"/>
  <c r="N69" i="70"/>
  <c r="N69" i="69"/>
  <c r="O77" i="57"/>
  <c r="G72" i="70"/>
  <c r="G77" i="70" s="1"/>
  <c r="G72" i="69"/>
  <c r="J9" i="71"/>
  <c r="J9" i="72"/>
  <c r="J11" i="57"/>
  <c r="H7" i="70"/>
  <c r="H7" i="69"/>
  <c r="I61" i="70"/>
  <c r="I61" i="69"/>
  <c r="M77" i="57"/>
  <c r="L52" i="57"/>
  <c r="L11" i="73"/>
  <c r="K49" i="57"/>
  <c r="K7" i="73"/>
  <c r="F49" i="57"/>
  <c r="F7" i="73"/>
  <c r="H46" i="70"/>
  <c r="H46" i="69"/>
  <c r="I50" i="57"/>
  <c r="I8" i="73"/>
  <c r="H77" i="57"/>
  <c r="L48" i="70"/>
  <c r="L48" i="69"/>
  <c r="K10" i="72"/>
  <c r="K10" i="71"/>
  <c r="K21" i="57"/>
  <c r="J7" i="70"/>
  <c r="J7" i="69"/>
  <c r="G9" i="71"/>
  <c r="G9" i="72"/>
  <c r="G11" i="57"/>
  <c r="H10" i="72"/>
  <c r="H10" i="71"/>
  <c r="H21" i="57"/>
  <c r="K69" i="70"/>
  <c r="K69" i="69"/>
  <c r="L69" i="70"/>
  <c r="L69" i="69"/>
  <c r="F50" i="57"/>
  <c r="F8" i="73"/>
  <c r="J51" i="70"/>
  <c r="J51" i="69"/>
  <c r="O69" i="70"/>
  <c r="O69" i="69"/>
  <c r="M5" i="71"/>
  <c r="M5" i="72"/>
  <c r="M7" i="57"/>
  <c r="H110" i="72"/>
  <c r="H110" i="71"/>
  <c r="I66" i="72"/>
  <c r="I66" i="71"/>
  <c r="M4" i="72"/>
  <c r="M4" i="71"/>
  <c r="M6" i="57"/>
  <c r="M72" i="70"/>
  <c r="M77" i="70" s="1"/>
  <c r="M72" i="69"/>
  <c r="F8" i="71" l="1"/>
  <c r="F8" i="72"/>
  <c r="F10" i="57"/>
  <c r="F50" i="70"/>
  <c r="F50" i="69"/>
  <c r="H21" i="70"/>
  <c r="H21" i="69"/>
  <c r="K7" i="71"/>
  <c r="K7" i="72"/>
  <c r="K9" i="57"/>
  <c r="K12" i="57" s="1"/>
  <c r="M77" i="69"/>
  <c r="J11" i="70"/>
  <c r="J11" i="69"/>
  <c r="N49" i="70"/>
  <c r="N49" i="69"/>
  <c r="H11" i="72"/>
  <c r="H11" i="71"/>
  <c r="K10" i="70"/>
  <c r="K10" i="69"/>
  <c r="O6" i="70"/>
  <c r="O6" i="69"/>
  <c r="L50" i="70"/>
  <c r="L50" i="69"/>
  <c r="M7" i="72"/>
  <c r="M7" i="71"/>
  <c r="M9" i="57"/>
  <c r="H6" i="70"/>
  <c r="H6" i="69"/>
  <c r="G11" i="72"/>
  <c r="G11" i="71"/>
  <c r="K8" i="70"/>
  <c r="K8" i="69"/>
  <c r="J21" i="70"/>
  <c r="J21" i="69"/>
  <c r="F6" i="70"/>
  <c r="F6" i="69"/>
  <c r="I11" i="71"/>
  <c r="I11" i="72"/>
  <c r="F72" i="70"/>
  <c r="F77" i="70" s="1"/>
  <c r="F72" i="69"/>
  <c r="G57" i="57"/>
  <c r="G13" i="73"/>
  <c r="I49" i="70"/>
  <c r="I49" i="69"/>
  <c r="J10" i="70"/>
  <c r="J10" i="69"/>
  <c r="N11" i="70"/>
  <c r="N11" i="69"/>
  <c r="L7" i="70"/>
  <c r="L7" i="69"/>
  <c r="G6" i="70"/>
  <c r="G6" i="69"/>
  <c r="F8" i="70"/>
  <c r="F8" i="69"/>
  <c r="F7" i="70"/>
  <c r="F7" i="69"/>
  <c r="I57" i="57"/>
  <c r="I13" i="73"/>
  <c r="K49" i="70"/>
  <c r="K49" i="69"/>
  <c r="M49" i="70"/>
  <c r="M49" i="69"/>
  <c r="H7" i="71"/>
  <c r="H7" i="72"/>
  <c r="H9" i="57"/>
  <c r="N77" i="57"/>
  <c r="L49" i="70"/>
  <c r="L49" i="69"/>
  <c r="N11" i="71"/>
  <c r="N11" i="72"/>
  <c r="N6" i="70"/>
  <c r="N6" i="69"/>
  <c r="H9" i="71"/>
  <c r="H9" i="72"/>
  <c r="H11" i="57"/>
  <c r="M10" i="70"/>
  <c r="M10" i="69"/>
  <c r="O8" i="71"/>
  <c r="O8" i="72"/>
  <c r="O10" i="57"/>
  <c r="K9" i="72"/>
  <c r="K9" i="71"/>
  <c r="K11" i="57"/>
  <c r="F21" i="70"/>
  <c r="F21" i="69"/>
  <c r="I6" i="70"/>
  <c r="I6" i="69"/>
  <c r="L7" i="71"/>
  <c r="L7" i="72"/>
  <c r="L9" i="57"/>
  <c r="L11" i="72"/>
  <c r="L11" i="71"/>
  <c r="J8" i="70"/>
  <c r="J8" i="69"/>
  <c r="H52" i="70"/>
  <c r="H57" i="70" s="1"/>
  <c r="H52" i="69"/>
  <c r="I11" i="70"/>
  <c r="I11" i="69"/>
  <c r="L8" i="70"/>
  <c r="L8" i="69"/>
  <c r="K72" i="70"/>
  <c r="K77" i="70" s="1"/>
  <c r="K72" i="69"/>
  <c r="N72" i="70"/>
  <c r="N77" i="70" s="1"/>
  <c r="N72" i="69"/>
  <c r="F77" i="57"/>
  <c r="G52" i="70"/>
  <c r="G57" i="70" s="1"/>
  <c r="G52" i="69"/>
  <c r="H10" i="70"/>
  <c r="H10" i="69"/>
  <c r="N10" i="70"/>
  <c r="N10" i="69"/>
  <c r="G8" i="70"/>
  <c r="G8" i="69"/>
  <c r="I52" i="70"/>
  <c r="I57" i="70" s="1"/>
  <c r="I52" i="69"/>
  <c r="O77" i="69"/>
  <c r="H8" i="70"/>
  <c r="H8" i="69"/>
  <c r="H57" i="57"/>
  <c r="H13" i="73"/>
  <c r="M7" i="70"/>
  <c r="M7" i="69"/>
  <c r="G11" i="70"/>
  <c r="G11" i="69"/>
  <c r="K21" i="70"/>
  <c r="K21" i="69"/>
  <c r="H77" i="69"/>
  <c r="F7" i="72"/>
  <c r="F7" i="71"/>
  <c r="F9" i="57"/>
  <c r="H49" i="70"/>
  <c r="H49" i="69"/>
  <c r="K77" i="57"/>
  <c r="N57" i="57"/>
  <c r="N13" i="73"/>
  <c r="H51" i="70"/>
  <c r="H51" i="69"/>
  <c r="O11" i="70"/>
  <c r="O11" i="69"/>
  <c r="G7" i="72"/>
  <c r="G7" i="71"/>
  <c r="G9" i="57"/>
  <c r="G12" i="57" s="1"/>
  <c r="O50" i="70"/>
  <c r="O50" i="69"/>
  <c r="K51" i="70"/>
  <c r="K51" i="69"/>
  <c r="M11" i="72"/>
  <c r="M11" i="71"/>
  <c r="F11" i="72"/>
  <c r="F11" i="71"/>
  <c r="L52" i="70"/>
  <c r="L57" i="70" s="1"/>
  <c r="L52" i="69"/>
  <c r="G21" i="70"/>
  <c r="G21" i="69"/>
  <c r="O21" i="70"/>
  <c r="O21" i="69"/>
  <c r="G77" i="69"/>
  <c r="N8" i="70"/>
  <c r="N8" i="69"/>
  <c r="L11" i="70"/>
  <c r="L11" i="69"/>
  <c r="N52" i="70"/>
  <c r="N57" i="70" s="1"/>
  <c r="N52" i="69"/>
  <c r="I72" i="70"/>
  <c r="I77" i="70" s="1"/>
  <c r="I72" i="69"/>
  <c r="O7" i="72"/>
  <c r="O7" i="71"/>
  <c r="O9" i="57"/>
  <c r="J52" i="57"/>
  <c r="J11" i="73"/>
  <c r="M8" i="70"/>
  <c r="M8" i="69"/>
  <c r="G49" i="70"/>
  <c r="G49" i="69"/>
  <c r="N7" i="70"/>
  <c r="N7" i="69"/>
  <c r="M11" i="70"/>
  <c r="M11" i="69"/>
  <c r="M57" i="57"/>
  <c r="M13" i="73"/>
  <c r="F49" i="69"/>
  <c r="F49" i="70"/>
  <c r="I8" i="70"/>
  <c r="I8" i="69"/>
  <c r="G7" i="70"/>
  <c r="G7" i="69"/>
  <c r="G10" i="70"/>
  <c r="G10" i="69"/>
  <c r="F11" i="70"/>
  <c r="F11" i="69"/>
  <c r="L21" i="70"/>
  <c r="L21" i="69"/>
  <c r="I77" i="57"/>
  <c r="J7" i="71"/>
  <c r="J7" i="72"/>
  <c r="J9" i="57"/>
  <c r="N21" i="70"/>
  <c r="N21" i="69"/>
  <c r="M21" i="70"/>
  <c r="M21" i="69"/>
  <c r="F57" i="57"/>
  <c r="F13" i="73"/>
  <c r="I8" i="72"/>
  <c r="I8" i="71"/>
  <c r="I10" i="57"/>
  <c r="L57" i="57"/>
  <c r="L13" i="73"/>
  <c r="N7" i="72"/>
  <c r="N7" i="71"/>
  <c r="N9" i="57"/>
  <c r="N12" i="57" s="1"/>
  <c r="M6" i="70"/>
  <c r="M6" i="69"/>
  <c r="M12" i="57"/>
  <c r="I50" i="70"/>
  <c r="I50" i="69"/>
  <c r="K52" i="57"/>
  <c r="K11" i="73"/>
  <c r="O52" i="57"/>
  <c r="O11" i="73"/>
  <c r="I21" i="70"/>
  <c r="I21" i="69"/>
  <c r="L8" i="72"/>
  <c r="L8" i="71"/>
  <c r="L10" i="57"/>
  <c r="L77" i="69"/>
  <c r="O8" i="70"/>
  <c r="O8" i="69"/>
  <c r="I7" i="72"/>
  <c r="I7" i="71"/>
  <c r="I9" i="57"/>
  <c r="O49" i="70"/>
  <c r="O49" i="69"/>
  <c r="J49" i="70"/>
  <c r="J49" i="69"/>
  <c r="J77" i="69"/>
  <c r="M52" i="70"/>
  <c r="M57" i="70" s="1"/>
  <c r="M52" i="69"/>
  <c r="F52" i="70"/>
  <c r="F57" i="70" s="1"/>
  <c r="F52" i="69"/>
  <c r="H12" i="57" l="1"/>
  <c r="H12" i="70" s="1"/>
  <c r="H17" i="70" s="1"/>
  <c r="G12" i="70"/>
  <c r="G17" i="70" s="1"/>
  <c r="G12" i="69"/>
  <c r="G17" i="57"/>
  <c r="H12" i="69"/>
  <c r="H17" i="57"/>
  <c r="L13" i="71"/>
  <c r="L13" i="72"/>
  <c r="I13" i="72"/>
  <c r="I13" i="71"/>
  <c r="F57" i="69"/>
  <c r="J11" i="71"/>
  <c r="J11" i="72"/>
  <c r="K12" i="70"/>
  <c r="K17" i="70" s="1"/>
  <c r="K17" i="57"/>
  <c r="K12" i="69"/>
  <c r="I57" i="69"/>
  <c r="G13" i="72"/>
  <c r="G13" i="71"/>
  <c r="K9" i="70"/>
  <c r="K9" i="69"/>
  <c r="K57" i="57"/>
  <c r="K13" i="73"/>
  <c r="L57" i="69"/>
  <c r="J9" i="70"/>
  <c r="J9" i="69"/>
  <c r="J12" i="57"/>
  <c r="M13" i="72"/>
  <c r="M13" i="71"/>
  <c r="J52" i="70"/>
  <c r="J57" i="70" s="1"/>
  <c r="J52" i="69"/>
  <c r="N13" i="71"/>
  <c r="N13" i="72"/>
  <c r="H13" i="72"/>
  <c r="H13" i="71"/>
  <c r="F77" i="69"/>
  <c r="I9" i="70"/>
  <c r="I9" i="69"/>
  <c r="K52" i="70"/>
  <c r="K57" i="70" s="1"/>
  <c r="K52" i="69"/>
  <c r="N9" i="70"/>
  <c r="N9" i="69"/>
  <c r="M57" i="69"/>
  <c r="F9" i="70"/>
  <c r="F9" i="69"/>
  <c r="H57" i="69"/>
  <c r="L9" i="70"/>
  <c r="L9" i="69"/>
  <c r="L12" i="57"/>
  <c r="O10" i="70"/>
  <c r="O10" i="69"/>
  <c r="N77" i="69"/>
  <c r="G57" i="69"/>
  <c r="F12" i="57"/>
  <c r="F10" i="70"/>
  <c r="F10" i="69"/>
  <c r="O11" i="72"/>
  <c r="O11" i="71"/>
  <c r="I10" i="70"/>
  <c r="I10" i="69"/>
  <c r="J57" i="57"/>
  <c r="J13" i="73"/>
  <c r="N57" i="69"/>
  <c r="H11" i="70"/>
  <c r="H11" i="69"/>
  <c r="L10" i="70"/>
  <c r="L10" i="69"/>
  <c r="O9" i="70"/>
  <c r="O9" i="69"/>
  <c r="K77" i="69"/>
  <c r="M9" i="70"/>
  <c r="M9" i="69"/>
  <c r="O12" i="57"/>
  <c r="F13" i="71"/>
  <c r="F13" i="72"/>
  <c r="N17" i="57"/>
  <c r="N12" i="70"/>
  <c r="N17" i="70" s="1"/>
  <c r="N12" i="69"/>
  <c r="O57" i="57"/>
  <c r="O13" i="73"/>
  <c r="I77" i="69"/>
  <c r="K11" i="70"/>
  <c r="K11" i="69"/>
  <c r="H9" i="70"/>
  <c r="H9" i="69"/>
  <c r="K11" i="72"/>
  <c r="K11" i="71"/>
  <c r="O52" i="70"/>
  <c r="O57" i="70" s="1"/>
  <c r="O52" i="69"/>
  <c r="M12" i="69"/>
  <c r="M12" i="70"/>
  <c r="M17" i="70" s="1"/>
  <c r="M17" i="57"/>
  <c r="G9" i="70"/>
  <c r="G9" i="69"/>
  <c r="I12" i="57"/>
  <c r="O12" i="70" l="1"/>
  <c r="O17" i="70" s="1"/>
  <c r="O12" i="69"/>
  <c r="O17" i="57"/>
  <c r="H17" i="69"/>
  <c r="J13" i="71"/>
  <c r="J13" i="72"/>
  <c r="K13" i="72"/>
  <c r="K13" i="71"/>
  <c r="K17" i="69"/>
  <c r="M17" i="69"/>
  <c r="J57" i="69"/>
  <c r="K57" i="69"/>
  <c r="O57" i="69"/>
  <c r="N17" i="69"/>
  <c r="J12" i="70"/>
  <c r="J17" i="70" s="1"/>
  <c r="J12" i="69"/>
  <c r="J17" i="57"/>
  <c r="G17" i="69"/>
  <c r="O13" i="72"/>
  <c r="O13" i="71"/>
  <c r="I17" i="57"/>
  <c r="I12" i="70"/>
  <c r="I17" i="70" s="1"/>
  <c r="I12" i="69"/>
  <c r="F17" i="57"/>
  <c r="F12" i="70"/>
  <c r="F17" i="70" s="1"/>
  <c r="F12" i="69"/>
  <c r="L17" i="57"/>
  <c r="L12" i="70"/>
  <c r="L17" i="70" s="1"/>
  <c r="L12" i="69"/>
  <c r="J17" i="69" l="1"/>
  <c r="L17" i="69"/>
  <c r="I17" i="69"/>
  <c r="O17" i="69"/>
  <c r="F17" i="69"/>
</calcChain>
</file>

<file path=xl/sharedStrings.xml><?xml version="1.0" encoding="utf-8"?>
<sst xmlns="http://schemas.openxmlformats.org/spreadsheetml/2006/main" count="2912" uniqueCount="269">
  <si>
    <t>HFC</t>
  </si>
  <si>
    <t>CO2</t>
  </si>
  <si>
    <t>CH4</t>
  </si>
  <si>
    <t>N2O</t>
  </si>
  <si>
    <t>PFC</t>
  </si>
  <si>
    <t>SF6</t>
  </si>
  <si>
    <t>NF3</t>
  </si>
  <si>
    <t>CONSTR</t>
  </si>
  <si>
    <t>CATSEC1</t>
  </si>
  <si>
    <t>EXTREN</t>
  </si>
  <si>
    <t>TRE_AU</t>
  </si>
  <si>
    <t>RAFPET</t>
  </si>
  <si>
    <t>EXDIGA</t>
  </si>
  <si>
    <t>INDUST</t>
  </si>
  <si>
    <t>MET_FE</t>
  </si>
  <si>
    <t>ME_NFE</t>
  </si>
  <si>
    <t>DIV_IN</t>
  </si>
  <si>
    <t>CHIMIE</t>
  </si>
  <si>
    <t>EQ_TRA</t>
  </si>
  <si>
    <t>PA_CAR</t>
  </si>
  <si>
    <t>IND_AA</t>
  </si>
  <si>
    <t>MIN_MC</t>
  </si>
  <si>
    <t>VP_DIE</t>
  </si>
  <si>
    <t>VP_ESS</t>
  </si>
  <si>
    <t>VP_GPL</t>
  </si>
  <si>
    <t>VP_GNV</t>
  </si>
  <si>
    <t>VU_DIE</t>
  </si>
  <si>
    <t>VU_ESS</t>
  </si>
  <si>
    <t>VU_GPL</t>
  </si>
  <si>
    <t>VU_GNV</t>
  </si>
  <si>
    <t>PL_DIE</t>
  </si>
  <si>
    <t>PL_ESS</t>
  </si>
  <si>
    <t>PL_GNV</t>
  </si>
  <si>
    <t>2R_DIE</t>
  </si>
  <si>
    <t>2R_ESS</t>
  </si>
  <si>
    <t>EXDISO</t>
  </si>
  <si>
    <t>EXDILI</t>
  </si>
  <si>
    <t>R_DECH</t>
  </si>
  <si>
    <t>T_EAUX</t>
  </si>
  <si>
    <t>RETECI</t>
  </si>
  <si>
    <t>T_PROD</t>
  </si>
  <si>
    <t>R_PROD</t>
  </si>
  <si>
    <t>TRTBIO</t>
  </si>
  <si>
    <t>CU_AUT</t>
  </si>
  <si>
    <t>CU_ORG</t>
  </si>
  <si>
    <t>CU_PAT</t>
  </si>
  <si>
    <t>CU_MIN</t>
  </si>
  <si>
    <t>TRANSP</t>
  </si>
  <si>
    <t>FERROV</t>
  </si>
  <si>
    <t>PLAISA</t>
  </si>
  <si>
    <t>MARITF</t>
  </si>
  <si>
    <t>AERIEF</t>
  </si>
  <si>
    <t>NON_FR</t>
  </si>
  <si>
    <t>AERINT</t>
  </si>
  <si>
    <t>AGRISY</t>
  </si>
  <si>
    <t>AG_ENE</t>
  </si>
  <si>
    <t>R_ENGI</t>
  </si>
  <si>
    <t>T_AUTR</t>
  </si>
  <si>
    <t>T_DECH</t>
  </si>
  <si>
    <t>INCINE</t>
  </si>
  <si>
    <t>STOCKA</t>
  </si>
  <si>
    <t>CU_BRU</t>
  </si>
  <si>
    <t>EL_BOV</t>
  </si>
  <si>
    <t>EL_AUT</t>
  </si>
  <si>
    <t>EL_POR</t>
  </si>
  <si>
    <t>EL_VOL</t>
  </si>
  <si>
    <t>UTCATF</t>
  </si>
  <si>
    <t>UT_CUL</t>
  </si>
  <si>
    <t>CHAURB</t>
  </si>
  <si>
    <t>PRELEC</t>
  </si>
  <si>
    <t>FLUVIA</t>
  </si>
  <si>
    <t>FLUINT</t>
  </si>
  <si>
    <t>UT_FOR</t>
  </si>
  <si>
    <t>UT_PRA</t>
  </si>
  <si>
    <t>UT_BOI</t>
  </si>
  <si>
    <t>UT_HIS</t>
  </si>
  <si>
    <t>UT_AUT</t>
  </si>
  <si>
    <t>R_COMB</t>
  </si>
  <si>
    <t>MARINT</t>
  </si>
  <si>
    <t>UT_ART</t>
  </si>
  <si>
    <t>T_COMB</t>
  </si>
  <si>
    <t>TR_CMS</t>
  </si>
  <si>
    <t>UT_HUM</t>
  </si>
  <si>
    <t>check</t>
  </si>
  <si>
    <t>PRG</t>
  </si>
  <si>
    <t>R_FRIG</t>
  </si>
  <si>
    <t>T_FRIG</t>
  </si>
  <si>
    <t>R_CLIM</t>
  </si>
  <si>
    <t>T_CLIM</t>
  </si>
  <si>
    <t>Production d'électricité</t>
  </si>
  <si>
    <t>Chauffage urbain</t>
  </si>
  <si>
    <t>Raffinage du pétrole</t>
  </si>
  <si>
    <t>Transformation des combustibles minéraux solides</t>
  </si>
  <si>
    <t>Extraction et distribution de combustibles solides</t>
  </si>
  <si>
    <t>Extraction et distribution de combustibles liquides</t>
  </si>
  <si>
    <t>Extraction et distribution de combustibles gazeux</t>
  </si>
  <si>
    <t>EXDIAU</t>
  </si>
  <si>
    <t>Autres secteurs de l'industrie de l'énergie</t>
  </si>
  <si>
    <t>Chimie</t>
  </si>
  <si>
    <t>Construction</t>
  </si>
  <si>
    <t>Biens d'équipements, matériels de transport</t>
  </si>
  <si>
    <t>Agro-alimentaire</t>
  </si>
  <si>
    <t>Métallurgie des métaux ferreux</t>
  </si>
  <si>
    <t>Métallurgie des métaux non-ferreux</t>
  </si>
  <si>
    <t>Minéraux non-métalliques, matériaux de construction</t>
  </si>
  <si>
    <t>Papier, carton</t>
  </si>
  <si>
    <t>Autres industries manufacturières</t>
  </si>
  <si>
    <t>Stockage des déchets</t>
  </si>
  <si>
    <t>Incinération sans récupération d'énergie</t>
  </si>
  <si>
    <t>Autres traitements des déchets solides</t>
  </si>
  <si>
    <t>Traitement des eaux usées</t>
  </si>
  <si>
    <t>Chauffage, eau chaude sanitaire et cuisson domestique</t>
  </si>
  <si>
    <t>Climatisation domestique</t>
  </si>
  <si>
    <t>Réfrigération domestique</t>
  </si>
  <si>
    <t>Utilisation de produits domestiques (y.c. peintures, aérosols)</t>
  </si>
  <si>
    <t>Engins (y.c. jardinage) domestiques</t>
  </si>
  <si>
    <t>Déchets et brûlage domestiques et eaux usées</t>
  </si>
  <si>
    <t>R_AUTR</t>
  </si>
  <si>
    <t>Autres activités domestiques (tabac et feux d’artifices)</t>
  </si>
  <si>
    <t>Chauffage, eau chaude sanitaire et cuisson tertiaire</t>
  </si>
  <si>
    <t>Climatisation tertiaire</t>
  </si>
  <si>
    <t>Réfrigération tertiaire</t>
  </si>
  <si>
    <t>Utilisation de produits tertiaires (y.c. solvants, peintures, aérosols, anesthésie)</t>
  </si>
  <si>
    <t>Autres activités tertiaires (y.c. feux d’artifices, activités militaires, crémation)</t>
  </si>
  <si>
    <t>Bovins</t>
  </si>
  <si>
    <t>Porcins</t>
  </si>
  <si>
    <t>Volailles</t>
  </si>
  <si>
    <t>Autres émissions de l'élevage</t>
  </si>
  <si>
    <t>Engrais et amendements minéraux</t>
  </si>
  <si>
    <t>Engrais et amendements organiques</t>
  </si>
  <si>
    <t>Pâture</t>
  </si>
  <si>
    <t>Brûlage de résidus agricoles</t>
  </si>
  <si>
    <t>Autres émissions des cultures</t>
  </si>
  <si>
    <t>Engins, moteurs et chaudières en agriculture/sylviculture</t>
  </si>
  <si>
    <t>VP diesel</t>
  </si>
  <si>
    <t>VP essence</t>
  </si>
  <si>
    <t>VP GPL</t>
  </si>
  <si>
    <t>VP_ELE</t>
  </si>
  <si>
    <t>VP électriques</t>
  </si>
  <si>
    <t>VUL diesel</t>
  </si>
  <si>
    <t>VUL essence</t>
  </si>
  <si>
    <t>VU_ELE</t>
  </si>
  <si>
    <t>VUL électriques</t>
  </si>
  <si>
    <t>PL_ELE</t>
  </si>
  <si>
    <t>Deux roues essence</t>
  </si>
  <si>
    <t>Deux roues diesel</t>
  </si>
  <si>
    <t>2R_ELE</t>
  </si>
  <si>
    <t>Deux roues électriques</t>
  </si>
  <si>
    <t>Transport ferroviaire</t>
  </si>
  <si>
    <t>Transport maritime domestique</t>
  </si>
  <si>
    <t>Transport autres navigations</t>
  </si>
  <si>
    <t>Transport aérien français</t>
  </si>
  <si>
    <t>AUTINT</t>
  </si>
  <si>
    <t>Forêts</t>
  </si>
  <si>
    <t>Terres cultivées</t>
  </si>
  <si>
    <t>Prairies</t>
  </si>
  <si>
    <t>Zones humides</t>
  </si>
  <si>
    <t>Autres terres</t>
  </si>
  <si>
    <t>Produits bois</t>
  </si>
  <si>
    <t>UT_BAR</t>
  </si>
  <si>
    <t>Barrages</t>
  </si>
  <si>
    <t>UTCATF non-spécifié</t>
  </si>
  <si>
    <t>Le captage et stockage du CO2 n'est pas pris en compte dans la répartition suivante (impact sur 2030 et 2050)</t>
  </si>
  <si>
    <t>PRG - kt CO2e</t>
  </si>
  <si>
    <t>NOMSEC1</t>
  </si>
  <si>
    <t>Extraction, transformation et distribution d'énergie</t>
  </si>
  <si>
    <t>Industrie manufactuière et construction</t>
  </si>
  <si>
    <t>Traitement centralisé des déchets</t>
  </si>
  <si>
    <t>Résidentiel, tertiaire, commercial, institutionnel</t>
  </si>
  <si>
    <t>Agriculture, sylviculture et aquaculture hors UTCATF</t>
  </si>
  <si>
    <t>Transports</t>
  </si>
  <si>
    <t>TOTAL hors UTCATF</t>
  </si>
  <si>
    <t>Comparaison avec CRF</t>
  </si>
  <si>
    <t>Utilisation des Terres, Changement d'Affectation des Terres et Foresterie</t>
  </si>
  <si>
    <t>Total avec UTCATF</t>
  </si>
  <si>
    <t>Emetteurs non inclus dans le total France</t>
  </si>
  <si>
    <t>CO2 - kt CO2e</t>
  </si>
  <si>
    <t>CH4 - kt CO2e</t>
  </si>
  <si>
    <t>N2O - kt CO2e</t>
  </si>
  <si>
    <t>HFC - kt CO2e</t>
  </si>
  <si>
    <t>PFC - kt CO2e</t>
  </si>
  <si>
    <t>SF6 - kt CO2e</t>
  </si>
  <si>
    <t>NF3 - kt CO2e</t>
  </si>
  <si>
    <t>CO2e</t>
  </si>
  <si>
    <t>Emissions de CO2e (Mt/an)
Périmètre : Métropole</t>
  </si>
  <si>
    <t>Industrie de l'énergie</t>
  </si>
  <si>
    <t>Industrie manufacturière et construction</t>
  </si>
  <si>
    <t>Usage des bâtiments et activités résidentiels/tertiaires</t>
  </si>
  <si>
    <t>Agriculture</t>
  </si>
  <si>
    <t>Transport hors total</t>
  </si>
  <si>
    <t>TOTAL national hors UTCATF</t>
  </si>
  <si>
    <t>TOTAL national avec UTCATF</t>
  </si>
  <si>
    <t>Code secten2</t>
  </si>
  <si>
    <t>Extraction et distribution de combustibles - autres</t>
  </si>
  <si>
    <t>Total Industrie de l'énergie</t>
  </si>
  <si>
    <t>Total Industrie manufacturière</t>
  </si>
  <si>
    <t>Total traitement centralisé des déchets</t>
  </si>
  <si>
    <t>sous-total Usage des bâtiments résidentiels et activités domestiques</t>
  </si>
  <si>
    <t>sous-total Usage des bâtiments tertiaires et activités tertiaires</t>
  </si>
  <si>
    <t>Total Usage des bâtiments et activités résidentiels/tertiaires</t>
  </si>
  <si>
    <t>sous-total Elevage</t>
  </si>
  <si>
    <t>sous-total  Culture</t>
  </si>
  <si>
    <t>Total agriculture / sylviculture</t>
  </si>
  <si>
    <t>Transport</t>
  </si>
  <si>
    <t>VP GNV</t>
  </si>
  <si>
    <t>PL diesel (y.c. bus et cars)</t>
  </si>
  <si>
    <t>PL essence (y.c. bus et cars)</t>
  </si>
  <si>
    <t>PL GNV (y.c. bus et cars)</t>
  </si>
  <si>
    <t>PL électriques (y.c. bus et cars)</t>
  </si>
  <si>
    <t>sous-total Transport routier</t>
  </si>
  <si>
    <t>Transport fluvial de marchandises</t>
  </si>
  <si>
    <t>sous-total Autres transports</t>
  </si>
  <si>
    <t>Total transports (total national)</t>
  </si>
  <si>
    <t>Transport fluvial international - hors total national</t>
  </si>
  <si>
    <t>Transport maritime international - hors total national</t>
  </si>
  <si>
    <t>Transport aérien international - hors total national</t>
  </si>
  <si>
    <t>Autres engins hors total national</t>
  </si>
  <si>
    <t>Total transport international exclu du total national</t>
  </si>
  <si>
    <t>UTCATF (Utilisation des Terres, Changements d'Affectation des Terres et Forêt)</t>
  </si>
  <si>
    <t>Zones artificialisées</t>
  </si>
  <si>
    <t>Total UTCATF (total national)</t>
  </si>
  <si>
    <t>Emissions de CO2 (Mt/an)
Périmètre : Métropole</t>
  </si>
  <si>
    <t xml:space="preserve">PRG : </t>
  </si>
  <si>
    <t>Emissions de CH4 (kt/an)
Périmètre : Métropole</t>
  </si>
  <si>
    <t>Emissions de N2O (kt/an)
Périmètre : Métropole</t>
  </si>
  <si>
    <t>(doit être dû à pb dans secten pour 2019 car conso = 0, ou bien le 219 en 702)</t>
  </si>
  <si>
    <t>(N2O 2R = 0 donc pas attribuer d'émissions dues au 702)</t>
  </si>
  <si>
    <t>Emissions de SF6 (ktCO2e/an)
Périmètre : Métropole</t>
  </si>
  <si>
    <t>Emissions de HFC (ktCO2e/an)
Périmètre : Métropole</t>
  </si>
  <si>
    <t>Emissions de PFC (ktCO2e/an)
Périmètre : Métropole</t>
  </si>
  <si>
    <t>ok, arrêt de prod de Rhodia en 2020</t>
  </si>
  <si>
    <t>Emissions de NF3 (ktCO2e/an)
Périmètre : Métropole</t>
  </si>
  <si>
    <t>Citepa_Emissions-par-substance_Secten_2022-GES_i</t>
  </si>
  <si>
    <t>(source : Citepa_Emissions-par-substance_Secten_2022_i, émissions MT par substance)</t>
  </si>
  <si>
    <t>VUL GPL</t>
  </si>
  <si>
    <t>VUL GNV</t>
  </si>
  <si>
    <t>AR4</t>
  </si>
  <si>
    <t>AR5</t>
  </si>
  <si>
    <t>(pas de distinction CCS entre ferreux et non ferreux, juste "métaux primaires")</t>
  </si>
  <si>
    <t>(pas de CCS en catégorie PAC, juste "autres")</t>
  </si>
  <si>
    <t>Une sortie spéciale inventaire 2023 a été faite par EM sur LULUCF donc pas de correctif</t>
  </si>
  <si>
    <t>ATTENTION : ici, on isole le CCS car ne devrait tas entrer en comtte dans le correctif Secten2023/2022</t>
  </si>
  <si>
    <t>Production d'électricité - sources d'émissions</t>
  </si>
  <si>
    <t>Production d'électricité - CCS/CCU</t>
  </si>
  <si>
    <t>Chauffage urbain - sources d'émissions</t>
  </si>
  <si>
    <t>Chauffage urbain - CCS/CCU</t>
  </si>
  <si>
    <t>Raffinage du pétrole - sources d'émissions</t>
  </si>
  <si>
    <t>Raffinage du pétrole - CCS/CCU</t>
  </si>
  <si>
    <t>Capture directe du carbone (DAC "Direct Carbon Capture")</t>
  </si>
  <si>
    <t>Chimie - sources d'émissions</t>
  </si>
  <si>
    <t>Chimie - CCS/CCU</t>
  </si>
  <si>
    <t>Construction - sources d'émissions</t>
  </si>
  <si>
    <t>Construction - CCS/CCU</t>
  </si>
  <si>
    <t>Biens d'équipements, matériels de transport - sources d'émissions</t>
  </si>
  <si>
    <t>Biens d'équipements, matériels de transport - CCS/CCU</t>
  </si>
  <si>
    <t>Agro-alimentaire - sources d'émissions</t>
  </si>
  <si>
    <t>Agro-alimentaire - CCS/CCU</t>
  </si>
  <si>
    <t>Métallurgie des métaux ferreux - sources d'émissions</t>
  </si>
  <si>
    <t>Métallurgie des métaux ferreux - CCS/CCU</t>
  </si>
  <si>
    <t>Métallurgie des métaux non-ferreux - sources d'émissions</t>
  </si>
  <si>
    <t>Métallurgie des métaux non-ferreux - CCS/CCU</t>
  </si>
  <si>
    <t>Minéraux non-métalliques, matériaux de construction - sources d'émissions</t>
  </si>
  <si>
    <t>Minéraux non-métalliques, matériaux de construction - CCS/CCU</t>
  </si>
  <si>
    <t>Papier, carton - sources d'émissions</t>
  </si>
  <si>
    <t>Papier, carton - CCS/CCU</t>
  </si>
  <si>
    <t>Autres industries manufacturières - sources d'émissions</t>
  </si>
  <si>
    <t>Autres industries manufacturières - CCS/CCU</t>
  </si>
  <si>
    <t>pas de correction sur CCS/CCU</t>
  </si>
  <si>
    <t>https://citepa.sharepoint.com/projets/2069/1-En chantier/3_AMS_RUN2/3_1_GES (central)/3_1_1_AMS GES MET/[Résultats_GES_AMS_MET_03102023_secten2_PRG AR5.xlsx]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</si>
</sst>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_-* #,##0.00\ _€_-;\-* #,##0.00\ _€_-;_-* &quot;-&quot;??\ _€_-;_-@_-"/>
    <numFmt numFmtId="165" formatCode="_-* #,##0\ _€_-;\-* #,##0\ _€_-;_-* &quot;-&quot;??\ _€_-;_-@_-"/>
    <numFmt numFmtId="166" formatCode="_-* #,##0.00\ _F_-;\-* #,##0.00\ _F_-;_-* &quot;-&quot;??\ _F_-;_-@_-"/>
    <numFmt numFmtId="167" formatCode="_-* #,##0.00\ &quot;F&quot;_-;\-* #,##0.00\ &quot;F&quot;_-;_-* &quot;-&quot;??\ &quot;F&quot;_-;_-@_-"/>
    <numFmt numFmtId="168" formatCode="\$#,##0\ ;\(\$#,##0\)"/>
    <numFmt numFmtId="169" formatCode="_-* #,##0.0\ _€_-;\-* #,##0.0\ _€_-;_-* &quot;-&quot;??\ _€_-;_-@_-"/>
    <numFmt numFmtId="170" formatCode="_-* #,##0.0\ _€_-;\-* #,##0.0\ _€_-;_-* &quot;-&quot;?\ _€_-;_-@_-"/>
    <numFmt numFmtId="172" formatCode="_-* #,##0.0000\ _€_-;\-* #,##0.0000\ _€_-;_-* &quot;-&quot;?\ _€_-;_-@_-"/>
    <numFmt numFmtId="173" formatCode="_-* #,##0.000\ _€_-;\-* #,##0.000\ _€_-;_-* &quot;-&quot;??\ _€_-;_-@_-"/>
    <numFmt numFmtId="174" formatCode="_-* #,##0.000\ _€_-;\-* #,##0.000\ _€_-;_-* &quot;-&quot;?\ _€_-;_-@_-"/>
    <numFmt numFmtId="175" formatCode="_-* #,##0.000000\ _€_-;\-* #,##0.000000\ _€_-;_-* &quot;-&quot;?\ _€_-;_-@_-"/>
    <numFmt numFmtId="176" formatCode="_-* #,##0.0000\ _€_-;\-* #,##0.0000\ _€_-;_-* &quot;-&quot;??\ _€_-;_-@_-"/>
  </numFmts>
  <fonts count="7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sz val="12"/>
      <color indexed="24"/>
      <name val="Arial"/>
      <family val="2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1"/>
      <color indexed="62"/>
      <name val="Calibri"/>
      <family val="2"/>
    </font>
    <font>
      <b/>
      <sz val="12"/>
      <name val="Times New Roman"/>
      <family val="1"/>
    </font>
    <font>
      <sz val="11"/>
      <color indexed="20"/>
      <name val="Calibri"/>
      <family val="2"/>
    </font>
    <font>
      <b/>
      <sz val="12"/>
      <color indexed="8"/>
      <name val="Times New Roman"/>
      <family val="1"/>
    </font>
    <font>
      <u/>
      <sz val="9"/>
      <color indexed="12"/>
      <name val="Arial"/>
      <family val="2"/>
    </font>
    <font>
      <sz val="11"/>
      <color indexed="19"/>
      <name val="Calibri"/>
      <family val="2"/>
    </font>
    <font>
      <sz val="12"/>
      <name val="Arial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9"/>
      <name val="Calibri"/>
      <family val="2"/>
    </font>
    <font>
      <u/>
      <sz val="10"/>
      <color indexed="12"/>
      <name val="Times New Roman"/>
      <family val="1"/>
    </font>
    <font>
      <sz val="9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</font>
    <font>
      <i/>
      <sz val="11"/>
      <color theme="0" tint="-0.499984740745262"/>
      <name val="Calibri"/>
      <family val="2"/>
    </font>
    <font>
      <b/>
      <sz val="11"/>
      <name val="Trebuchet MS"/>
      <family val="2"/>
    </font>
    <font>
      <sz val="11"/>
      <name val="Trebuchet MS"/>
      <family val="2"/>
    </font>
    <font>
      <b/>
      <i/>
      <sz val="9"/>
      <name val="Trebuchet MS"/>
      <family val="2"/>
    </font>
    <font>
      <b/>
      <sz val="9"/>
      <name val="Trebuchet MS"/>
      <family val="2"/>
    </font>
    <font>
      <sz val="8"/>
      <name val="Trebuchet MS"/>
      <family val="2"/>
    </font>
    <font>
      <i/>
      <sz val="8"/>
      <name val="Trebuchet MS"/>
      <family val="2"/>
    </font>
    <font>
      <b/>
      <sz val="8"/>
      <name val="Trebuchet MS"/>
      <family val="2"/>
    </font>
    <font>
      <i/>
      <sz val="10"/>
      <name val="Trebuchet MS"/>
      <family val="2"/>
    </font>
    <font>
      <sz val="10"/>
      <name val="Trebuchet MS"/>
      <family val="2"/>
    </font>
    <font>
      <b/>
      <sz val="11"/>
      <color theme="0"/>
      <name val="Trebuchet MS"/>
      <family val="2"/>
    </font>
    <font>
      <b/>
      <i/>
      <sz val="8"/>
      <name val="Trebuchet MS"/>
      <family val="2"/>
    </font>
    <font>
      <sz val="8"/>
      <color theme="1"/>
      <name val="Trebuchet MS"/>
      <family val="2"/>
    </font>
    <font>
      <b/>
      <sz val="9"/>
      <color theme="0" tint="-0.34998626667073579"/>
      <name val="Trebuchet MS"/>
      <family val="2"/>
    </font>
    <font>
      <sz val="8"/>
      <color theme="0" tint="-0.34998626667073579"/>
      <name val="Trebuchet MS"/>
      <family val="2"/>
    </font>
    <font>
      <sz val="10"/>
      <color theme="0" tint="-0.34998626667073579"/>
      <name val="Trebuchet MS"/>
      <family val="2"/>
    </font>
    <font>
      <b/>
      <sz val="8"/>
      <color theme="0" tint="-0.34998626667073579"/>
      <name val="Trebuchet MS"/>
      <family val="2"/>
    </font>
    <font>
      <i/>
      <sz val="8"/>
      <color theme="0" tint="-0.34998626667073579"/>
      <name val="Trebuchet MS"/>
      <family val="2"/>
    </font>
    <font>
      <i/>
      <sz val="8"/>
      <color theme="1"/>
      <name val="Trebuchet MS"/>
      <family val="2"/>
    </font>
    <font>
      <b/>
      <sz val="8"/>
      <color theme="1"/>
      <name val="Trebuchet MS"/>
      <family val="2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8"/>
      <color rgb="FFFF0000"/>
      <name val="Trebuchet MS"/>
      <family val="2"/>
    </font>
    <font>
      <i/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i/>
      <sz val="10"/>
      <name val="Calibri"/>
      <family val="2"/>
      <scheme val="minor"/>
    </font>
    <font>
      <i/>
      <sz val="8"/>
      <color rgb="FFFF0000"/>
      <name val="Trebuchet MS"/>
      <family val="2"/>
    </font>
    <font>
      <b/>
      <sz val="8"/>
      <color rgb="FFFF0000"/>
      <name val="Trebuchet MS"/>
      <family val="2"/>
    </font>
    <font>
      <b/>
      <i/>
      <sz val="8"/>
      <color rgb="FFFF0000"/>
      <name val="Trebuchet MS"/>
      <family val="2"/>
    </font>
    <font>
      <b/>
      <sz val="11"/>
      <color rgb="FFFF0000"/>
      <name val="Trebuchet MS"/>
      <family val="2"/>
    </font>
    <font>
      <i/>
      <sz val="11"/>
      <color theme="0" tint="-0.499984740745262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solid">
        <fgColor rgb="FFFF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0C8FE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F0ECF4"/>
        <bgColor indexed="64"/>
      </patternFill>
    </fill>
    <fill>
      <patternFill patternType="solid">
        <fgColor rgb="FFE0E5B3"/>
        <bgColor indexed="64"/>
      </patternFill>
    </fill>
    <fill>
      <patternFill patternType="solid">
        <fgColor rgb="FFF3F9EE"/>
        <bgColor indexed="64"/>
      </patternFill>
    </fill>
    <fill>
      <patternFill patternType="solid">
        <fgColor rgb="FFF4F6E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3F9E5"/>
        <bgColor indexed="64"/>
      </patternFill>
    </fill>
    <fill>
      <patternFill patternType="solid">
        <fgColor rgb="FFE9F5DB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8F3FB"/>
        <bgColor indexed="64"/>
      </patternFill>
    </fill>
    <fill>
      <patternFill patternType="solid">
        <fgColor rgb="FFEEE2F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7FFD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1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double">
        <color indexed="64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</borders>
  <cellStyleXfs count="230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5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7" fillId="7" borderId="0" applyNumberFormat="0" applyBorder="0" applyAlignment="0" applyProtection="0"/>
    <xf numFmtId="0" fontId="7" fillId="4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9" fillId="16" borderId="0" applyBorder="0" applyAlignment="0"/>
    <xf numFmtId="0" fontId="5" fillId="16" borderId="0" applyBorder="0">
      <alignment horizontal="right" vertical="center"/>
    </xf>
    <xf numFmtId="4" fontId="5" fillId="17" borderId="0" applyBorder="0">
      <alignment horizontal="right" vertical="center"/>
    </xf>
    <xf numFmtId="4" fontId="5" fillId="17" borderId="0" applyBorder="0">
      <alignment horizontal="right" vertical="center"/>
    </xf>
    <xf numFmtId="0" fontId="10" fillId="17" borderId="5">
      <alignment horizontal="right" vertical="center"/>
    </xf>
    <xf numFmtId="0" fontId="11" fillId="17" borderId="5">
      <alignment horizontal="right" vertical="center"/>
    </xf>
    <xf numFmtId="0" fontId="10" fillId="18" borderId="5">
      <alignment horizontal="right" vertical="center"/>
    </xf>
    <xf numFmtId="0" fontId="10" fillId="18" borderId="5">
      <alignment horizontal="right" vertical="center"/>
    </xf>
    <xf numFmtId="0" fontId="10" fillId="18" borderId="3">
      <alignment horizontal="right" vertical="center"/>
    </xf>
    <xf numFmtId="0" fontId="10" fillId="18" borderId="4">
      <alignment horizontal="right" vertical="center"/>
    </xf>
    <xf numFmtId="0" fontId="10" fillId="18" borderId="7">
      <alignment horizontal="right" vertical="center"/>
    </xf>
    <xf numFmtId="0" fontId="12" fillId="0" borderId="0" applyNumberFormat="0" applyFill="0" applyBorder="0" applyAlignment="0" applyProtection="0"/>
    <xf numFmtId="0" fontId="13" fillId="19" borderId="8" applyNumberFormat="0" applyAlignment="0" applyProtection="0"/>
    <xf numFmtId="0" fontId="12" fillId="0" borderId="9" applyNumberFormat="0" applyFill="0" applyAlignment="0" applyProtection="0"/>
    <xf numFmtId="0" fontId="6" fillId="5" borderId="10" applyNumberFormat="0" applyFont="0" applyAlignment="0" applyProtection="0"/>
    <xf numFmtId="0" fontId="10" fillId="0" borderId="0" applyNumberFormat="0">
      <alignment horizontal="right"/>
    </xf>
    <xf numFmtId="0" fontId="5" fillId="18" borderId="11">
      <alignment horizontal="left" vertical="center" wrapText="1" indent="2"/>
    </xf>
    <xf numFmtId="0" fontId="5" fillId="0" borderId="11">
      <alignment horizontal="left" vertical="center" wrapText="1" indent="2"/>
    </xf>
    <xf numFmtId="0" fontId="5" fillId="17" borderId="4">
      <alignment horizontal="left" vertical="center"/>
    </xf>
    <xf numFmtId="0" fontId="14" fillId="0" borderId="0" applyFont="0" applyFill="0" applyBorder="0" applyAlignment="0" applyProtection="0"/>
    <xf numFmtId="0" fontId="10" fillId="0" borderId="12">
      <alignment horizontal="left" vertical="top" wrapText="1"/>
    </xf>
    <xf numFmtId="0" fontId="6" fillId="0" borderId="6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8" applyNumberFormat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3" fontId="14" fillId="0" borderId="0" applyFont="0" applyFill="0" applyBorder="0" applyAlignment="0" applyProtection="0"/>
    <xf numFmtId="0" fontId="18" fillId="0" borderId="0" applyNumberFormat="0" applyFill="0" applyBorder="0" applyAlignment="0" applyProtection="0"/>
    <xf numFmtId="4" fontId="5" fillId="0" borderId="0" applyBorder="0">
      <alignment horizontal="right" vertical="center"/>
    </xf>
    <xf numFmtId="0" fontId="5" fillId="0" borderId="5">
      <alignment horizontal="right" vertical="center"/>
    </xf>
    <xf numFmtId="0" fontId="19" fillId="20" borderId="0" applyNumberFormat="0" applyBorder="0" applyAlignment="0" applyProtection="0"/>
    <xf numFmtId="1" fontId="20" fillId="17" borderId="0" applyBorder="0">
      <alignment horizontal="right"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8" fontId="14" fillId="0" borderId="0" applyFont="0" applyFill="0" applyBorder="0" applyAlignment="0" applyProtection="0"/>
    <xf numFmtId="0" fontId="22" fillId="8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" fontId="5" fillId="0" borderId="5" applyFill="0" applyBorder="0" applyProtection="0">
      <alignment horizontal="right" vertical="center"/>
    </xf>
    <xf numFmtId="4" fontId="5" fillId="0" borderId="0" applyFill="0" applyBorder="0" applyProtection="0">
      <alignment horizontal="right" vertical="center"/>
    </xf>
    <xf numFmtId="0" fontId="9" fillId="0" borderId="0" applyNumberFormat="0" applyFill="0" applyBorder="0" applyProtection="0">
      <alignment horizontal="left" vertical="center"/>
    </xf>
    <xf numFmtId="0" fontId="5" fillId="0" borderId="5" applyNumberFormat="0" applyFill="0" applyAlignment="0" applyProtection="0"/>
    <xf numFmtId="0" fontId="6" fillId="21" borderId="0" applyNumberFormat="0" applyFont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4" fillId="7" borderId="0" applyNumberFormat="0" applyBorder="0" applyAlignment="0" applyProtection="0"/>
    <xf numFmtId="0" fontId="5" fillId="21" borderId="5"/>
    <xf numFmtId="0" fontId="25" fillId="19" borderId="13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14" fillId="0" borderId="17" applyNumberFormat="0" applyFont="0" applyFill="0" applyAlignment="0" applyProtection="0"/>
    <xf numFmtId="0" fontId="31" fillId="22" borderId="18" applyNumberFormat="0" applyAlignment="0" applyProtection="0"/>
    <xf numFmtId="2" fontId="14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5" fillId="0" borderId="0"/>
    <xf numFmtId="0" fontId="33" fillId="0" borderId="0"/>
    <xf numFmtId="9" fontId="6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0" fontId="4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2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7" borderId="0" applyNumberFormat="0" applyBorder="0" applyAlignment="0" applyProtection="0"/>
    <xf numFmtId="0" fontId="3" fillId="4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25" fillId="19" borderId="37" applyNumberFormat="0" applyAlignment="0" applyProtection="0"/>
    <xf numFmtId="0" fontId="5" fillId="21" borderId="32"/>
    <xf numFmtId="0" fontId="5" fillId="0" borderId="32" applyNumberFormat="0" applyFill="0" applyAlignment="0" applyProtection="0"/>
    <xf numFmtId="4" fontId="5" fillId="0" borderId="32" applyFill="0" applyBorder="0" applyProtection="0">
      <alignment horizontal="right" vertical="center"/>
    </xf>
    <xf numFmtId="0" fontId="13" fillId="19" borderId="28" applyNumberFormat="0" applyAlignment="0" applyProtection="0"/>
    <xf numFmtId="0" fontId="6" fillId="5" borderId="29" applyNumberFormat="0" applyFont="0" applyAlignment="0" applyProtection="0"/>
    <xf numFmtId="0" fontId="17" fillId="4" borderId="28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32">
      <alignment horizontal="right" vertical="center"/>
    </xf>
    <xf numFmtId="0" fontId="17" fillId="4" borderId="34" applyNumberFormat="0" applyAlignment="0" applyProtection="0"/>
    <xf numFmtId="0" fontId="5" fillId="17" borderId="31">
      <alignment horizontal="left" vertical="center"/>
    </xf>
    <xf numFmtId="0" fontId="5" fillId="0" borderId="36">
      <alignment horizontal="left" vertical="center" wrapText="1" indent="2"/>
    </xf>
    <xf numFmtId="0" fontId="5" fillId="18" borderId="36">
      <alignment horizontal="left" vertical="center" wrapText="1" indent="2"/>
    </xf>
    <xf numFmtId="0" fontId="6" fillId="5" borderId="35" applyNumberFormat="0" applyFont="0" applyAlignment="0" applyProtection="0"/>
    <xf numFmtId="0" fontId="13" fillId="19" borderId="34" applyNumberFormat="0" applyAlignment="0" applyProtection="0"/>
    <xf numFmtId="0" fontId="10" fillId="18" borderId="33">
      <alignment horizontal="right" vertical="center"/>
    </xf>
    <xf numFmtId="0" fontId="10" fillId="18" borderId="31">
      <alignment horizontal="right" vertical="center"/>
    </xf>
    <xf numFmtId="0" fontId="10" fillId="18" borderId="32">
      <alignment horizontal="right" vertical="center"/>
    </xf>
    <xf numFmtId="0" fontId="10" fillId="18" borderId="32">
      <alignment horizontal="right" vertical="center"/>
    </xf>
    <xf numFmtId="0" fontId="11" fillId="17" borderId="32">
      <alignment horizontal="right" vertical="center"/>
    </xf>
    <xf numFmtId="0" fontId="10" fillId="17" borderId="32">
      <alignment horizontal="right" vertical="center"/>
    </xf>
    <xf numFmtId="0" fontId="25" fillId="19" borderId="30" applyNumberFormat="0" applyAlignment="0" applyProtection="0"/>
    <xf numFmtId="43" fontId="3" fillId="0" borderId="0" applyFont="0" applyFill="0" applyBorder="0" applyAlignment="0" applyProtection="0"/>
    <xf numFmtId="0" fontId="63" fillId="0" borderId="0"/>
    <xf numFmtId="0" fontId="71" fillId="0" borderId="0" applyNumberFormat="0" applyFill="0" applyBorder="0" applyAlignment="0" applyProtection="0"/>
  </cellStyleXfs>
  <cellXfs count="203">
    <xf numFmtId="0" fontId="0" fillId="0" borderId="0" xfId="0"/>
    <xf numFmtId="0" fontId="34" fillId="0" borderId="0" xfId="0" applyFont="1"/>
    <xf numFmtId="0" fontId="35" fillId="0" borderId="0" xfId="0" applyFont="1"/>
    <xf numFmtId="0" fontId="2" fillId="27" borderId="19" xfId="0" applyFont="1" applyFill="1" applyBorder="1" applyAlignment="1">
      <alignment horizontal="center"/>
    </xf>
    <xf numFmtId="0" fontId="3" fillId="2" borderId="1" xfId="180" applyFont="1" applyFill="1" applyBorder="1" applyAlignment="1">
      <alignment horizontal="center"/>
    </xf>
    <xf numFmtId="0" fontId="3" fillId="0" borderId="2" xfId="180" applyFont="1" applyBorder="1"/>
    <xf numFmtId="0" fontId="37" fillId="0" borderId="2" xfId="180" applyFont="1" applyBorder="1"/>
    <xf numFmtId="0" fontId="36" fillId="0" borderId="2" xfId="180" applyFont="1" applyBorder="1"/>
    <xf numFmtId="0" fontId="3" fillId="0" borderId="23" xfId="180" applyFont="1" applyBorder="1" applyAlignment="1">
      <alignment horizontal="right"/>
    </xf>
    <xf numFmtId="0" fontId="38" fillId="0" borderId="23" xfId="180" applyFont="1" applyBorder="1" applyAlignment="1">
      <alignment horizontal="right"/>
    </xf>
    <xf numFmtId="0" fontId="3" fillId="2" borderId="24" xfId="180" applyFont="1" applyFill="1" applyBorder="1" applyAlignment="1">
      <alignment horizontal="center"/>
    </xf>
    <xf numFmtId="0" fontId="39" fillId="29" borderId="0" xfId="0" applyFont="1" applyFill="1"/>
    <xf numFmtId="0" fontId="40" fillId="29" borderId="0" xfId="0" applyFont="1" applyFill="1"/>
    <xf numFmtId="0" fontId="41" fillId="0" borderId="0" xfId="0" applyFont="1" applyAlignment="1">
      <alignment horizontal="center" vertical="center" wrapText="1"/>
    </xf>
    <xf numFmtId="0" fontId="42" fillId="0" borderId="5" xfId="0" applyFont="1" applyBorder="1" applyAlignment="1">
      <alignment horizontal="center"/>
    </xf>
    <xf numFmtId="0" fontId="43" fillId="0" borderId="5" xfId="0" applyFont="1" applyBorder="1" applyAlignment="1">
      <alignment vertical="center" wrapText="1"/>
    </xf>
    <xf numFmtId="0" fontId="45" fillId="29" borderId="25" xfId="0" applyFont="1" applyFill="1" applyBorder="1" applyAlignment="1">
      <alignment horizontal="left"/>
    </xf>
    <xf numFmtId="0" fontId="46" fillId="30" borderId="0" xfId="0" applyFont="1" applyFill="1" applyAlignment="1">
      <alignment horizontal="right"/>
    </xf>
    <xf numFmtId="0" fontId="48" fillId="31" borderId="0" xfId="0" applyFont="1" applyFill="1"/>
    <xf numFmtId="0" fontId="40" fillId="31" borderId="0" xfId="0" applyFont="1" applyFill="1"/>
    <xf numFmtId="0" fontId="43" fillId="30" borderId="5" xfId="0" applyFont="1" applyFill="1" applyBorder="1" applyAlignment="1">
      <alignment vertical="center" wrapText="1"/>
    </xf>
    <xf numFmtId="0" fontId="45" fillId="32" borderId="25" xfId="0" applyFont="1" applyFill="1" applyBorder="1" applyAlignment="1">
      <alignment horizontal="left"/>
    </xf>
    <xf numFmtId="0" fontId="43" fillId="30" borderId="0" xfId="0" applyFont="1" applyFill="1"/>
    <xf numFmtId="0" fontId="39" fillId="33" borderId="0" xfId="0" applyFont="1" applyFill="1"/>
    <xf numFmtId="0" fontId="40" fillId="33" borderId="0" xfId="0" applyFont="1" applyFill="1"/>
    <xf numFmtId="0" fontId="45" fillId="34" borderId="25" xfId="0" applyFont="1" applyFill="1" applyBorder="1" applyAlignment="1">
      <alignment horizontal="left"/>
    </xf>
    <xf numFmtId="0" fontId="39" fillId="35" borderId="0" xfId="0" applyFont="1" applyFill="1"/>
    <xf numFmtId="0" fontId="40" fillId="35" borderId="0" xfId="0" applyFont="1" applyFill="1"/>
    <xf numFmtId="0" fontId="45" fillId="36" borderId="5" xfId="0" applyFont="1" applyFill="1" applyBorder="1" applyAlignment="1">
      <alignment vertical="center" wrapText="1"/>
    </xf>
    <xf numFmtId="0" fontId="49" fillId="37" borderId="25" xfId="0" applyFont="1" applyFill="1" applyBorder="1" applyAlignment="1">
      <alignment horizontal="left"/>
    </xf>
    <xf numFmtId="0" fontId="39" fillId="38" borderId="0" xfId="0" applyFont="1" applyFill="1"/>
    <xf numFmtId="0" fontId="40" fillId="38" borderId="0" xfId="0" applyFont="1" applyFill="1"/>
    <xf numFmtId="0" fontId="45" fillId="39" borderId="25" xfId="0" applyFont="1" applyFill="1" applyBorder="1" applyAlignment="1">
      <alignment horizontal="left"/>
    </xf>
    <xf numFmtId="0" fontId="45" fillId="40" borderId="5" xfId="0" applyFont="1" applyFill="1" applyBorder="1" applyAlignment="1">
      <alignment horizontal="left"/>
    </xf>
    <xf numFmtId="0" fontId="49" fillId="30" borderId="0" xfId="0" applyFont="1" applyFill="1" applyAlignment="1">
      <alignment horizontal="left"/>
    </xf>
    <xf numFmtId="0" fontId="48" fillId="41" borderId="0" xfId="0" applyFont="1" applyFill="1"/>
    <xf numFmtId="0" fontId="40" fillId="41" borderId="0" xfId="0" applyFont="1" applyFill="1"/>
    <xf numFmtId="0" fontId="45" fillId="42" borderId="25" xfId="0" applyFont="1" applyFill="1" applyBorder="1" applyAlignment="1">
      <alignment horizontal="left"/>
    </xf>
    <xf numFmtId="0" fontId="45" fillId="43" borderId="25" xfId="0" applyFont="1" applyFill="1" applyBorder="1" applyAlignment="1">
      <alignment horizontal="left"/>
    </xf>
    <xf numFmtId="0" fontId="50" fillId="30" borderId="0" xfId="0" applyFont="1" applyFill="1"/>
    <xf numFmtId="0" fontId="44" fillId="30" borderId="5" xfId="0" applyFont="1" applyFill="1" applyBorder="1" applyAlignment="1">
      <alignment vertical="center" wrapText="1"/>
    </xf>
    <xf numFmtId="0" fontId="44" fillId="30" borderId="25" xfId="0" applyFont="1" applyFill="1" applyBorder="1" applyAlignment="1">
      <alignment vertical="center" wrapText="1"/>
    </xf>
    <xf numFmtId="0" fontId="49" fillId="25" borderId="25" xfId="0" applyFont="1" applyFill="1" applyBorder="1" applyAlignment="1">
      <alignment horizontal="left"/>
    </xf>
    <xf numFmtId="0" fontId="48" fillId="44" borderId="0" xfId="0" applyFont="1" applyFill="1"/>
    <xf numFmtId="0" fontId="43" fillId="30" borderId="25" xfId="0" applyFont="1" applyFill="1" applyBorder="1" applyAlignment="1">
      <alignment vertical="center" wrapText="1"/>
    </xf>
    <xf numFmtId="0" fontId="45" fillId="45" borderId="25" xfId="0" applyFont="1" applyFill="1" applyBorder="1" applyAlignment="1">
      <alignment horizontal="left"/>
    </xf>
    <xf numFmtId="0" fontId="51" fillId="0" borderId="0" xfId="0" applyFont="1" applyAlignment="1">
      <alignment vertical="top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45" fillId="0" borderId="5" xfId="0" applyFont="1" applyBorder="1"/>
    <xf numFmtId="0" fontId="49" fillId="0" borderId="5" xfId="0" applyFont="1" applyBorder="1"/>
    <xf numFmtId="0" fontId="45" fillId="25" borderId="5" xfId="0" applyFont="1" applyFill="1" applyBorder="1"/>
    <xf numFmtId="0" fontId="50" fillId="29" borderId="5" xfId="0" applyFont="1" applyFill="1" applyBorder="1"/>
    <xf numFmtId="0" fontId="50" fillId="31" borderId="5" xfId="0" applyFont="1" applyFill="1" applyBorder="1"/>
    <xf numFmtId="0" fontId="50" fillId="33" borderId="5" xfId="0" applyFont="1" applyFill="1" applyBorder="1"/>
    <xf numFmtId="0" fontId="50" fillId="35" borderId="5" xfId="0" applyFont="1" applyFill="1" applyBorder="1"/>
    <xf numFmtId="0" fontId="50" fillId="38" borderId="5" xfId="0" applyFont="1" applyFill="1" applyBorder="1"/>
    <xf numFmtId="0" fontId="50" fillId="41" borderId="5" xfId="0" applyFont="1" applyFill="1" applyBorder="1"/>
    <xf numFmtId="0" fontId="56" fillId="24" borderId="5" xfId="0" applyFont="1" applyFill="1" applyBorder="1"/>
    <xf numFmtId="0" fontId="50" fillId="46" borderId="5" xfId="0" applyFont="1" applyFill="1" applyBorder="1"/>
    <xf numFmtId="0" fontId="50" fillId="44" borderId="5" xfId="0" applyFont="1" applyFill="1" applyBorder="1"/>
    <xf numFmtId="0" fontId="57" fillId="46" borderId="5" xfId="0" applyFont="1" applyFill="1" applyBorder="1"/>
    <xf numFmtId="0" fontId="2" fillId="26" borderId="19" xfId="0" applyFont="1" applyFill="1" applyBorder="1" applyAlignment="1">
      <alignment horizontal="center"/>
    </xf>
    <xf numFmtId="169" fontId="43" fillId="0" borderId="5" xfId="1" applyNumberFormat="1" applyFont="1" applyBorder="1"/>
    <xf numFmtId="169" fontId="44" fillId="0" borderId="5" xfId="1" applyNumberFormat="1" applyFont="1" applyBorder="1"/>
    <xf numFmtId="169" fontId="45" fillId="25" borderId="5" xfId="1" applyNumberFormat="1" applyFont="1" applyFill="1" applyBorder="1"/>
    <xf numFmtId="169" fontId="43" fillId="25" borderId="5" xfId="1" applyNumberFormat="1" applyFont="1" applyFill="1" applyBorder="1" applyAlignment="1">
      <alignment vertical="center"/>
    </xf>
    <xf numFmtId="169" fontId="45" fillId="29" borderId="5" xfId="1" applyNumberFormat="1" applyFont="1" applyFill="1" applyBorder="1"/>
    <xf numFmtId="169" fontId="45" fillId="32" borderId="5" xfId="1" applyNumberFormat="1" applyFont="1" applyFill="1" applyBorder="1"/>
    <xf numFmtId="169" fontId="45" fillId="34" borderId="5" xfId="1" applyNumberFormat="1" applyFont="1" applyFill="1" applyBorder="1"/>
    <xf numFmtId="169" fontId="45" fillId="36" borderId="5" xfId="1" applyNumberFormat="1" applyFont="1" applyFill="1" applyBorder="1" applyAlignment="1">
      <alignment vertical="center"/>
    </xf>
    <xf numFmtId="169" fontId="49" fillId="37" borderId="5" xfId="1" applyNumberFormat="1" applyFont="1" applyFill="1" applyBorder="1"/>
    <xf numFmtId="169" fontId="45" fillId="39" borderId="5" xfId="1" applyNumberFormat="1" applyFont="1" applyFill="1" applyBorder="1"/>
    <xf numFmtId="169" fontId="45" fillId="40" borderId="5" xfId="1" applyNumberFormat="1" applyFont="1" applyFill="1" applyBorder="1"/>
    <xf numFmtId="169" fontId="45" fillId="42" borderId="5" xfId="1" applyNumberFormat="1" applyFont="1" applyFill="1" applyBorder="1"/>
    <xf numFmtId="169" fontId="45" fillId="43" borderId="5" xfId="1" applyNumberFormat="1" applyFont="1" applyFill="1" applyBorder="1"/>
    <xf numFmtId="169" fontId="49" fillId="25" borderId="5" xfId="1" applyNumberFormat="1" applyFont="1" applyFill="1" applyBorder="1"/>
    <xf numFmtId="169" fontId="45" fillId="45" borderId="5" xfId="1" applyNumberFormat="1" applyFont="1" applyFill="1" applyBorder="1"/>
    <xf numFmtId="0" fontId="44" fillId="30" borderId="0" xfId="0" applyFont="1" applyFill="1" applyAlignment="1">
      <alignment horizontal="right" vertical="center" wrapText="1"/>
    </xf>
    <xf numFmtId="170" fontId="47" fillId="30" borderId="0" xfId="0" applyNumberFormat="1" applyFont="1" applyFill="1"/>
    <xf numFmtId="172" fontId="47" fillId="30" borderId="0" xfId="0" applyNumberFormat="1" applyFont="1" applyFill="1"/>
    <xf numFmtId="0" fontId="35" fillId="0" borderId="0" xfId="0" quotePrefix="1" applyFont="1"/>
    <xf numFmtId="0" fontId="60" fillId="0" borderId="0" xfId="0" applyFont="1" applyAlignment="1">
      <alignment vertical="top"/>
    </xf>
    <xf numFmtId="0" fontId="60" fillId="30" borderId="5" xfId="0" applyFont="1" applyFill="1" applyBorder="1" applyAlignment="1">
      <alignment vertical="center" wrapText="1"/>
    </xf>
    <xf numFmtId="170" fontId="35" fillId="0" borderId="0" xfId="0" applyNumberFormat="1" applyFont="1"/>
    <xf numFmtId="0" fontId="40" fillId="44" borderId="0" xfId="0" applyFont="1" applyFill="1"/>
    <xf numFmtId="174" fontId="47" fillId="30" borderId="0" xfId="0" applyNumberFormat="1" applyFont="1" applyFill="1"/>
    <xf numFmtId="175" fontId="47" fillId="30" borderId="0" xfId="0" applyNumberFormat="1" applyFont="1" applyFill="1"/>
    <xf numFmtId="0" fontId="61" fillId="0" borderId="0" xfId="0" applyFont="1"/>
    <xf numFmtId="0" fontId="2" fillId="26" borderId="0" xfId="0" applyFont="1" applyFill="1" applyAlignment="1">
      <alignment horizontal="center"/>
    </xf>
    <xf numFmtId="165" fontId="35" fillId="0" borderId="0" xfId="1" applyNumberFormat="1" applyFont="1" applyFill="1"/>
    <xf numFmtId="165" fontId="59" fillId="0" borderId="0" xfId="1" applyNumberFormat="1" applyFont="1" applyFill="1"/>
    <xf numFmtId="173" fontId="35" fillId="0" borderId="0" xfId="0" applyNumberFormat="1" applyFont="1"/>
    <xf numFmtId="172" fontId="35" fillId="0" borderId="0" xfId="0" applyNumberFormat="1" applyFont="1"/>
    <xf numFmtId="0" fontId="35" fillId="28" borderId="0" xfId="0" applyFont="1" applyFill="1"/>
    <xf numFmtId="170" fontId="64" fillId="0" borderId="0" xfId="0" applyNumberFormat="1" applyFont="1"/>
    <xf numFmtId="0" fontId="47" fillId="30" borderId="26" xfId="0" applyFont="1" applyFill="1" applyBorder="1"/>
    <xf numFmtId="0" fontId="43" fillId="30" borderId="26" xfId="0" applyFont="1" applyFill="1" applyBorder="1" applyAlignment="1">
      <alignment wrapText="1"/>
    </xf>
    <xf numFmtId="0" fontId="42" fillId="0" borderId="38" xfId="0" applyFont="1" applyBorder="1" applyAlignment="1">
      <alignment horizontal="center"/>
    </xf>
    <xf numFmtId="169" fontId="0" fillId="0" borderId="0" xfId="1" applyNumberFormat="1" applyFont="1"/>
    <xf numFmtId="169" fontId="0" fillId="0" borderId="0" xfId="1" quotePrefix="1" applyNumberFormat="1" applyFont="1"/>
    <xf numFmtId="169" fontId="60" fillId="0" borderId="5" xfId="1" applyNumberFormat="1" applyFont="1" applyBorder="1"/>
    <xf numFmtId="169" fontId="65" fillId="0" borderId="5" xfId="1" applyNumberFormat="1" applyFont="1" applyBorder="1"/>
    <xf numFmtId="169" fontId="66" fillId="25" borderId="5" xfId="1" applyNumberFormat="1" applyFont="1" applyFill="1" applyBorder="1"/>
    <xf numFmtId="169" fontId="60" fillId="23" borderId="5" xfId="1" applyNumberFormat="1" applyFont="1" applyFill="1" applyBorder="1"/>
    <xf numFmtId="169" fontId="66" fillId="29" borderId="5" xfId="1" applyNumberFormat="1" applyFont="1" applyFill="1" applyBorder="1"/>
    <xf numFmtId="169" fontId="66" fillId="32" borderId="5" xfId="1" applyNumberFormat="1" applyFont="1" applyFill="1" applyBorder="1"/>
    <xf numFmtId="169" fontId="66" fillId="34" borderId="5" xfId="1" applyNumberFormat="1" applyFont="1" applyFill="1" applyBorder="1"/>
    <xf numFmtId="169" fontId="66" fillId="36" borderId="5" xfId="1" applyNumberFormat="1" applyFont="1" applyFill="1" applyBorder="1" applyAlignment="1">
      <alignment vertical="center"/>
    </xf>
    <xf numFmtId="169" fontId="67" fillId="37" borderId="5" xfId="1" applyNumberFormat="1" applyFont="1" applyFill="1" applyBorder="1"/>
    <xf numFmtId="169" fontId="66" fillId="39" borderId="5" xfId="1" applyNumberFormat="1" applyFont="1" applyFill="1" applyBorder="1"/>
    <xf numFmtId="169" fontId="66" fillId="40" borderId="5" xfId="1" applyNumberFormat="1" applyFont="1" applyFill="1" applyBorder="1"/>
    <xf numFmtId="169" fontId="66" fillId="42" borderId="5" xfId="1" applyNumberFormat="1" applyFont="1" applyFill="1" applyBorder="1"/>
    <xf numFmtId="169" fontId="66" fillId="43" borderId="5" xfId="1" applyNumberFormat="1" applyFont="1" applyFill="1" applyBorder="1"/>
    <xf numFmtId="169" fontId="67" fillId="25" borderId="5" xfId="1" applyNumberFormat="1" applyFont="1" applyFill="1" applyBorder="1"/>
    <xf numFmtId="169" fontId="66" fillId="45" borderId="5" xfId="1" applyNumberFormat="1" applyFont="1" applyFill="1" applyBorder="1"/>
    <xf numFmtId="169" fontId="60" fillId="25" borderId="5" xfId="1" applyNumberFormat="1" applyFont="1" applyFill="1" applyBorder="1" applyAlignment="1">
      <alignment vertical="center"/>
    </xf>
    <xf numFmtId="0" fontId="68" fillId="31" borderId="0" xfId="0" applyFont="1" applyFill="1"/>
    <xf numFmtId="0" fontId="68" fillId="29" borderId="0" xfId="0" applyFont="1" applyFill="1"/>
    <xf numFmtId="0" fontId="68" fillId="44" borderId="0" xfId="0" applyFont="1" applyFill="1"/>
    <xf numFmtId="165" fontId="69" fillId="0" borderId="0" xfId="1" applyNumberFormat="1" applyFont="1"/>
    <xf numFmtId="165" fontId="70" fillId="0" borderId="0" xfId="1" applyNumberFormat="1" applyFont="1"/>
    <xf numFmtId="165" fontId="59" fillId="0" borderId="0" xfId="1" applyNumberFormat="1" applyFont="1"/>
    <xf numFmtId="165" fontId="35" fillId="47" borderId="0" xfId="1" applyNumberFormat="1" applyFont="1" applyFill="1"/>
    <xf numFmtId="176" fontId="69" fillId="0" borderId="0" xfId="1" applyNumberFormat="1" applyFont="1"/>
    <xf numFmtId="164" fontId="69" fillId="0" borderId="0" xfId="1" applyFont="1"/>
    <xf numFmtId="164" fontId="70" fillId="0" borderId="0" xfId="1" applyFont="1"/>
    <xf numFmtId="0" fontId="3" fillId="0" borderId="27" xfId="180" applyFont="1" applyBorder="1"/>
    <xf numFmtId="0" fontId="42" fillId="0" borderId="32" xfId="0" applyFont="1" applyBorder="1" applyAlignment="1">
      <alignment horizontal="center"/>
    </xf>
    <xf numFmtId="169" fontId="43" fillId="0" borderId="32" xfId="1" applyNumberFormat="1" applyFont="1" applyBorder="1"/>
    <xf numFmtId="169" fontId="45" fillId="25" borderId="32" xfId="1" applyNumberFormat="1" applyFont="1" applyFill="1" applyBorder="1"/>
    <xf numFmtId="169" fontId="44" fillId="0" borderId="32" xfId="1" applyNumberFormat="1" applyFont="1" applyBorder="1"/>
    <xf numFmtId="169" fontId="45" fillId="29" borderId="32" xfId="1" applyNumberFormat="1" applyFont="1" applyFill="1" applyBorder="1"/>
    <xf numFmtId="169" fontId="45" fillId="32" borderId="32" xfId="1" applyNumberFormat="1" applyFont="1" applyFill="1" applyBorder="1"/>
    <xf numFmtId="169" fontId="45" fillId="34" borderId="32" xfId="1" applyNumberFormat="1" applyFont="1" applyFill="1" applyBorder="1"/>
    <xf numFmtId="169" fontId="45" fillId="36" borderId="32" xfId="1" applyNumberFormat="1" applyFont="1" applyFill="1" applyBorder="1" applyAlignment="1">
      <alignment vertical="center"/>
    </xf>
    <xf numFmtId="169" fontId="49" fillId="37" borderId="32" xfId="1" applyNumberFormat="1" applyFont="1" applyFill="1" applyBorder="1"/>
    <xf numFmtId="169" fontId="45" fillId="39" borderId="32" xfId="1" applyNumberFormat="1" applyFont="1" applyFill="1" applyBorder="1"/>
    <xf numFmtId="169" fontId="45" fillId="40" borderId="32" xfId="1" applyNumberFormat="1" applyFont="1" applyFill="1" applyBorder="1"/>
    <xf numFmtId="169" fontId="45" fillId="42" borderId="32" xfId="1" applyNumberFormat="1" applyFont="1" applyFill="1" applyBorder="1"/>
    <xf numFmtId="169" fontId="45" fillId="43" borderId="32" xfId="1" applyNumberFormat="1" applyFont="1" applyFill="1" applyBorder="1"/>
    <xf numFmtId="169" fontId="49" fillId="25" borderId="32" xfId="1" applyNumberFormat="1" applyFont="1" applyFill="1" applyBorder="1"/>
    <xf numFmtId="169" fontId="45" fillId="45" borderId="32" xfId="1" applyNumberFormat="1" applyFont="1" applyFill="1" applyBorder="1"/>
    <xf numFmtId="169" fontId="43" fillId="25" borderId="32" xfId="1" applyNumberFormat="1" applyFont="1" applyFill="1" applyBorder="1" applyAlignment="1">
      <alignment vertical="center"/>
    </xf>
    <xf numFmtId="0" fontId="43" fillId="30" borderId="32" xfId="0" applyFont="1" applyFill="1" applyBorder="1" applyAlignment="1">
      <alignment vertical="center" wrapText="1"/>
    </xf>
    <xf numFmtId="0" fontId="43" fillId="0" borderId="25" xfId="0" applyFont="1" applyBorder="1" applyAlignment="1">
      <alignment vertical="center" wrapText="1"/>
    </xf>
    <xf numFmtId="0" fontId="43" fillId="0" borderId="32" xfId="0" applyFont="1" applyBorder="1" applyAlignment="1">
      <alignment vertical="center" wrapText="1"/>
    </xf>
    <xf numFmtId="169" fontId="60" fillId="23" borderId="32" xfId="1" applyNumberFormat="1" applyFont="1" applyFill="1" applyBorder="1"/>
    <xf numFmtId="169" fontId="60" fillId="25" borderId="32" xfId="1" applyNumberFormat="1" applyFont="1" applyFill="1" applyBorder="1" applyAlignment="1">
      <alignment vertical="center"/>
    </xf>
    <xf numFmtId="165" fontId="35" fillId="0" borderId="0" xfId="1" applyNumberFormat="1" applyFont="1"/>
    <xf numFmtId="0" fontId="37" fillId="0" borderId="27" xfId="180" applyFont="1" applyBorder="1"/>
    <xf numFmtId="0" fontId="36" fillId="0" borderId="27" xfId="180" applyFont="1" applyBorder="1"/>
    <xf numFmtId="165" fontId="34" fillId="0" borderId="0" xfId="0" applyNumberFormat="1" applyFont="1"/>
    <xf numFmtId="165" fontId="35" fillId="0" borderId="0" xfId="0" applyNumberFormat="1" applyFont="1"/>
    <xf numFmtId="0" fontId="50" fillId="29" borderId="32" xfId="0" applyFont="1" applyFill="1" applyBorder="1"/>
    <xf numFmtId="0" fontId="45" fillId="0" borderId="32" xfId="0" applyFont="1" applyBorder="1"/>
    <xf numFmtId="0" fontId="50" fillId="31" borderId="32" xfId="0" applyFont="1" applyFill="1" applyBorder="1"/>
    <xf numFmtId="0" fontId="50" fillId="33" borderId="32" xfId="0" applyFont="1" applyFill="1" applyBorder="1"/>
    <xf numFmtId="0" fontId="50" fillId="35" borderId="32" xfId="0" applyFont="1" applyFill="1" applyBorder="1"/>
    <xf numFmtId="0" fontId="50" fillId="38" borderId="32" xfId="0" applyFont="1" applyFill="1" applyBorder="1"/>
    <xf numFmtId="0" fontId="50" fillId="41" borderId="32" xfId="0" applyFont="1" applyFill="1" applyBorder="1"/>
    <xf numFmtId="0" fontId="56" fillId="24" borderId="32" xfId="0" applyFont="1" applyFill="1" applyBorder="1"/>
    <xf numFmtId="0" fontId="49" fillId="0" borderId="32" xfId="0" applyFont="1" applyBorder="1"/>
    <xf numFmtId="0" fontId="50" fillId="46" borderId="32" xfId="0" applyFont="1" applyFill="1" applyBorder="1"/>
    <xf numFmtId="0" fontId="45" fillId="25" borderId="32" xfId="0" applyFont="1" applyFill="1" applyBorder="1"/>
    <xf numFmtId="0" fontId="50" fillId="44" borderId="32" xfId="0" applyFont="1" applyFill="1" applyBorder="1"/>
    <xf numFmtId="0" fontId="57" fillId="46" borderId="32" xfId="0" applyFont="1" applyFill="1" applyBorder="1"/>
    <xf numFmtId="0" fontId="45" fillId="36" borderId="32" xfId="0" applyFont="1" applyFill="1" applyBorder="1" applyAlignment="1">
      <alignment vertical="center" wrapText="1"/>
    </xf>
    <xf numFmtId="0" fontId="45" fillId="40" borderId="32" xfId="0" applyFont="1" applyFill="1" applyBorder="1" applyAlignment="1">
      <alignment horizontal="left"/>
    </xf>
    <xf numFmtId="0" fontId="60" fillId="30" borderId="32" xfId="0" applyFont="1" applyFill="1" applyBorder="1" applyAlignment="1">
      <alignment vertical="center" wrapText="1"/>
    </xf>
    <xf numFmtId="0" fontId="44" fillId="30" borderId="32" xfId="0" applyFont="1" applyFill="1" applyBorder="1" applyAlignment="1">
      <alignment vertical="center" wrapText="1"/>
    </xf>
    <xf numFmtId="0" fontId="71" fillId="0" borderId="0" xfId="229"/>
    <xf numFmtId="0" fontId="58" fillId="0" borderId="20" xfId="0" applyFont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58" fillId="0" borderId="22" xfId="0" applyFont="1" applyBorder="1" applyAlignment="1">
      <alignment horizontal="center"/>
    </xf>
    <xf numFmtId="0" fontId="47" fillId="30" borderId="26" xfId="0" applyFont="1" applyFill="1" applyBorder="1"/>
    <xf numFmtId="0" fontId="58" fillId="26" borderId="19" xfId="0" applyFont="1" applyFill="1" applyBorder="1" applyAlignment="1">
      <alignment horizontal="center"/>
    </xf>
    <xf numFmtId="0" fontId="58" fillId="26" borderId="0" xfId="0" applyFont="1" applyFill="1" applyAlignment="1">
      <alignment horizontal="center"/>
    </xf>
    <xf numFmtId="0" fontId="43" fillId="29" borderId="5" xfId="0" applyFont="1" applyFill="1" applyBorder="1"/>
    <xf numFmtId="0" fontId="43" fillId="31" borderId="5" xfId="0" applyFont="1" applyFill="1" applyBorder="1"/>
    <xf numFmtId="0" fontId="43" fillId="33" borderId="5" xfId="0" applyFont="1" applyFill="1" applyBorder="1"/>
    <xf numFmtId="0" fontId="43" fillId="35" borderId="5" xfId="0" applyFont="1" applyFill="1" applyBorder="1"/>
    <xf numFmtId="0" fontId="43" fillId="38" borderId="5" xfId="0" applyFont="1" applyFill="1" applyBorder="1"/>
    <xf numFmtId="0" fontId="43" fillId="41" borderId="5" xfId="0" applyFont="1" applyFill="1" applyBorder="1"/>
    <xf numFmtId="0" fontId="44" fillId="24" borderId="5" xfId="0" applyFont="1" applyFill="1" applyBorder="1"/>
    <xf numFmtId="0" fontId="43" fillId="46" borderId="5" xfId="0" applyFont="1" applyFill="1" applyBorder="1"/>
    <xf numFmtId="0" fontId="43" fillId="44" borderId="5" xfId="0" applyFont="1" applyFill="1" applyBorder="1"/>
    <xf numFmtId="0" fontId="45" fillId="46" borderId="5" xfId="0" applyFont="1" applyFill="1" applyBorder="1"/>
    <xf numFmtId="0" fontId="64" fillId="0" borderId="0" xfId="0" applyFont="1"/>
    <xf numFmtId="0" fontId="42" fillId="0" borderId="0" xfId="0" applyFont="1" applyAlignment="1">
      <alignment vertical="top"/>
    </xf>
    <xf numFmtId="0" fontId="43" fillId="0" borderId="0" xfId="0" applyFont="1" applyAlignment="1">
      <alignment vertical="top"/>
    </xf>
    <xf numFmtId="0" fontId="47" fillId="0" borderId="0" xfId="0" applyFont="1" applyAlignment="1">
      <alignment vertical="top"/>
    </xf>
    <xf numFmtId="0" fontId="39" fillId="31" borderId="0" xfId="0" applyFont="1" applyFill="1"/>
    <xf numFmtId="0" fontId="45" fillId="0" borderId="0" xfId="0" applyFont="1" applyAlignment="1">
      <alignment vertical="top"/>
    </xf>
    <xf numFmtId="0" fontId="39" fillId="41" borderId="0" xfId="0" applyFont="1" applyFill="1"/>
    <xf numFmtId="0" fontId="44" fillId="0" borderId="0" xfId="0" applyFont="1" applyAlignment="1">
      <alignment vertical="top"/>
    </xf>
    <xf numFmtId="0" fontId="39" fillId="44" borderId="0" xfId="0" applyFont="1" applyFill="1"/>
    <xf numFmtId="169" fontId="43" fillId="23" borderId="5" xfId="1" applyNumberFormat="1" applyFont="1" applyFill="1" applyBorder="1"/>
    <xf numFmtId="169" fontId="35" fillId="0" borderId="0" xfId="1" applyNumberFormat="1" applyFont="1"/>
    <xf numFmtId="169" fontId="43" fillId="23" borderId="32" xfId="1" applyNumberFormat="1" applyFont="1" applyFill="1" applyBorder="1"/>
    <xf numFmtId="169" fontId="35" fillId="0" borderId="0" xfId="1" quotePrefix="1" applyNumberFormat="1" applyFont="1"/>
  </cellXfs>
  <cellStyles count="230">
    <cellStyle name="20 % - Accent1 2" xfId="3" xr:uid="{00000000-0005-0000-0000-000000000000}"/>
    <cellStyle name="20 % - Accent1 2 2" xfId="187" xr:uid="{AE76E06E-5A95-4971-9E64-B111FAC6E382}"/>
    <cellStyle name="20 % - Accent2 2" xfId="4" xr:uid="{00000000-0005-0000-0000-000001000000}"/>
    <cellStyle name="20 % - Accent2 2 2" xfId="188" xr:uid="{4B39BF2C-B478-49FB-9D1C-2EF2616AD2CF}"/>
    <cellStyle name="20 % - Accent3 2" xfId="5" xr:uid="{00000000-0005-0000-0000-000002000000}"/>
    <cellStyle name="20 % - Accent3 2 2" xfId="189" xr:uid="{D8399733-CB96-423B-B16A-8767A9EBDB03}"/>
    <cellStyle name="20 % - Accent4 2" xfId="6" xr:uid="{00000000-0005-0000-0000-000003000000}"/>
    <cellStyle name="20 % - Accent4 2 2" xfId="190" xr:uid="{B367FAC6-04DA-4CF0-AC5F-76FD73983061}"/>
    <cellStyle name="20 % - Accent5 2" xfId="7" xr:uid="{00000000-0005-0000-0000-000004000000}"/>
    <cellStyle name="20 % - Accent5 2 2" xfId="191" xr:uid="{23FB521B-02C0-40AC-A10A-DB89FB867398}"/>
    <cellStyle name="20 % - Accent6 2" xfId="8" xr:uid="{00000000-0005-0000-0000-000005000000}"/>
    <cellStyle name="20 % - Accent6 2 2" xfId="192" xr:uid="{9673B243-6AF3-484F-A71F-B8F356EA0AAB}"/>
    <cellStyle name="2x indented GHG Textfiels" xfId="9" xr:uid="{00000000-0005-0000-0000-000006000000}"/>
    <cellStyle name="40 % - Accent1 2" xfId="10" xr:uid="{00000000-0005-0000-0000-000007000000}"/>
    <cellStyle name="40 % - Accent1 2 2" xfId="193" xr:uid="{BEBA5ACB-4FB1-4B48-AE09-8210BB72575B}"/>
    <cellStyle name="40 % - Accent2 2" xfId="11" xr:uid="{00000000-0005-0000-0000-000008000000}"/>
    <cellStyle name="40 % - Accent2 2 2" xfId="194" xr:uid="{5EFAF28F-C2F3-4ECC-B716-278A4645FBC1}"/>
    <cellStyle name="40 % - Accent3 2" xfId="12" xr:uid="{00000000-0005-0000-0000-000009000000}"/>
    <cellStyle name="40 % - Accent3 2 2" xfId="195" xr:uid="{F27F2F43-65ED-4ED7-A19D-D75A9C7461F2}"/>
    <cellStyle name="40 % - Accent4 2" xfId="13" xr:uid="{00000000-0005-0000-0000-00000A000000}"/>
    <cellStyle name="40 % - Accent4 2 2" xfId="196" xr:uid="{3228F69B-B3C3-435B-A665-84C95EE3E1D0}"/>
    <cellStyle name="40 % - Accent5 2" xfId="14" xr:uid="{00000000-0005-0000-0000-00000B000000}"/>
    <cellStyle name="40 % - Accent5 2 2" xfId="197" xr:uid="{E7E14C2B-E9C7-4B99-A494-F56857B1477E}"/>
    <cellStyle name="40 % - Accent6 2" xfId="15" xr:uid="{00000000-0005-0000-0000-00000C000000}"/>
    <cellStyle name="40 % - Accent6 2 2" xfId="198" xr:uid="{8D5C1C72-0305-4759-A3D1-E6202E59BE43}"/>
    <cellStyle name="5x indented GHG Textfiels" xfId="2" xr:uid="{00000000-0005-0000-0000-00000D000000}"/>
    <cellStyle name="60 % - Accent1 2" xfId="16" xr:uid="{00000000-0005-0000-0000-00000E000000}"/>
    <cellStyle name="60 % - Accent2 2" xfId="17" xr:uid="{00000000-0005-0000-0000-00000F000000}"/>
    <cellStyle name="60 % - Accent3 2" xfId="18" xr:uid="{00000000-0005-0000-0000-000010000000}"/>
    <cellStyle name="60 % - Accent4 2" xfId="19" xr:uid="{00000000-0005-0000-0000-000011000000}"/>
    <cellStyle name="60 % - Accent5 2" xfId="20" xr:uid="{00000000-0005-0000-0000-000012000000}"/>
    <cellStyle name="60 % - Accent6 2" xfId="21" xr:uid="{00000000-0005-0000-0000-000013000000}"/>
    <cellStyle name="Accent1 2" xfId="22" xr:uid="{00000000-0005-0000-0000-000014000000}"/>
    <cellStyle name="Accent2 2" xfId="23" xr:uid="{00000000-0005-0000-0000-000015000000}"/>
    <cellStyle name="Accent3 2" xfId="24" xr:uid="{00000000-0005-0000-0000-000016000000}"/>
    <cellStyle name="Accent4 2" xfId="25" xr:uid="{00000000-0005-0000-0000-000017000000}"/>
    <cellStyle name="Accent5 2" xfId="26" xr:uid="{00000000-0005-0000-0000-000018000000}"/>
    <cellStyle name="Accent6 2" xfId="27" xr:uid="{00000000-0005-0000-0000-000019000000}"/>
    <cellStyle name="AggblueBoldCels" xfId="28" xr:uid="{00000000-0005-0000-0000-00001A000000}"/>
    <cellStyle name="AggblueCels" xfId="29" xr:uid="{00000000-0005-0000-0000-00001B000000}"/>
    <cellStyle name="AggBoldCells" xfId="30" xr:uid="{00000000-0005-0000-0000-00001C000000}"/>
    <cellStyle name="AggCels" xfId="31" xr:uid="{00000000-0005-0000-0000-00001D000000}"/>
    <cellStyle name="AggGreen" xfId="32" xr:uid="{00000000-0005-0000-0000-00001E000000}"/>
    <cellStyle name="AggGreen 2" xfId="225" xr:uid="{C1A35389-29C3-4529-A648-0FC2A7D3B635}"/>
    <cellStyle name="AggGreen12" xfId="33" xr:uid="{00000000-0005-0000-0000-00001F000000}"/>
    <cellStyle name="AggGreen12 2" xfId="224" xr:uid="{FE027421-E928-47CA-AB15-CFF08DE9DCCD}"/>
    <cellStyle name="AggOrange" xfId="34" xr:uid="{00000000-0005-0000-0000-000020000000}"/>
    <cellStyle name="AggOrange 2" xfId="223" xr:uid="{CD64E773-2034-417C-BD62-745C22530D2B}"/>
    <cellStyle name="AggOrange9" xfId="35" xr:uid="{00000000-0005-0000-0000-000021000000}"/>
    <cellStyle name="AggOrange9 2" xfId="222" xr:uid="{4B56FECB-6AA9-4AAB-9B71-5CD08B094512}"/>
    <cellStyle name="AggOrangeLB_2x" xfId="36" xr:uid="{00000000-0005-0000-0000-000022000000}"/>
    <cellStyle name="AggOrangeLBorder" xfId="37" xr:uid="{00000000-0005-0000-0000-000023000000}"/>
    <cellStyle name="AggOrangeLBorder 2" xfId="221" xr:uid="{167FE88F-1BBA-4964-B808-2BA79182A6A4}"/>
    <cellStyle name="AggOrangeRBorder" xfId="38" xr:uid="{00000000-0005-0000-0000-000024000000}"/>
    <cellStyle name="AggOrangeRBorder 2" xfId="220" xr:uid="{F805D314-92B4-499E-9E7D-8B8C2BBC44C2}"/>
    <cellStyle name="Avertissement 2" xfId="39" xr:uid="{00000000-0005-0000-0000-000025000000}"/>
    <cellStyle name="Calcul 2" xfId="40" xr:uid="{00000000-0005-0000-0000-000026000000}"/>
    <cellStyle name="Calcul 2 2" xfId="203" xr:uid="{59785C74-7F9F-44D5-80D3-34C708CFEDA8}"/>
    <cellStyle name="Calcul 2 3" xfId="219" xr:uid="{6E18B512-7782-4061-83BE-AEFC246ABBA6}"/>
    <cellStyle name="Cellule liée 2" xfId="41" xr:uid="{00000000-0005-0000-0000-000027000000}"/>
    <cellStyle name="Commentaire 2" xfId="42" xr:uid="{00000000-0005-0000-0000-000028000000}"/>
    <cellStyle name="Commentaire 2 2" xfId="204" xr:uid="{4D8B6A0D-A4DB-486B-8BDC-83049EB6DFCD}"/>
    <cellStyle name="Commentaire 2 3" xfId="218" xr:uid="{7A011AC3-E2AE-4E04-94A4-EF68F51D79BC}"/>
    <cellStyle name="Constants" xfId="43" xr:uid="{00000000-0005-0000-0000-000029000000}"/>
    <cellStyle name="CustomCellsOrange" xfId="44" xr:uid="{00000000-0005-0000-0000-00002A000000}"/>
    <cellStyle name="CustomCellsOrange 2" xfId="217" xr:uid="{E11502EA-F2ED-4C9B-9FF5-9E87CB5BFED3}"/>
    <cellStyle name="CustomizationCells" xfId="45" xr:uid="{00000000-0005-0000-0000-00002B000000}"/>
    <cellStyle name="CustomizationCells 2" xfId="216" xr:uid="{2D193576-293D-45EA-8207-E053B7968F4C}"/>
    <cellStyle name="CustomizationGreenCells" xfId="46" xr:uid="{00000000-0005-0000-0000-00002C000000}"/>
    <cellStyle name="CustomizationGreenCells 2" xfId="215" xr:uid="{9A392B65-180C-4C2C-814E-F56B340D87FB}"/>
    <cellStyle name="Date" xfId="47" xr:uid="{00000000-0005-0000-0000-00002D000000}"/>
    <cellStyle name="DocBox_EmptyRow" xfId="48" xr:uid="{00000000-0005-0000-0000-00002E000000}"/>
    <cellStyle name="Empty_B_border" xfId="49" xr:uid="{00000000-0005-0000-0000-00002F000000}"/>
    <cellStyle name="En-tête 1" xfId="50" xr:uid="{00000000-0005-0000-0000-000030000000}"/>
    <cellStyle name="En-tête 2" xfId="51" xr:uid="{00000000-0005-0000-0000-000031000000}"/>
    <cellStyle name="Entrée 2" xfId="52" xr:uid="{00000000-0005-0000-0000-000032000000}"/>
    <cellStyle name="Entrée 2 2" xfId="205" xr:uid="{37FF66BC-09FB-4FD0-9D63-B47A23A89E33}"/>
    <cellStyle name="Entrée 2 3" xfId="214" xr:uid="{2D0C9C7B-1E19-4DF7-AD74-B7BCA355B0A0}"/>
    <cellStyle name="F2" xfId="53" xr:uid="{00000000-0005-0000-0000-000033000000}"/>
    <cellStyle name="F3" xfId="54" xr:uid="{00000000-0005-0000-0000-000034000000}"/>
    <cellStyle name="F4" xfId="55" xr:uid="{00000000-0005-0000-0000-000035000000}"/>
    <cellStyle name="F5" xfId="56" xr:uid="{00000000-0005-0000-0000-000036000000}"/>
    <cellStyle name="F6" xfId="57" xr:uid="{00000000-0005-0000-0000-000037000000}"/>
    <cellStyle name="F7" xfId="58" xr:uid="{00000000-0005-0000-0000-000038000000}"/>
    <cellStyle name="F8" xfId="59" xr:uid="{00000000-0005-0000-0000-000039000000}"/>
    <cellStyle name="Financier0" xfId="60" xr:uid="{00000000-0005-0000-0000-00003A000000}"/>
    <cellStyle name="Headline" xfId="61" xr:uid="{00000000-0005-0000-0000-00003B000000}"/>
    <cellStyle name="InputCells" xfId="62" xr:uid="{00000000-0005-0000-0000-00003C000000}"/>
    <cellStyle name="InputCells12" xfId="63" xr:uid="{00000000-0005-0000-0000-00003D000000}"/>
    <cellStyle name="InputCells12 2" xfId="213" xr:uid="{5597DF5B-DA07-4311-8EE9-D4F9F87CB44B}"/>
    <cellStyle name="Insatisfaisant 2" xfId="64" xr:uid="{00000000-0005-0000-0000-00003E000000}"/>
    <cellStyle name="IntCells" xfId="65" xr:uid="{00000000-0005-0000-0000-00003F000000}"/>
    <cellStyle name="Lien hypertexte" xfId="229" builtinId="8"/>
    <cellStyle name="Lien hypertexte 2" xfId="66" xr:uid="{00000000-0005-0000-0000-000040000000}"/>
    <cellStyle name="Lien hypertexte 3" xfId="67" xr:uid="{00000000-0005-0000-0000-000041000000}"/>
    <cellStyle name="Lien hypertexte 4" xfId="68" xr:uid="{00000000-0005-0000-0000-000042000000}"/>
    <cellStyle name="Lien hypertexte 5" xfId="69" xr:uid="{00000000-0005-0000-0000-000043000000}"/>
    <cellStyle name="Lien hypertexte 6" xfId="70" xr:uid="{00000000-0005-0000-0000-000044000000}"/>
    <cellStyle name="Migliaia" xfId="179" xr:uid="{00000000-0005-0000-0000-000045000000}"/>
    <cellStyle name="Migliaia 2" xfId="227" xr:uid="{741BA246-0AA5-4658-B64A-890F9EEE089C}"/>
    <cellStyle name="Milliers" xfId="1" builtinId="3"/>
    <cellStyle name="Milliers 2" xfId="71" xr:uid="{00000000-0005-0000-0000-000047000000}"/>
    <cellStyle name="Milliers 3" xfId="72" xr:uid="{00000000-0005-0000-0000-000048000000}"/>
    <cellStyle name="Milliers 4" xfId="73" xr:uid="{00000000-0005-0000-0000-000049000000}"/>
    <cellStyle name="Milliers 5" xfId="74" xr:uid="{00000000-0005-0000-0000-00004A000000}"/>
    <cellStyle name="Milliers 6" xfId="75" xr:uid="{00000000-0005-0000-0000-00004B000000}"/>
    <cellStyle name="Milliers 7" xfId="76" xr:uid="{00000000-0005-0000-0000-00004C000000}"/>
    <cellStyle name="Monétaire 2" xfId="77" xr:uid="{00000000-0005-0000-0000-00004D000000}"/>
    <cellStyle name="Monétaire 3" xfId="78" xr:uid="{00000000-0005-0000-0000-00004E000000}"/>
    <cellStyle name="Monétaire 4" xfId="79" xr:uid="{00000000-0005-0000-0000-00004F000000}"/>
    <cellStyle name="Monétaire 5" xfId="80" xr:uid="{00000000-0005-0000-0000-000050000000}"/>
    <cellStyle name="Monétaire 6" xfId="81" xr:uid="{00000000-0005-0000-0000-000051000000}"/>
    <cellStyle name="Monétaire0" xfId="82" xr:uid="{00000000-0005-0000-0000-000052000000}"/>
    <cellStyle name="Neutre 2" xfId="83" xr:uid="{00000000-0005-0000-0000-000053000000}"/>
    <cellStyle name="Normal" xfId="0" builtinId="0"/>
    <cellStyle name="Normal 10" xfId="84" xr:uid="{00000000-0005-0000-0000-000055000000}"/>
    <cellStyle name="Normal 10 2" xfId="85" xr:uid="{00000000-0005-0000-0000-000056000000}"/>
    <cellStyle name="Normal 10 2 2" xfId="207" xr:uid="{C5A0A092-4FE2-4B92-8A39-C88C03253A1B}"/>
    <cellStyle name="Normal 10 3" xfId="206" xr:uid="{57702E01-39BD-4679-B821-A27CCF974900}"/>
    <cellStyle name="Normal 100" xfId="185" xr:uid="{21F7E0A8-7BE1-449A-875F-5B3941D5A13A}"/>
    <cellStyle name="Normal 11" xfId="86" xr:uid="{00000000-0005-0000-0000-000057000000}"/>
    <cellStyle name="Normal 11 2" xfId="87" xr:uid="{00000000-0005-0000-0000-000058000000}"/>
    <cellStyle name="Normal 11 2 2" xfId="209" xr:uid="{001C4091-0D52-432E-8459-8682799E3313}"/>
    <cellStyle name="Normal 11 3" xfId="208" xr:uid="{ADCEF075-348A-4235-9DCC-2F8CCA83BFD9}"/>
    <cellStyle name="Normal 12" xfId="88" xr:uid="{00000000-0005-0000-0000-000059000000}"/>
    <cellStyle name="Normal 12 10" xfId="183" xr:uid="{2AD8F901-46F8-4320-8B57-CEBCDCD46967}"/>
    <cellStyle name="Normal 12 2" xfId="89" xr:uid="{00000000-0005-0000-0000-00005A000000}"/>
    <cellStyle name="Normal 12 3" xfId="90" xr:uid="{00000000-0005-0000-0000-00005B000000}"/>
    <cellStyle name="Normal 13" xfId="91" xr:uid="{00000000-0005-0000-0000-00005C000000}"/>
    <cellStyle name="Normal 13 2" xfId="92" xr:uid="{00000000-0005-0000-0000-00005D000000}"/>
    <cellStyle name="Normal 14" xfId="93" xr:uid="{00000000-0005-0000-0000-00005E000000}"/>
    <cellStyle name="Normal 15" xfId="94" xr:uid="{00000000-0005-0000-0000-00005F000000}"/>
    <cellStyle name="Normal 16" xfId="95" xr:uid="{00000000-0005-0000-0000-000060000000}"/>
    <cellStyle name="Normal 17" xfId="96" xr:uid="{00000000-0005-0000-0000-000061000000}"/>
    <cellStyle name="Normal 18" xfId="97" xr:uid="{00000000-0005-0000-0000-000062000000}"/>
    <cellStyle name="Normal 18 2" xfId="210" xr:uid="{8D5EA2DD-B821-491B-85E8-6D0E1160CE30}"/>
    <cellStyle name="Normal 19" xfId="98" xr:uid="{00000000-0005-0000-0000-000063000000}"/>
    <cellStyle name="Normal 19 2" xfId="211" xr:uid="{ED0B01EC-553C-4147-9D11-1BF47F474198}"/>
    <cellStyle name="Normal 2" xfId="99" xr:uid="{00000000-0005-0000-0000-000064000000}"/>
    <cellStyle name="Normal 2 10" xfId="100" xr:uid="{00000000-0005-0000-0000-000065000000}"/>
    <cellStyle name="Normal 2 11" xfId="101" xr:uid="{00000000-0005-0000-0000-000066000000}"/>
    <cellStyle name="Normal 2 2" xfId="102" xr:uid="{00000000-0005-0000-0000-000067000000}"/>
    <cellStyle name="Normal 2 2 2" xfId="103" xr:uid="{00000000-0005-0000-0000-000068000000}"/>
    <cellStyle name="Normal 2 3" xfId="104" xr:uid="{00000000-0005-0000-0000-000069000000}"/>
    <cellStyle name="Normal 2 3 2" xfId="105" xr:uid="{00000000-0005-0000-0000-00006A000000}"/>
    <cellStyle name="Normal 2 4" xfId="106" xr:uid="{00000000-0005-0000-0000-00006B000000}"/>
    <cellStyle name="Normal 2 5" xfId="107" xr:uid="{00000000-0005-0000-0000-00006C000000}"/>
    <cellStyle name="Normal 2 6" xfId="108" xr:uid="{00000000-0005-0000-0000-00006D000000}"/>
    <cellStyle name="Normal 2 7" xfId="109" xr:uid="{00000000-0005-0000-0000-00006E000000}"/>
    <cellStyle name="Normal 2 8" xfId="110" xr:uid="{00000000-0005-0000-0000-00006F000000}"/>
    <cellStyle name="Normal 2 9" xfId="111" xr:uid="{00000000-0005-0000-0000-000070000000}"/>
    <cellStyle name="Normal 20" xfId="112" xr:uid="{00000000-0005-0000-0000-000071000000}"/>
    <cellStyle name="Normal 20 2" xfId="212" xr:uid="{118F520D-398F-4BBD-AE8A-DD14FC19F39F}"/>
    <cellStyle name="Normal 206" xfId="176" xr:uid="{00000000-0005-0000-0000-000072000000}"/>
    <cellStyle name="Normal 21" xfId="113" xr:uid="{00000000-0005-0000-0000-000073000000}"/>
    <cellStyle name="Normal 215" xfId="178" xr:uid="{00000000-0005-0000-0000-000074000000}"/>
    <cellStyle name="Normal 22" xfId="114" xr:uid="{00000000-0005-0000-0000-000075000000}"/>
    <cellStyle name="Normal 23" xfId="115" xr:uid="{00000000-0005-0000-0000-000076000000}"/>
    <cellStyle name="Normal 24" xfId="116" xr:uid="{00000000-0005-0000-0000-000077000000}"/>
    <cellStyle name="Normal 25" xfId="117" xr:uid="{00000000-0005-0000-0000-000078000000}"/>
    <cellStyle name="Normal 26" xfId="118" xr:uid="{00000000-0005-0000-0000-000079000000}"/>
    <cellStyle name="Normal 27" xfId="119" xr:uid="{00000000-0005-0000-0000-00007A000000}"/>
    <cellStyle name="Normal 28" xfId="120" xr:uid="{00000000-0005-0000-0000-00007B000000}"/>
    <cellStyle name="Normal 29" xfId="121" xr:uid="{00000000-0005-0000-0000-00007C000000}"/>
    <cellStyle name="Normal 3" xfId="122" xr:uid="{00000000-0005-0000-0000-00007D000000}"/>
    <cellStyle name="Normal 3 2" xfId="123" xr:uid="{00000000-0005-0000-0000-00007E000000}"/>
    <cellStyle name="Normal 3 2 2" xfId="124" xr:uid="{00000000-0005-0000-0000-00007F000000}"/>
    <cellStyle name="Normal 3 3" xfId="125" xr:uid="{00000000-0005-0000-0000-000080000000}"/>
    <cellStyle name="Normal 3 3 2" xfId="126" xr:uid="{00000000-0005-0000-0000-000081000000}"/>
    <cellStyle name="Normal 3 4" xfId="127" xr:uid="{00000000-0005-0000-0000-000082000000}"/>
    <cellStyle name="Normal 3 5" xfId="128" xr:uid="{00000000-0005-0000-0000-000083000000}"/>
    <cellStyle name="Normal 3 6" xfId="129" xr:uid="{00000000-0005-0000-0000-000084000000}"/>
    <cellStyle name="Normal 3 7" xfId="130" xr:uid="{00000000-0005-0000-0000-000085000000}"/>
    <cellStyle name="Normal 30" xfId="131" xr:uid="{00000000-0005-0000-0000-000086000000}"/>
    <cellStyle name="Normal 31" xfId="132" xr:uid="{00000000-0005-0000-0000-000087000000}"/>
    <cellStyle name="Normal 31 2" xfId="133" xr:uid="{00000000-0005-0000-0000-000088000000}"/>
    <cellStyle name="Normal 34 2 2" xfId="184" xr:uid="{9C0079B7-BD5B-43CD-B900-AB8722E071CE}"/>
    <cellStyle name="Normal 4" xfId="134" xr:uid="{00000000-0005-0000-0000-000089000000}"/>
    <cellStyle name="Normal 419" xfId="181" xr:uid="{C0D306C4-6C44-42E6-9DDF-7C7FA55D4474}"/>
    <cellStyle name="Normal 420" xfId="182" xr:uid="{D1FBEEED-DB3A-4774-89A2-055F3F0E34F5}"/>
    <cellStyle name="Normal 5" xfId="135" xr:uid="{00000000-0005-0000-0000-00008A000000}"/>
    <cellStyle name="Normal 5 2" xfId="136" xr:uid="{00000000-0005-0000-0000-00008B000000}"/>
    <cellStyle name="Normal 5 2 2" xfId="137" xr:uid="{00000000-0005-0000-0000-00008C000000}"/>
    <cellStyle name="Normal 5 3" xfId="138" xr:uid="{00000000-0005-0000-0000-00008D000000}"/>
    <cellStyle name="Normal 5 3 2" xfId="139" xr:uid="{00000000-0005-0000-0000-00008E000000}"/>
    <cellStyle name="Normal 5 4" xfId="140" xr:uid="{00000000-0005-0000-0000-00008F000000}"/>
    <cellStyle name="Normal 5 5" xfId="141" xr:uid="{00000000-0005-0000-0000-000090000000}"/>
    <cellStyle name="Normal 5 6" xfId="142" xr:uid="{00000000-0005-0000-0000-000091000000}"/>
    <cellStyle name="Normal 5 7" xfId="143" xr:uid="{00000000-0005-0000-0000-000092000000}"/>
    <cellStyle name="Normal 6" xfId="144" xr:uid="{00000000-0005-0000-0000-000093000000}"/>
    <cellStyle name="Normal 6 2" xfId="145" xr:uid="{00000000-0005-0000-0000-000094000000}"/>
    <cellStyle name="Normal 7" xfId="146" xr:uid="{00000000-0005-0000-0000-000095000000}"/>
    <cellStyle name="Normal 7 2" xfId="147" xr:uid="{00000000-0005-0000-0000-000096000000}"/>
    <cellStyle name="Normal 8" xfId="148" xr:uid="{00000000-0005-0000-0000-000097000000}"/>
    <cellStyle name="Normal 8 2" xfId="149" xr:uid="{00000000-0005-0000-0000-000098000000}"/>
    <cellStyle name="Normal 9" xfId="150" xr:uid="{00000000-0005-0000-0000-000099000000}"/>
    <cellStyle name="Normal GHG Numbers (0.00)" xfId="151" xr:uid="{00000000-0005-0000-0000-00009A000000}"/>
    <cellStyle name="Normal GHG Numbers (0.00) 2" xfId="152" xr:uid="{00000000-0005-0000-0000-00009B000000}"/>
    <cellStyle name="Normal GHG Numbers (0.00) 3" xfId="202" xr:uid="{AC67803C-39A0-48A4-976D-CD586A474539}"/>
    <cellStyle name="Normal GHG Textfiels Bold" xfId="153" xr:uid="{00000000-0005-0000-0000-00009C000000}"/>
    <cellStyle name="Normal GHG whole table" xfId="154" xr:uid="{00000000-0005-0000-0000-00009D000000}"/>
    <cellStyle name="Normal GHG whole table 2" xfId="201" xr:uid="{8D187BB4-3441-4EE1-BEA5-9C20FEFC89E3}"/>
    <cellStyle name="Normal GHG-Shade" xfId="155" xr:uid="{00000000-0005-0000-0000-00009E000000}"/>
    <cellStyle name="Normal_DEFSET1" xfId="180" xr:uid="{7FD69CE8-4839-4F0B-862F-D8243A4377E4}"/>
    <cellStyle name="Note 1" xfId="186" xr:uid="{4E7B1578-2807-4A01-9610-208D30A828AF}"/>
    <cellStyle name="Note 2 2 2" xfId="228" xr:uid="{6454AE72-B109-46C6-AFB0-FBF401DFFF44}"/>
    <cellStyle name="Pourcentage 10 7" xfId="177" xr:uid="{00000000-0005-0000-0000-0000A6000000}"/>
    <cellStyle name="Pourcentage 2" xfId="156" xr:uid="{00000000-0005-0000-0000-0000A7000000}"/>
    <cellStyle name="Pourcentage 3" xfId="157" xr:uid="{00000000-0005-0000-0000-0000A8000000}"/>
    <cellStyle name="Pourcentage 4" xfId="158" xr:uid="{00000000-0005-0000-0000-0000A9000000}"/>
    <cellStyle name="Pourcentage 5" xfId="159" xr:uid="{00000000-0005-0000-0000-0000AA000000}"/>
    <cellStyle name="Pourcentage 6" xfId="160" xr:uid="{00000000-0005-0000-0000-0000AB000000}"/>
    <cellStyle name="Pourcentage 7" xfId="161" xr:uid="{00000000-0005-0000-0000-0000AC000000}"/>
    <cellStyle name="Satisfaisant 2" xfId="162" xr:uid="{00000000-0005-0000-0000-0000AD000000}"/>
    <cellStyle name="Shade" xfId="163" xr:uid="{00000000-0005-0000-0000-0000AE000000}"/>
    <cellStyle name="Shade 2" xfId="200" xr:uid="{55302974-04A6-4DD0-B398-C77CC5F81B2E}"/>
    <cellStyle name="Sortie 2" xfId="164" xr:uid="{00000000-0005-0000-0000-0000AF000000}"/>
    <cellStyle name="Sortie 2 2" xfId="226" xr:uid="{74A86850-251C-4AB0-AB1B-577C154AC233}"/>
    <cellStyle name="Sortie 2 3" xfId="199" xr:uid="{9A167A2C-0847-4803-BADC-11A9454B5595}"/>
    <cellStyle name="Texte explicatif 2" xfId="165" xr:uid="{00000000-0005-0000-0000-0000B0000000}"/>
    <cellStyle name="Titre 2" xfId="166" xr:uid="{00000000-0005-0000-0000-0000B1000000}"/>
    <cellStyle name="Titre 1 2" xfId="167" xr:uid="{00000000-0005-0000-0000-0000B2000000}"/>
    <cellStyle name="Titre 2 2" xfId="168" xr:uid="{00000000-0005-0000-0000-0000B3000000}"/>
    <cellStyle name="Titre 3 2" xfId="169" xr:uid="{00000000-0005-0000-0000-0000B4000000}"/>
    <cellStyle name="Titre 4 2" xfId="170" xr:uid="{00000000-0005-0000-0000-0000B5000000}"/>
    <cellStyle name="Total 2" xfId="171" xr:uid="{00000000-0005-0000-0000-0000B6000000}"/>
    <cellStyle name="Vérification 2" xfId="172" xr:uid="{00000000-0005-0000-0000-0000B7000000}"/>
    <cellStyle name="Virgule fixe" xfId="173" xr:uid="{00000000-0005-0000-0000-0000B8000000}"/>
    <cellStyle name="Гиперссылка" xfId="174" xr:uid="{00000000-0005-0000-0000-0000B9000000}"/>
    <cellStyle name="Обычный_2++" xfId="175" xr:uid="{00000000-0005-0000-0000-0000BA000000}"/>
  </cellStyles>
  <dxfs count="0"/>
  <tableStyles count="0" defaultTableStyle="TableStyleMedium9" defaultPivotStyle="PivotStyleLight16"/>
  <colors>
    <mruColors>
      <color rgb="FFFFFFCC"/>
      <color rgb="FFFFCCFF"/>
      <color rgb="FFFFFF99"/>
      <color rgb="FFFF66FF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ITEPA\etudes\Users\NICCO~1.CIT\AppData\Local\Temp\Rar$DIa0.463\MMR_Template_IPArticle23_table1_March2017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itepa.sharepoint.com/projets/2069/1-En%20chantier/2_AMS_RUN1/2_1_GES/2_1_1_AMS%20GES%20MET/R&#233;sultats_GES_AMS_MET_12062023_secten2_PRG%20AR5_d.xlsx" TargetMode="External"/><Relationship Id="rId1" Type="http://schemas.openxmlformats.org/officeDocument/2006/relationships/externalLinkPath" Target="/projets/2069/1-En%20chantier/2_AMS_RUN1/2_1_GES/2_1_1_AMS%20GES%20MET/R&#233;sultats_GES_AMS_MET_12062023_secten2_PRG%20AR5_d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itepa.sharepoint.com/projets/2069/1-En%20chantier/1_AME/1_1_GES/1_1_1_AME%20GES%20MET/R&#233;sultats_GES_AME_MET_16052023_secten2_PRG%20AR5.xlsx" TargetMode="External"/><Relationship Id="rId1" Type="http://schemas.openxmlformats.org/officeDocument/2006/relationships/externalLinkPath" Target="/projets/2069/1-En%20chantier/1_AME/1_1_GES/1_1_1_AME%20GES%20MET/R&#233;sultats_GES_AME_MET_16052023_secten2_PRG%20AR5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itepa.sharepoint.com/projets/2069/1-En%20chantier/3_AMS_RUN2/3_1_GES%20(central)/3_1_1_AMS%20GES%20MET/R&#233;sultats_GES_AMS_MET_03102023_secten2_PRG%20AR5.xlsx" TargetMode="External"/><Relationship Id="rId1" Type="http://schemas.openxmlformats.org/officeDocument/2006/relationships/externalLinkPath" Target="R&#233;sultats_GES_AMS_MET_03102023_secten2_PRG%20AR5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itepa.sharepoint.com/projets/2069/1-En%20chantier/3_AMS_RUN2/3_1_GES%20(central)/3_1_1_AMS%20GES%20MET/R&#233;sultats_GES_AMS_MET_03102023_secten2_PRG%20AR5_LULUCF&#233;d2023.xlsx" TargetMode="External"/><Relationship Id="rId1" Type="http://schemas.openxmlformats.org/officeDocument/2006/relationships/externalLinkPath" Target="R&#233;sultats_GES_AMS_MET_03102023_secten2_PRG%20AR5_LULUCF&#233;d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RArticle23T1"/>
      <sheetName val="List"/>
      <sheetName val="updates 2016"/>
      <sheetName val="MMR_Template_IPArticle23_table1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unkers"/>
      <sheetName val="AMS_MET_détail"/>
      <sheetName val="check"/>
      <sheetName val="Répartition SECTEN1"/>
      <sheetName val="SECTEN2_CO2"/>
      <sheetName val="SECTEN2_CH4"/>
      <sheetName val="SECTEN2_N2O"/>
      <sheetName val="SECTEN2_SF6"/>
      <sheetName val="SECTEN2_NF3"/>
      <sheetName val="NOT_UPDATED 2018-2020 &gt;&gt;&gt;"/>
      <sheetName val="SECTEN2_CO2e"/>
      <sheetName val="SECTEN2_HFC"/>
      <sheetName val="SECTEN2_PFC"/>
    </sheetNames>
    <sheetDataSet>
      <sheetData sheetId="0"/>
      <sheetData sheetId="1">
        <row r="10">
          <cell r="C10">
            <v>362128.42627282703</v>
          </cell>
        </row>
      </sheetData>
      <sheetData sheetId="2"/>
      <sheetData sheetId="3">
        <row r="6">
          <cell r="C6">
            <v>43184.406366056108</v>
          </cell>
          <cell r="D6">
            <v>41060.690251681226</v>
          </cell>
          <cell r="E6">
            <v>36073.186853612206</v>
          </cell>
          <cell r="F6">
            <v>33995.531675342514</v>
          </cell>
          <cell r="G6">
            <v>31748.992135781824</v>
          </cell>
          <cell r="H6">
            <v>26701.0664700548</v>
          </cell>
          <cell r="I6">
            <v>24074.89149112728</v>
          </cell>
          <cell r="J6">
            <v>18957.15259430878</v>
          </cell>
          <cell r="K6">
            <v>15710.328289807418</v>
          </cell>
          <cell r="L6">
            <v>12130.052349027384</v>
          </cell>
          <cell r="M6">
            <v>9819.4209634016697</v>
          </cell>
          <cell r="N6">
            <v>4598.2885393353863</v>
          </cell>
          <cell r="O6">
            <v>-265.6675336587939</v>
          </cell>
        </row>
        <row r="7">
          <cell r="C7">
            <v>82569.942660679619</v>
          </cell>
          <cell r="D7">
            <v>79622.878906912447</v>
          </cell>
          <cell r="E7">
            <v>72103.260605402291</v>
          </cell>
          <cell r="F7">
            <v>65975.958172931045</v>
          </cell>
          <cell r="G7">
            <v>58283.099733114854</v>
          </cell>
          <cell r="H7">
            <v>47328.060552286377</v>
          </cell>
          <cell r="I7">
            <v>39730.039133209859</v>
          </cell>
          <cell r="J7">
            <v>31341.203196465318</v>
          </cell>
          <cell r="K7">
            <v>25843.269775070716</v>
          </cell>
          <cell r="L7">
            <v>18585.996798273485</v>
          </cell>
          <cell r="M7">
            <v>14022.403441819055</v>
          </cell>
          <cell r="N7">
            <v>1946.2509258240104</v>
          </cell>
          <cell r="O7">
            <v>-10982.279902867525</v>
          </cell>
        </row>
        <row r="8">
          <cell r="C8">
            <v>15145.710705399651</v>
          </cell>
          <cell r="D8">
            <v>15641.337081507796</v>
          </cell>
          <cell r="E8">
            <v>15048.16723229888</v>
          </cell>
          <cell r="F8">
            <v>13861.765341798293</v>
          </cell>
          <cell r="G8">
            <v>10716.466610873675</v>
          </cell>
          <cell r="H8">
            <v>7174.8987434123474</v>
          </cell>
          <cell r="I8">
            <v>6648.075417607155</v>
          </cell>
          <cell r="J8">
            <v>6051.9798700114634</v>
          </cell>
          <cell r="K8">
            <v>5839.3871182171124</v>
          </cell>
          <cell r="L8">
            <v>5600.7011679405168</v>
          </cell>
          <cell r="M8">
            <v>5461.3461176530618</v>
          </cell>
          <cell r="N8">
            <v>5145.9658110605951</v>
          </cell>
          <cell r="O8">
            <v>5003.561835735828</v>
          </cell>
        </row>
        <row r="9">
          <cell r="C9">
            <v>77850.185746738076</v>
          </cell>
          <cell r="D9">
            <v>74938.098465720235</v>
          </cell>
          <cell r="E9">
            <v>70519.684145799052</v>
          </cell>
          <cell r="F9">
            <v>54737.90110953457</v>
          </cell>
          <cell r="G9">
            <v>46453.496863640568</v>
          </cell>
          <cell r="H9">
            <v>35040.682589840661</v>
          </cell>
          <cell r="I9">
            <v>27906.441018248515</v>
          </cell>
          <cell r="J9">
            <v>22407.092844336777</v>
          </cell>
          <cell r="K9">
            <v>18887.878099709498</v>
          </cell>
          <cell r="L9">
            <v>14289.759516653843</v>
          </cell>
          <cell r="M9">
            <v>11549.203971716339</v>
          </cell>
          <cell r="N9">
            <v>7167.2521768430997</v>
          </cell>
          <cell r="O9">
            <v>3134.6882068768182</v>
          </cell>
        </row>
        <row r="10">
          <cell r="C10">
            <v>83926.471503117558</v>
          </cell>
          <cell r="D10">
            <v>82676.464335304947</v>
          </cell>
          <cell r="E10">
            <v>81214.740906992462</v>
          </cell>
          <cell r="F10">
            <v>76189.73340242001</v>
          </cell>
          <cell r="G10">
            <v>73328.257630981592</v>
          </cell>
          <cell r="H10">
            <v>69033.077673574473</v>
          </cell>
          <cell r="I10">
            <v>66241.981197036774</v>
          </cell>
          <cell r="J10">
            <v>62617.500994436617</v>
          </cell>
          <cell r="K10">
            <v>60277.971067012193</v>
          </cell>
          <cell r="L10">
            <v>56496.236193944394</v>
          </cell>
          <cell r="M10">
            <v>54142.73747448327</v>
          </cell>
          <cell r="N10">
            <v>48654.001933019521</v>
          </cell>
          <cell r="O10">
            <v>44235.494495315885</v>
          </cell>
        </row>
        <row r="11">
          <cell r="C11">
            <v>130497.24973566842</v>
          </cell>
          <cell r="D11">
            <v>130139.39638135066</v>
          </cell>
          <cell r="E11">
            <v>108584.38529761223</v>
          </cell>
          <cell r="F11">
            <v>109271.09130783794</v>
          </cell>
          <cell r="G11">
            <v>109386.10155842596</v>
          </cell>
          <cell r="H11">
            <v>94549.574625613881</v>
          </cell>
          <cell r="I11">
            <v>84739.228997628961</v>
          </cell>
          <cell r="J11">
            <v>65780.494699844654</v>
          </cell>
          <cell r="K11">
            <v>53203.413244994103</v>
          </cell>
          <cell r="L11">
            <v>33244.115415607499</v>
          </cell>
          <cell r="M11">
            <v>19960.939101052307</v>
          </cell>
          <cell r="N11">
            <v>3620.4082944892111</v>
          </cell>
          <cell r="O11">
            <v>2547.5283759558615</v>
          </cell>
        </row>
        <row r="12">
          <cell r="C12">
            <v>433173.96671765944</v>
          </cell>
          <cell r="D12">
            <v>424078.86542247731</v>
          </cell>
          <cell r="E12">
            <v>383543.42504171713</v>
          </cell>
          <cell r="F12">
            <v>354031.98100986436</v>
          </cell>
          <cell r="G12">
            <v>329916.41453281848</v>
          </cell>
          <cell r="H12">
            <v>279827.36065478256</v>
          </cell>
          <cell r="I12">
            <v>249340.65725485852</v>
          </cell>
          <cell r="J12">
            <v>207155.42419940361</v>
          </cell>
          <cell r="K12">
            <v>179762.24759481102</v>
          </cell>
          <cell r="L12">
            <v>140346.86144144711</v>
          </cell>
          <cell r="M12">
            <v>114956.0510701257</v>
          </cell>
          <cell r="N12">
            <v>71132.167680571831</v>
          </cell>
          <cell r="O12">
            <v>43673.32547735807</v>
          </cell>
        </row>
        <row r="16">
          <cell r="C16">
            <v>-17616.864407769626</v>
          </cell>
          <cell r="D16">
            <v>-15893.319346301865</v>
          </cell>
          <cell r="E16">
            <v>-17573.294929942669</v>
          </cell>
          <cell r="F16">
            <v>-26378.244979665265</v>
          </cell>
          <cell r="G16">
            <v>-32009.509409492544</v>
          </cell>
          <cell r="H16">
            <v>-37154.517130881904</v>
          </cell>
          <cell r="I16">
            <v>-39632.877119050216</v>
          </cell>
          <cell r="J16">
            <v>-40232.693388789346</v>
          </cell>
          <cell r="K16">
            <v>-41036.802111541088</v>
          </cell>
          <cell r="L16">
            <v>-42949.333979686911</v>
          </cell>
          <cell r="M16">
            <v>-44693.515869776958</v>
          </cell>
          <cell r="N16">
            <v>-44310.58669031474</v>
          </cell>
          <cell r="O16">
            <v>-43425.182823514711</v>
          </cell>
        </row>
        <row r="17">
          <cell r="C17">
            <v>415557.1023098898</v>
          </cell>
          <cell r="D17">
            <v>408185.54607617547</v>
          </cell>
          <cell r="E17">
            <v>365970.13011177443</v>
          </cell>
          <cell r="F17">
            <v>327653.7360301991</v>
          </cell>
          <cell r="G17">
            <v>297906.90512332594</v>
          </cell>
          <cell r="H17">
            <v>242672.84352390066</v>
          </cell>
          <cell r="I17">
            <v>209707.78013580831</v>
          </cell>
          <cell r="J17">
            <v>166922.73081061427</v>
          </cell>
          <cell r="K17">
            <v>138725.44548326993</v>
          </cell>
          <cell r="L17">
            <v>97397.527461760197</v>
          </cell>
          <cell r="M17">
            <v>70262.535200348735</v>
          </cell>
          <cell r="N17">
            <v>26821.580990257091</v>
          </cell>
          <cell r="O17">
            <v>248.14265384335886</v>
          </cell>
        </row>
        <row r="21">
          <cell r="C21">
            <v>24501.433091905063</v>
          </cell>
          <cell r="D21">
            <v>24616.8216387022</v>
          </cell>
          <cell r="E21">
            <v>11176.537380447653</v>
          </cell>
          <cell r="F21">
            <v>17693.3793174272</v>
          </cell>
          <cell r="G21">
            <v>22453.124284123001</v>
          </cell>
          <cell r="H21">
            <v>21345.844444599337</v>
          </cell>
          <cell r="I21">
            <v>20607.66715177265</v>
          </cell>
          <cell r="J21">
            <v>19957.441734771855</v>
          </cell>
          <cell r="K21">
            <v>19523.966641629573</v>
          </cell>
          <cell r="L21">
            <v>18067.272397153636</v>
          </cell>
          <cell r="M21">
            <v>17085.29127280305</v>
          </cell>
          <cell r="N21">
            <v>14786.547857379395</v>
          </cell>
          <cell r="O21">
            <v>11902.900346723516</v>
          </cell>
        </row>
        <row r="26">
          <cell r="C26">
            <v>41507.748786885262</v>
          </cell>
          <cell r="D26">
            <v>39482.334657809806</v>
          </cell>
          <cell r="E26">
            <v>34570.431517636855</v>
          </cell>
          <cell r="F26">
            <v>31940.502766853497</v>
          </cell>
          <cell r="G26">
            <v>29763.664306435279</v>
          </cell>
          <cell r="H26">
            <v>24821.708482060105</v>
          </cell>
          <cell r="I26">
            <v>22258.797916862735</v>
          </cell>
          <cell r="J26">
            <v>17460.103928530549</v>
          </cell>
          <cell r="K26">
            <v>14418.804770906381</v>
          </cell>
          <cell r="L26">
            <v>11201.592330204039</v>
          </cell>
          <cell r="M26">
            <v>9127.8895402787912</v>
          </cell>
          <cell r="N26">
            <v>4022.5736839847636</v>
          </cell>
          <cell r="O26">
            <v>-720.00410450363358</v>
          </cell>
        </row>
        <row r="27">
          <cell r="C27">
            <v>77062.200971610306</v>
          </cell>
          <cell r="D27">
            <v>74683.334918472407</v>
          </cell>
          <cell r="E27">
            <v>67711.854677624462</v>
          </cell>
          <cell r="F27">
            <v>63344.84100745451</v>
          </cell>
          <cell r="G27">
            <v>56044.198929709419</v>
          </cell>
          <cell r="H27">
            <v>45431.164274801835</v>
          </cell>
          <cell r="I27">
            <v>37992.687752733727</v>
          </cell>
          <cell r="J27">
            <v>29735.0330115301</v>
          </cell>
          <cell r="K27">
            <v>24361.456864452866</v>
          </cell>
          <cell r="L27">
            <v>17195.73105288226</v>
          </cell>
          <cell r="M27">
            <v>12686.410509565261</v>
          </cell>
          <cell r="N27">
            <v>720.37550257039618</v>
          </cell>
          <cell r="O27">
            <v>-12123.440442034846</v>
          </cell>
        </row>
        <row r="28">
          <cell r="C28">
            <v>1178.0893374827804</v>
          </cell>
          <cell r="D28">
            <v>1448.2149362011271</v>
          </cell>
          <cell r="E28">
            <v>1339.9714452006217</v>
          </cell>
          <cell r="F28">
            <v>1744.3924631574946</v>
          </cell>
          <cell r="G28">
            <v>1749.4096777616148</v>
          </cell>
          <cell r="H28">
            <v>1784.3734126478494</v>
          </cell>
          <cell r="I28">
            <v>1812.1664777785948</v>
          </cell>
          <cell r="J28">
            <v>1831.7644609983947</v>
          </cell>
          <cell r="K28">
            <v>1851.8347875079223</v>
          </cell>
          <cell r="L28">
            <v>1903.4896579063084</v>
          </cell>
          <cell r="M28">
            <v>1939.681757752719</v>
          </cell>
          <cell r="N28">
            <v>2039.3973603130555</v>
          </cell>
          <cell r="O28">
            <v>2136.3150867304562</v>
          </cell>
        </row>
        <row r="29">
          <cell r="C29">
            <v>65471.421684889647</v>
          </cell>
          <cell r="D29">
            <v>63801.691487221236</v>
          </cell>
          <cell r="E29">
            <v>60208.796700368708</v>
          </cell>
          <cell r="F29">
            <v>46712.112567397868</v>
          </cell>
          <cell r="G29">
            <v>39141.19143227367</v>
          </cell>
          <cell r="H29">
            <v>28518.668135557342</v>
          </cell>
          <cell r="I29">
            <v>21768.417987154582</v>
          </cell>
          <cell r="J29">
            <v>16851.022315537473</v>
          </cell>
          <cell r="K29">
            <v>13875.206161878217</v>
          </cell>
          <cell r="L29">
            <v>10316.388637530557</v>
          </cell>
          <cell r="M29">
            <v>8199.5344432145248</v>
          </cell>
          <cell r="N29">
            <v>4561.5097334214652</v>
          </cell>
          <cell r="O29">
            <v>731.82921968349604</v>
          </cell>
        </row>
        <row r="30">
          <cell r="C30">
            <v>11137.854555943837</v>
          </cell>
          <cell r="D30">
            <v>10864.949590238672</v>
          </cell>
          <cell r="E30">
            <v>11174.253278997021</v>
          </cell>
          <cell r="F30">
            <v>9957.4344534627962</v>
          </cell>
          <cell r="G30">
            <v>9558.0997047094534</v>
          </cell>
          <cell r="H30">
            <v>8856.8615970621595</v>
          </cell>
          <cell r="I30">
            <v>8404.202373345579</v>
          </cell>
          <cell r="J30">
            <v>7378.5804237780521</v>
          </cell>
          <cell r="K30">
            <v>6719.6536436196629</v>
          </cell>
          <cell r="L30">
            <v>5357.2446176213925</v>
          </cell>
          <cell r="M30">
            <v>4580.0812020254361</v>
          </cell>
          <cell r="N30">
            <v>2909.249228843008</v>
          </cell>
          <cell r="O30">
            <v>2148.0248056562573</v>
          </cell>
        </row>
        <row r="31">
          <cell r="C31">
            <v>126094.81309831321</v>
          </cell>
          <cell r="D31">
            <v>126034.87836106789</v>
          </cell>
          <cell r="E31">
            <v>104965.42591644722</v>
          </cell>
          <cell r="F31">
            <v>106387.55294812583</v>
          </cell>
          <cell r="G31">
            <v>106960.42792202186</v>
          </cell>
          <cell r="H31">
            <v>92743.482158424376</v>
          </cell>
          <cell r="I31">
            <v>83263.793840782135</v>
          </cell>
          <cell r="J31">
            <v>64658.749833145281</v>
          </cell>
          <cell r="K31">
            <v>52263.600262353219</v>
          </cell>
          <cell r="L31">
            <v>32561.91784183995</v>
          </cell>
          <cell r="M31">
            <v>19428.121517732201</v>
          </cell>
          <cell r="N31">
            <v>3358.2090458969565</v>
          </cell>
          <cell r="O31">
            <v>2456.7726304576472</v>
          </cell>
        </row>
        <row r="32">
          <cell r="C32">
            <v>322452.12843512499</v>
          </cell>
          <cell r="D32">
            <v>316315.40395101113</v>
          </cell>
          <cell r="E32">
            <v>279970.73353627487</v>
          </cell>
          <cell r="F32">
            <v>260086.83620645196</v>
          </cell>
          <cell r="G32">
            <v>243216.99197291129</v>
          </cell>
          <cell r="H32">
            <v>202156.25806055369</v>
          </cell>
          <cell r="I32">
            <v>175500.06634865736</v>
          </cell>
          <cell r="J32">
            <v>137915.25397351984</v>
          </cell>
          <cell r="K32">
            <v>113490.55649071826</v>
          </cell>
          <cell r="L32">
            <v>78536.364137984507</v>
          </cell>
          <cell r="M32">
            <v>55961.718970568931</v>
          </cell>
          <cell r="N32">
            <v>17611.314555029643</v>
          </cell>
          <cell r="O32">
            <v>-5370.5028040106217</v>
          </cell>
        </row>
        <row r="36">
          <cell r="C36">
            <v>-21004.097034590097</v>
          </cell>
          <cell r="D36">
            <v>-19303.374071071394</v>
          </cell>
          <cell r="E36">
            <v>-20944.969945494198</v>
          </cell>
          <cell r="F36">
            <v>-29749.919995216795</v>
          </cell>
          <cell r="G36">
            <v>-35381.184425044077</v>
          </cell>
          <cell r="H36">
            <v>-40526.192146433437</v>
          </cell>
          <cell r="I36">
            <v>-43004.552134601749</v>
          </cell>
          <cell r="J36">
            <v>-43604.368404340872</v>
          </cell>
          <cell r="K36">
            <v>-44408.477127092614</v>
          </cell>
          <cell r="L36">
            <v>-46321.008995238444</v>
          </cell>
          <cell r="M36">
            <v>-48065.190885328491</v>
          </cell>
          <cell r="N36">
            <v>-47682.261705866273</v>
          </cell>
          <cell r="O36">
            <v>-46796.857839066244</v>
          </cell>
        </row>
        <row r="37">
          <cell r="C37">
            <v>301448.03140053496</v>
          </cell>
          <cell r="D37">
            <v>297012.02987993974</v>
          </cell>
          <cell r="E37">
            <v>259025.76359078064</v>
          </cell>
          <cell r="F37">
            <v>230336.91621123516</v>
          </cell>
          <cell r="G37">
            <v>207835.80754786724</v>
          </cell>
          <cell r="H37">
            <v>161630.06591412026</v>
          </cell>
          <cell r="I37">
            <v>132495.51421405561</v>
          </cell>
          <cell r="J37">
            <v>94310.885569178965</v>
          </cell>
          <cell r="K37">
            <v>69082.079363625642</v>
          </cell>
          <cell r="L37">
            <v>32215.355142746062</v>
          </cell>
          <cell r="M37">
            <v>7896.5280852404403</v>
          </cell>
          <cell r="N37">
            <v>-30070.94715083663</v>
          </cell>
          <cell r="O37">
            <v>-52167.360643076863</v>
          </cell>
        </row>
        <row r="41">
          <cell r="C41">
            <v>24257.319981092849</v>
          </cell>
          <cell r="D41">
            <v>24420.60290322555</v>
          </cell>
          <cell r="E41">
            <v>11088.477088761781</v>
          </cell>
          <cell r="F41">
            <v>17554.562152258739</v>
          </cell>
          <cell r="G41">
            <v>22276.455212249046</v>
          </cell>
          <cell r="H41">
            <v>21166.643972509562</v>
          </cell>
          <cell r="I41">
            <v>20426.769812683237</v>
          </cell>
          <cell r="J41">
            <v>19779.585893816333</v>
          </cell>
          <cell r="K41">
            <v>19348.129947905058</v>
          </cell>
          <cell r="L41">
            <v>17877.735943840569</v>
          </cell>
          <cell r="M41">
            <v>16897.473274464246</v>
          </cell>
          <cell r="N41">
            <v>14600.396986337011</v>
          </cell>
          <cell r="O41">
            <v>11736.552685911238</v>
          </cell>
        </row>
        <row r="46">
          <cell r="C46">
            <v>1260.8568251529998</v>
          </cell>
          <cell r="D46">
            <v>1174.1205881575577</v>
          </cell>
          <cell r="E46">
            <v>994.57432300002245</v>
          </cell>
          <cell r="F46">
            <v>1615.5367980518979</v>
          </cell>
          <cell r="G46">
            <v>1537.3401295243805</v>
          </cell>
          <cell r="H46">
            <v>1423.6933857027641</v>
          </cell>
          <cell r="I46">
            <v>1353.4849646962323</v>
          </cell>
          <cell r="J46">
            <v>1047.805404173447</v>
          </cell>
          <cell r="K46">
            <v>851.03708713793867</v>
          </cell>
          <cell r="L46">
            <v>499.16274809993382</v>
          </cell>
          <cell r="M46">
            <v>269.81734257736287</v>
          </cell>
          <cell r="N46">
            <v>172.86530652101996</v>
          </cell>
          <cell r="O46">
            <v>67.559531705153802</v>
          </cell>
        </row>
        <row r="47">
          <cell r="C47">
            <v>285.99665427881507</v>
          </cell>
          <cell r="D47">
            <v>273.48256848746956</v>
          </cell>
          <cell r="E47">
            <v>261.03266679836105</v>
          </cell>
          <cell r="F47">
            <v>300.57050217978542</v>
          </cell>
          <cell r="G47">
            <v>281.60676092270512</v>
          </cell>
          <cell r="H47">
            <v>260.07803740057625</v>
          </cell>
          <cell r="I47">
            <v>245.67858844018622</v>
          </cell>
          <cell r="J47">
            <v>235.90040704208337</v>
          </cell>
          <cell r="K47">
            <v>229.6861318063674</v>
          </cell>
          <cell r="L47">
            <v>215.15323058582587</v>
          </cell>
          <cell r="M47">
            <v>205.86599620259119</v>
          </cell>
          <cell r="N47">
            <v>180.9599183050137</v>
          </cell>
          <cell r="O47">
            <v>171.08519694997347</v>
          </cell>
        </row>
        <row r="48">
          <cell r="C48">
            <v>13678.217474346611</v>
          </cell>
          <cell r="D48">
            <v>13878.217289885053</v>
          </cell>
          <cell r="E48">
            <v>13391.344921297372</v>
          </cell>
          <cell r="F48">
            <v>11800.26556928977</v>
          </cell>
          <cell r="G48">
            <v>8645.7262644524781</v>
          </cell>
          <cell r="H48">
            <v>5064.2908344520019</v>
          </cell>
          <cell r="I48">
            <v>4509.0424522669528</v>
          </cell>
          <cell r="J48">
            <v>3893.3390000194831</v>
          </cell>
          <cell r="K48">
            <v>3659.571716295693</v>
          </cell>
          <cell r="L48">
            <v>3365.4299946258475</v>
          </cell>
          <cell r="M48">
            <v>3186.9692240920403</v>
          </cell>
          <cell r="N48">
            <v>2768.6729682946284</v>
          </cell>
          <cell r="O48">
            <v>2530.9138641349628</v>
          </cell>
        </row>
        <row r="49">
          <cell r="C49">
            <v>3648.0281359185128</v>
          </cell>
          <cell r="D49">
            <v>3675.2218809329488</v>
          </cell>
          <cell r="E49">
            <v>3619.0608090417131</v>
          </cell>
          <cell r="F49">
            <v>3582.6138411172483</v>
          </cell>
          <cell r="G49">
            <v>3466.1681238653309</v>
          </cell>
          <cell r="H49">
            <v>3316.1502296409399</v>
          </cell>
          <cell r="I49">
            <v>3213.6463930365567</v>
          </cell>
          <cell r="J49">
            <v>3054.9847539586062</v>
          </cell>
          <cell r="K49">
            <v>2824.9325202293744</v>
          </cell>
          <cell r="L49">
            <v>2266.3831209701157</v>
          </cell>
          <cell r="M49">
            <v>1908.4069165368139</v>
          </cell>
          <cell r="N49">
            <v>1575.2539686042171</v>
          </cell>
          <cell r="O49">
            <v>1556.856568969037</v>
          </cell>
        </row>
        <row r="50">
          <cell r="C50">
            <v>42377.507538964484</v>
          </cell>
          <cell r="D50">
            <v>41649.703344817208</v>
          </cell>
          <cell r="E50">
            <v>41164.037430973891</v>
          </cell>
          <cell r="F50">
            <v>39313.87820443965</v>
          </cell>
          <cell r="G50">
            <v>38093.314950623237</v>
          </cell>
          <cell r="H50">
            <v>36315.331748598888</v>
          </cell>
          <cell r="I50">
            <v>35171.21055508354</v>
          </cell>
          <cell r="J50">
            <v>33381.831225928232</v>
          </cell>
          <cell r="K50">
            <v>32228.922258576709</v>
          </cell>
          <cell r="L50">
            <v>30552.147566867756</v>
          </cell>
          <cell r="M50">
            <v>29465.931444686928</v>
          </cell>
          <cell r="N50">
            <v>26853.935000669579</v>
          </cell>
          <cell r="O50">
            <v>24397.386576980422</v>
          </cell>
        </row>
        <row r="51">
          <cell r="C51">
            <v>175.07220040443451</v>
          </cell>
          <cell r="D51">
            <v>181.36393321632667</v>
          </cell>
          <cell r="E51">
            <v>157.75096450253602</v>
          </cell>
          <cell r="F51">
            <v>203.54702288094137</v>
          </cell>
          <cell r="G51">
            <v>241.42497271734103</v>
          </cell>
          <cell r="H51">
            <v>236.93626435856771</v>
          </cell>
          <cell r="I51">
            <v>232.9778892428908</v>
          </cell>
          <cell r="J51">
            <v>212.26655823593805</v>
          </cell>
          <cell r="K51">
            <v>196.96920833530166</v>
          </cell>
          <cell r="L51">
            <v>164.0151970037447</v>
          </cell>
          <cell r="M51">
            <v>141.41545360010954</v>
          </cell>
          <cell r="N51">
            <v>85.221621083439075</v>
          </cell>
          <cell r="O51">
            <v>38.039052735944658</v>
          </cell>
        </row>
        <row r="52">
          <cell r="C52">
            <v>61425.678829065859</v>
          </cell>
          <cell r="D52">
            <v>60832.10960549656</v>
          </cell>
          <cell r="E52">
            <v>59587.801115613889</v>
          </cell>
          <cell r="F52">
            <v>56816.411937959288</v>
          </cell>
          <cell r="G52">
            <v>52265.581202105473</v>
          </cell>
          <cell r="H52">
            <v>46616.480500153732</v>
          </cell>
          <cell r="I52">
            <v>44726.040842766357</v>
          </cell>
          <cell r="J52">
            <v>41826.127349357797</v>
          </cell>
          <cell r="K52">
            <v>39991.118922381393</v>
          </cell>
          <cell r="L52">
            <v>37062.291858153221</v>
          </cell>
          <cell r="M52">
            <v>35178.406377695843</v>
          </cell>
          <cell r="N52">
            <v>31636.908783477902</v>
          </cell>
          <cell r="O52">
            <v>28761.84079147549</v>
          </cell>
        </row>
        <row r="56">
          <cell r="C56">
            <v>917.27145749590693</v>
          </cell>
          <cell r="D56">
            <v>937.04989961579872</v>
          </cell>
          <cell r="E56">
            <v>911.00757952915444</v>
          </cell>
          <cell r="F56">
            <v>911.00757952915467</v>
          </cell>
          <cell r="G56">
            <v>911.00757952915467</v>
          </cell>
          <cell r="H56">
            <v>911.00757952915467</v>
          </cell>
          <cell r="I56">
            <v>911.00757952915467</v>
          </cell>
          <cell r="J56">
            <v>911.00757952915467</v>
          </cell>
          <cell r="K56">
            <v>911.00757952915467</v>
          </cell>
          <cell r="L56">
            <v>911.00757952915467</v>
          </cell>
          <cell r="M56">
            <v>911.00757952915467</v>
          </cell>
          <cell r="N56">
            <v>911.00757952915467</v>
          </cell>
          <cell r="O56">
            <v>911.00757952915467</v>
          </cell>
        </row>
        <row r="57">
          <cell r="C57">
            <v>62342.950286561769</v>
          </cell>
          <cell r="D57">
            <v>61769.159505112373</v>
          </cell>
          <cell r="E57">
            <v>60498.808695143045</v>
          </cell>
          <cell r="F57">
            <v>57727.419517488437</v>
          </cell>
          <cell r="G57">
            <v>53176.588781634629</v>
          </cell>
          <cell r="H57">
            <v>47527.488079682887</v>
          </cell>
          <cell r="I57">
            <v>45637.048422295513</v>
          </cell>
          <cell r="J57">
            <v>42737.134928886953</v>
          </cell>
          <cell r="K57">
            <v>40902.126501910541</v>
          </cell>
          <cell r="L57">
            <v>37973.299437682377</v>
          </cell>
          <cell r="M57">
            <v>36089.413957224999</v>
          </cell>
          <cell r="N57">
            <v>32547.916363007054</v>
          </cell>
          <cell r="O57">
            <v>29672.848371004646</v>
          </cell>
        </row>
        <row r="61">
          <cell r="C61">
            <v>18.672734165393482</v>
          </cell>
          <cell r="D61">
            <v>16.618905452160369</v>
          </cell>
          <cell r="E61">
            <v>9.1489899873950424</v>
          </cell>
          <cell r="F61">
            <v>10.617249445211417</v>
          </cell>
          <cell r="G61">
            <v>12.92710881514556</v>
          </cell>
          <cell r="H61">
            <v>13.610134576856256</v>
          </cell>
          <cell r="I61">
            <v>14.07475194042104</v>
          </cell>
          <cell r="J61">
            <v>13.751690940416985</v>
          </cell>
          <cell r="K61">
            <v>13.544835131997951</v>
          </cell>
          <cell r="L61">
            <v>29.311266104528883</v>
          </cell>
          <cell r="M61">
            <v>28.970592052918096</v>
          </cell>
          <cell r="N61">
            <v>30.211031694210323</v>
          </cell>
          <cell r="O61">
            <v>15.534980109228211</v>
          </cell>
        </row>
        <row r="66">
          <cell r="C66">
            <v>218.40733406192959</v>
          </cell>
          <cell r="D66">
            <v>221.67802019158</v>
          </cell>
          <cell r="E66">
            <v>324.77937205511569</v>
          </cell>
          <cell r="F66">
            <v>257.41501733120128</v>
          </cell>
          <cell r="G66">
            <v>266.42528362670743</v>
          </cell>
          <cell r="H66">
            <v>274.35283088250173</v>
          </cell>
          <cell r="I66">
            <v>281.54097437272407</v>
          </cell>
          <cell r="J66">
            <v>268.28003924078638</v>
          </cell>
          <cell r="K66">
            <v>259.56139805177327</v>
          </cell>
          <cell r="L66">
            <v>248.40779338489708</v>
          </cell>
          <cell r="M66">
            <v>240.84144255240523</v>
          </cell>
          <cell r="N66">
            <v>222.00630809505557</v>
          </cell>
          <cell r="O66">
            <v>205.96071187091113</v>
          </cell>
        </row>
        <row r="67">
          <cell r="C67">
            <v>1331.8474923650856</v>
          </cell>
          <cell r="D67">
            <v>1174.6666464847758</v>
          </cell>
          <cell r="E67">
            <v>998.28133197865748</v>
          </cell>
          <cell r="F67">
            <v>973.74501608885623</v>
          </cell>
          <cell r="G67">
            <v>894.82465842559941</v>
          </cell>
          <cell r="H67">
            <v>797.74320956693032</v>
          </cell>
          <cell r="I67">
            <v>723.91997581886915</v>
          </cell>
          <cell r="J67">
            <v>679.9013964312104</v>
          </cell>
          <cell r="K67">
            <v>651.17824430388237</v>
          </cell>
          <cell r="L67">
            <v>603.30316859348727</v>
          </cell>
          <cell r="M67">
            <v>571.92991516971404</v>
          </cell>
          <cell r="N67">
            <v>492.61260640153614</v>
          </cell>
          <cell r="O67">
            <v>432.01788157257147</v>
          </cell>
        </row>
        <row r="68">
          <cell r="C68">
            <v>289.40389357025725</v>
          </cell>
          <cell r="D68">
            <v>314.90485542161446</v>
          </cell>
          <cell r="E68">
            <v>316.85086580088665</v>
          </cell>
          <cell r="F68">
            <v>317.10730935103021</v>
          </cell>
          <cell r="G68">
            <v>321.33066865958148</v>
          </cell>
          <cell r="H68">
            <v>326.23449631249628</v>
          </cell>
          <cell r="I68">
            <v>326.86648756160798</v>
          </cell>
          <cell r="J68">
            <v>326.87640899358439</v>
          </cell>
          <cell r="K68">
            <v>327.98061441349694</v>
          </cell>
          <cell r="L68">
            <v>331.78151540836058</v>
          </cell>
          <cell r="M68">
            <v>334.69513580830289</v>
          </cell>
          <cell r="N68">
            <v>337.89548245291115</v>
          </cell>
          <cell r="O68">
            <v>336.33288487040932</v>
          </cell>
        </row>
        <row r="69">
          <cell r="C69">
            <v>647.89379813676783</v>
          </cell>
          <cell r="D69">
            <v>648.87085495545205</v>
          </cell>
          <cell r="E69">
            <v>624.83944240240794</v>
          </cell>
          <cell r="F69">
            <v>588.91440323219263</v>
          </cell>
          <cell r="G69">
            <v>541.23010804412445</v>
          </cell>
          <cell r="H69">
            <v>499.99532587455747</v>
          </cell>
          <cell r="I69">
            <v>471.94661820980929</v>
          </cell>
          <cell r="J69">
            <v>446.02882258090006</v>
          </cell>
          <cell r="K69">
            <v>422.25265151006317</v>
          </cell>
          <cell r="L69">
            <v>381.69146595175278</v>
          </cell>
          <cell r="M69">
            <v>355.88620059405702</v>
          </cell>
          <cell r="N69">
            <v>326.19957983468612</v>
          </cell>
          <cell r="O69">
            <v>316.99575110150874</v>
          </cell>
        </row>
        <row r="70">
          <cell r="C70">
            <v>30245.935198478688</v>
          </cell>
          <cell r="D70">
            <v>30002.938135739674</v>
          </cell>
          <cell r="E70">
            <v>28731.099056799358</v>
          </cell>
          <cell r="F70">
            <v>26854.07335653398</v>
          </cell>
          <cell r="G70">
            <v>25634.295435034423</v>
          </cell>
          <cell r="H70">
            <v>23831.421852077252</v>
          </cell>
          <cell r="I70">
            <v>22643.936776935258</v>
          </cell>
          <cell r="J70">
            <v>21842.184482695848</v>
          </cell>
          <cell r="K70">
            <v>21318.475267350852</v>
          </cell>
          <cell r="L70">
            <v>20579.821499231322</v>
          </cell>
          <cell r="M70">
            <v>20091.742917466381</v>
          </cell>
          <cell r="N70">
            <v>18889.368984124641</v>
          </cell>
          <cell r="O70">
            <v>17689.744367398227</v>
          </cell>
        </row>
        <row r="71">
          <cell r="C71">
            <v>1210.8824008445545</v>
          </cell>
          <cell r="D71">
            <v>1192.0042611044944</v>
          </cell>
          <cell r="E71">
            <v>992.5002417563162</v>
          </cell>
          <cell r="F71">
            <v>927.41150003393057</v>
          </cell>
          <cell r="G71">
            <v>892.7039034453544</v>
          </cell>
          <cell r="H71">
            <v>780.89578762350368</v>
          </cell>
          <cell r="I71">
            <v>703.75358190816371</v>
          </cell>
          <cell r="J71">
            <v>597.10412853700075</v>
          </cell>
          <cell r="K71">
            <v>521.44543810219068</v>
          </cell>
          <cell r="L71">
            <v>403.72617572697425</v>
          </cell>
          <cell r="M71">
            <v>321.39727978287971</v>
          </cell>
          <cell r="N71">
            <v>160.61888323489282</v>
          </cell>
          <cell r="O71">
            <v>49.732744278355234</v>
          </cell>
        </row>
        <row r="72">
          <cell r="C72">
            <v>33944.370117457285</v>
          </cell>
          <cell r="D72">
            <v>33555.062773897596</v>
          </cell>
          <cell r="E72">
            <v>31988.350310792746</v>
          </cell>
          <cell r="F72">
            <v>29918.666602571193</v>
          </cell>
          <cell r="G72">
            <v>28550.810057235791</v>
          </cell>
          <cell r="H72">
            <v>26510.64350233724</v>
          </cell>
          <cell r="I72">
            <v>25151.964414806429</v>
          </cell>
          <cell r="J72">
            <v>24160.375278479329</v>
          </cell>
          <cell r="K72">
            <v>23500.89361373226</v>
          </cell>
          <cell r="L72">
            <v>22548.731618296795</v>
          </cell>
          <cell r="M72">
            <v>21916.492891373739</v>
          </cell>
          <cell r="N72">
            <v>20428.701844143721</v>
          </cell>
          <cell r="O72">
            <v>19030.784341091985</v>
          </cell>
        </row>
        <row r="76">
          <cell r="C76">
            <v>2469.9611693245615</v>
          </cell>
          <cell r="D76">
            <v>2473.0048251537273</v>
          </cell>
          <cell r="E76">
            <v>2460.6674360223751</v>
          </cell>
          <cell r="F76">
            <v>2460.6674360223756</v>
          </cell>
          <cell r="G76">
            <v>2460.6674360223756</v>
          </cell>
          <cell r="H76">
            <v>2460.6674360223756</v>
          </cell>
          <cell r="I76">
            <v>2460.6674360223756</v>
          </cell>
          <cell r="J76">
            <v>2460.6674360223756</v>
          </cell>
          <cell r="K76">
            <v>2460.6674360223756</v>
          </cell>
          <cell r="L76">
            <v>2460.6674360223756</v>
          </cell>
          <cell r="M76">
            <v>2460.6674360223756</v>
          </cell>
          <cell r="N76">
            <v>2460.6674360223756</v>
          </cell>
          <cell r="O76">
            <v>2460.6674360223756</v>
          </cell>
        </row>
        <row r="77">
          <cell r="C77">
            <v>36414.331286781839</v>
          </cell>
          <cell r="D77">
            <v>36028.067599051319</v>
          </cell>
          <cell r="E77">
            <v>34449.017746815123</v>
          </cell>
          <cell r="F77">
            <v>32379.33403859357</v>
          </cell>
          <cell r="G77">
            <v>31011.477493258171</v>
          </cell>
          <cell r="H77">
            <v>28971.310938359617</v>
          </cell>
          <cell r="I77">
            <v>27612.631850828806</v>
          </cell>
          <cell r="J77">
            <v>26621.042714501706</v>
          </cell>
          <cell r="K77">
            <v>25961.56104975464</v>
          </cell>
          <cell r="L77">
            <v>25009.399054319172</v>
          </cell>
          <cell r="M77">
            <v>24377.160327396115</v>
          </cell>
          <cell r="N77">
            <v>22889.369280166098</v>
          </cell>
          <cell r="O77">
            <v>21491.451777114358</v>
          </cell>
        </row>
        <row r="81">
          <cell r="C81">
            <v>172.32235549785298</v>
          </cell>
          <cell r="D81">
            <v>173.82310606239847</v>
          </cell>
          <cell r="E81">
            <v>78.671250166541284</v>
          </cell>
          <cell r="F81">
            <v>127.9327615989971</v>
          </cell>
          <cell r="G81">
            <v>163.47480893455628</v>
          </cell>
          <cell r="H81">
            <v>165.32318338866594</v>
          </cell>
          <cell r="I81">
            <v>166.55543302473899</v>
          </cell>
          <cell r="J81">
            <v>163.83699589085509</v>
          </cell>
          <cell r="K81">
            <v>162.02470446826581</v>
          </cell>
          <cell r="L81">
            <v>159.95803308428779</v>
          </cell>
          <cell r="M81">
            <v>158.58025216163574</v>
          </cell>
          <cell r="N81">
            <v>155.67268522391927</v>
          </cell>
          <cell r="O81">
            <v>150.54552657879719</v>
          </cell>
        </row>
        <row r="86">
          <cell r="C86">
            <v>4.5818810225599647</v>
          </cell>
          <cell r="D86">
            <v>3.6190511273652062</v>
          </cell>
          <cell r="E86">
            <v>3.1067954885583231</v>
          </cell>
          <cell r="F86">
            <v>1.7822476742618836</v>
          </cell>
          <cell r="G86">
            <v>1.2675707637965514</v>
          </cell>
          <cell r="H86">
            <v>1.0169259777730044</v>
          </cell>
          <cell r="I86">
            <v>0.77278976393415699</v>
          </cell>
          <cell r="J86">
            <v>0.66837693234239826</v>
          </cell>
          <cell r="K86">
            <v>0.63018827966844637</v>
          </cell>
          <cell r="L86">
            <v>0.59463190685789269</v>
          </cell>
          <cell r="M86">
            <v>0.57779256145622526</v>
          </cell>
          <cell r="N86">
            <v>0.54839530289154714</v>
          </cell>
          <cell r="O86">
            <v>0.52148183711879303</v>
          </cell>
        </row>
        <row r="87">
          <cell r="C87">
            <v>2991.2857790478283</v>
          </cell>
          <cell r="D87">
            <v>2693.0763325596949</v>
          </cell>
          <cell r="E87">
            <v>2448.1700370671601</v>
          </cell>
          <cell r="F87">
            <v>857.95061187587169</v>
          </cell>
          <cell r="G87">
            <v>609.55541074985513</v>
          </cell>
          <cell r="H87">
            <v>428.79598126537462</v>
          </cell>
          <cell r="I87">
            <v>382.15728697619187</v>
          </cell>
          <cell r="J87">
            <v>336.54965127299124</v>
          </cell>
          <cell r="K87">
            <v>267.12781980651579</v>
          </cell>
          <cell r="L87">
            <v>234.71266975378131</v>
          </cell>
          <cell r="M87">
            <v>218.9364970558245</v>
          </cell>
          <cell r="N87">
            <v>207.81574600138808</v>
          </cell>
          <cell r="O87">
            <v>200.91956790999521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</row>
        <row r="89">
          <cell r="C89">
            <v>8042.9490033366319</v>
          </cell>
          <cell r="D89">
            <v>6770.0336432274016</v>
          </cell>
          <cell r="E89">
            <v>6025.4239054661921</v>
          </cell>
          <cell r="F89">
            <v>3825.0084898276459</v>
          </cell>
          <cell r="G89">
            <v>3276.5023540312477</v>
          </cell>
          <cell r="H89">
            <v>2677.8790501733379</v>
          </cell>
          <cell r="I89">
            <v>2424.6080453176783</v>
          </cell>
          <cell r="J89">
            <v>2027.2239138088037</v>
          </cell>
          <cell r="K89">
            <v>1737.642467982882</v>
          </cell>
          <cell r="L89">
            <v>1297.4412504170932</v>
          </cell>
          <cell r="M89">
            <v>1057.5221384014494</v>
          </cell>
          <cell r="N89">
            <v>676.43096010310353</v>
          </cell>
          <cell r="O89">
            <v>501.15731322161378</v>
          </cell>
        </row>
        <row r="90">
          <cell r="C90">
            <v>165.17420973054686</v>
          </cell>
          <cell r="D90">
            <v>158.87326450939824</v>
          </cell>
          <cell r="E90">
            <v>145.35114022220691</v>
          </cell>
          <cell r="F90">
            <v>64.347387983581143</v>
          </cell>
          <cell r="G90">
            <v>42.547540614492149</v>
          </cell>
          <cell r="H90">
            <v>29.462475836171716</v>
          </cell>
          <cell r="I90">
            <v>22.6314916723985</v>
          </cell>
          <cell r="J90">
            <v>14.904862034480557</v>
          </cell>
          <cell r="K90">
            <v>10.919897464968574</v>
          </cell>
          <cell r="L90">
            <v>7.0225102239243196</v>
          </cell>
          <cell r="M90">
            <v>4.9819103045235886</v>
          </cell>
          <cell r="N90">
            <v>1.4487193822982702</v>
          </cell>
          <cell r="O90">
            <v>0.33874528098354151</v>
          </cell>
        </row>
        <row r="91">
          <cell r="C91">
            <v>3016.482036106232</v>
          </cell>
          <cell r="D91">
            <v>2731.1498259619243</v>
          </cell>
          <cell r="E91">
            <v>2468.7081749061626</v>
          </cell>
          <cell r="F91">
            <v>1752.5798367972334</v>
          </cell>
          <cell r="G91">
            <v>1291.5447602414074</v>
          </cell>
          <cell r="H91">
            <v>788.26041520744718</v>
          </cell>
          <cell r="I91">
            <v>538.70368569576738</v>
          </cell>
          <cell r="J91">
            <v>312.37417992643043</v>
          </cell>
          <cell r="K91">
            <v>221.3983362033928</v>
          </cell>
          <cell r="L91">
            <v>114.45620103682991</v>
          </cell>
          <cell r="M91">
            <v>70.004849937118749</v>
          </cell>
          <cell r="N91">
            <v>16.358744273922497</v>
          </cell>
          <cell r="O91">
            <v>2.9839484839139008</v>
          </cell>
        </row>
        <row r="92">
          <cell r="C92">
            <v>14220.472909243799</v>
          </cell>
          <cell r="D92">
            <v>12356.752117385784</v>
          </cell>
          <cell r="E92">
            <v>11090.760053150279</v>
          </cell>
          <cell r="F92">
            <v>6501.6685741585934</v>
          </cell>
          <cell r="G92">
            <v>5221.417636400799</v>
          </cell>
          <cell r="H92">
            <v>3925.4148484601042</v>
          </cell>
          <cell r="I92">
            <v>3368.8732994259703</v>
          </cell>
          <cell r="J92">
            <v>2691.7209839750485</v>
          </cell>
          <cell r="K92">
            <v>2237.7187097374276</v>
          </cell>
          <cell r="L92">
            <v>1654.2272633384869</v>
          </cell>
          <cell r="M92">
            <v>1352.0231882603723</v>
          </cell>
          <cell r="N92">
            <v>902.60256506360395</v>
          </cell>
          <cell r="O92">
            <v>705.92105673362516</v>
          </cell>
        </row>
        <row r="96"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7">
          <cell r="C97">
            <v>14220.472909243799</v>
          </cell>
          <cell r="D97">
            <v>12356.752117385784</v>
          </cell>
          <cell r="E97">
            <v>11090.760053150279</v>
          </cell>
          <cell r="F97">
            <v>6501.6685741585934</v>
          </cell>
          <cell r="G97">
            <v>5221.417636400799</v>
          </cell>
          <cell r="H97">
            <v>3925.4148484601042</v>
          </cell>
          <cell r="I97">
            <v>3368.8732994259703</v>
          </cell>
          <cell r="J97">
            <v>2691.7209839750485</v>
          </cell>
          <cell r="K97">
            <v>2237.7187097374276</v>
          </cell>
          <cell r="L97">
            <v>1654.2272633384869</v>
          </cell>
          <cell r="M97">
            <v>1352.0231882603723</v>
          </cell>
          <cell r="N97">
            <v>902.60256506360395</v>
          </cell>
          <cell r="O97">
            <v>705.92105673362516</v>
          </cell>
        </row>
        <row r="101">
          <cell r="C101">
            <v>53.118021148967202</v>
          </cell>
          <cell r="D101">
            <v>5.7767239620927562</v>
          </cell>
          <cell r="E101">
            <v>0.24005153193683032</v>
          </cell>
          <cell r="F101">
            <v>0.26715412425227891</v>
          </cell>
          <cell r="G101">
            <v>0.26715412425227891</v>
          </cell>
          <cell r="H101">
            <v>0.26715412425227891</v>
          </cell>
          <cell r="I101">
            <v>0.26715412425227891</v>
          </cell>
          <cell r="J101">
            <v>0.26715412425227891</v>
          </cell>
          <cell r="K101">
            <v>0.26715412425227891</v>
          </cell>
          <cell r="L101">
            <v>0.26715412425227891</v>
          </cell>
          <cell r="M101">
            <v>0.26715412425227891</v>
          </cell>
          <cell r="N101">
            <v>0.26715412425227891</v>
          </cell>
          <cell r="O101">
            <v>0.26715412425227891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</row>
        <row r="107">
          <cell r="C107">
            <v>662.97969064513347</v>
          </cell>
          <cell r="D107">
            <v>599.21077287488583</v>
          </cell>
          <cell r="E107">
            <v>528.39414279474875</v>
          </cell>
          <cell r="F107">
            <v>343.55491863832691</v>
          </cell>
          <cell r="G107">
            <v>297.20795470252335</v>
          </cell>
          <cell r="H107">
            <v>253.97641982681768</v>
          </cell>
          <cell r="I107">
            <v>228.88168259816155</v>
          </cell>
          <cell r="J107">
            <v>196.52200102138772</v>
          </cell>
          <cell r="K107">
            <v>176.1264506207032</v>
          </cell>
          <cell r="L107">
            <v>178.81987605435353</v>
          </cell>
          <cell r="M107">
            <v>180.61351588510797</v>
          </cell>
          <cell r="N107">
            <v>184.90182254071985</v>
          </cell>
          <cell r="O107">
            <v>176.64177048939337</v>
          </cell>
        </row>
        <row r="108"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</row>
        <row r="109">
          <cell r="C109">
            <v>13.755091135881989</v>
          </cell>
          <cell r="D109">
            <v>16.192499999999999</v>
          </cell>
          <cell r="E109">
            <v>15.100124999999998</v>
          </cell>
          <cell r="F109">
            <v>2.7782999999999998</v>
          </cell>
          <cell r="G109">
            <v>1.9139399999999998</v>
          </cell>
          <cell r="H109">
            <v>1.48176</v>
          </cell>
          <cell r="I109">
            <v>1.29654</v>
          </cell>
          <cell r="J109">
            <v>1.29654</v>
          </cell>
          <cell r="K109">
            <v>1.29654</v>
          </cell>
          <cell r="L109">
            <v>1.29654</v>
          </cell>
          <cell r="M109">
            <v>1.29654</v>
          </cell>
          <cell r="N109">
            <v>1.29654</v>
          </cell>
          <cell r="O109">
            <v>1.29654</v>
          </cell>
        </row>
        <row r="110"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</row>
        <row r="111"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</row>
        <row r="112">
          <cell r="C112">
            <v>676.7347817810155</v>
          </cell>
          <cell r="D112">
            <v>615.40327287488583</v>
          </cell>
          <cell r="E112">
            <v>543.49426779474879</v>
          </cell>
          <cell r="F112">
            <v>346.33321863832691</v>
          </cell>
          <cell r="G112">
            <v>299.12189470252338</v>
          </cell>
          <cell r="H112">
            <v>255.45817982681768</v>
          </cell>
          <cell r="I112">
            <v>230.17822259816154</v>
          </cell>
          <cell r="J112">
            <v>197.81854102138772</v>
          </cell>
          <cell r="K112">
            <v>177.42299062070319</v>
          </cell>
          <cell r="L112">
            <v>180.11641605435352</v>
          </cell>
          <cell r="M112">
            <v>181.91005588510797</v>
          </cell>
          <cell r="N112">
            <v>186.19836254071984</v>
          </cell>
          <cell r="O112">
            <v>177.93831048939336</v>
          </cell>
        </row>
        <row r="116"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</row>
        <row r="117">
          <cell r="C117">
            <v>676.7347817810155</v>
          </cell>
          <cell r="D117">
            <v>615.40327287488583</v>
          </cell>
          <cell r="E117">
            <v>543.49426779474879</v>
          </cell>
          <cell r="F117">
            <v>346.33321863832691</v>
          </cell>
          <cell r="G117">
            <v>299.12189470252338</v>
          </cell>
          <cell r="H117">
            <v>255.45817982681768</v>
          </cell>
          <cell r="I117">
            <v>230.17822259816154</v>
          </cell>
          <cell r="J117">
            <v>197.81854102138772</v>
          </cell>
          <cell r="K117">
            <v>177.42299062070319</v>
          </cell>
          <cell r="L117">
            <v>180.11641605435352</v>
          </cell>
          <cell r="M117">
            <v>181.91005588510797</v>
          </cell>
          <cell r="N117">
            <v>186.19836254071984</v>
          </cell>
          <cell r="O117">
            <v>177.93831048939336</v>
          </cell>
        </row>
        <row r="121"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</row>
        <row r="126">
          <cell r="C126">
            <v>192.81153893335735</v>
          </cell>
          <cell r="D126">
            <v>178.9379343949108</v>
          </cell>
          <cell r="E126">
            <v>180.29484543165594</v>
          </cell>
          <cell r="F126">
            <v>180.29484543165594</v>
          </cell>
          <cell r="G126">
            <v>180.29484543165594</v>
          </cell>
          <cell r="H126">
            <v>180.29484543165594</v>
          </cell>
          <cell r="I126">
            <v>180.29484543165594</v>
          </cell>
          <cell r="J126">
            <v>180.29484543165594</v>
          </cell>
          <cell r="K126">
            <v>180.29484543165594</v>
          </cell>
          <cell r="L126">
            <v>180.29484543165594</v>
          </cell>
          <cell r="M126">
            <v>180.29484543165594</v>
          </cell>
          <cell r="N126">
            <v>180.29484543165594</v>
          </cell>
          <cell r="O126">
            <v>180.29484543165594</v>
          </cell>
        </row>
        <row r="127">
          <cell r="C127">
            <v>224.16486901813582</v>
          </cell>
          <cell r="D127">
            <v>189.47515828523936</v>
          </cell>
          <cell r="E127">
            <v>147.53345757636598</v>
          </cell>
          <cell r="F127">
            <v>147.21332785908427</v>
          </cell>
          <cell r="G127">
            <v>147.62400774448292</v>
          </cell>
          <cell r="H127">
            <v>148.22062791924972</v>
          </cell>
          <cell r="I127">
            <v>148.6316857450179</v>
          </cell>
          <cell r="J127">
            <v>149.21457168102847</v>
          </cell>
          <cell r="K127">
            <v>149.61195961598818</v>
          </cell>
          <cell r="L127">
            <v>150.19425519337599</v>
          </cell>
          <cell r="M127">
            <v>150.56452806968198</v>
          </cell>
          <cell r="N127">
            <v>151.50283821042436</v>
          </cell>
          <cell r="O127">
            <v>152.41364814967071</v>
          </cell>
        </row>
        <row r="128"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</row>
        <row r="129">
          <cell r="C129">
            <v>26.138033320631092</v>
          </cell>
          <cell r="D129">
            <v>26.088099383197331</v>
          </cell>
          <cell r="E129">
            <v>26.463163520029045</v>
          </cell>
          <cell r="F129">
            <v>26.473507959613649</v>
          </cell>
          <cell r="G129">
            <v>26.490905426188245</v>
          </cell>
          <cell r="H129">
            <v>26.508088594488388</v>
          </cell>
          <cell r="I129">
            <v>26.525434529888805</v>
          </cell>
          <cell r="J129">
            <v>26.536498450992948</v>
          </cell>
          <cell r="K129">
            <v>26.547758108963087</v>
          </cell>
          <cell r="L129">
            <v>26.558501784323287</v>
          </cell>
          <cell r="M129">
            <v>26.557732969494364</v>
          </cell>
          <cell r="N129">
            <v>26.561394879628093</v>
          </cell>
          <cell r="O129">
            <v>26.552813901162377</v>
          </cell>
        </row>
        <row r="130"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</row>
        <row r="131"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</row>
        <row r="132">
          <cell r="C132">
            <v>443.11444127212428</v>
          </cell>
          <cell r="D132">
            <v>394.5011920633475</v>
          </cell>
          <cell r="E132">
            <v>354.29146652805099</v>
          </cell>
          <cell r="F132">
            <v>353.98168125035386</v>
          </cell>
          <cell r="G132">
            <v>354.40975860232714</v>
          </cell>
          <cell r="H132">
            <v>355.02356194539408</v>
          </cell>
          <cell r="I132">
            <v>355.4519657065627</v>
          </cell>
          <cell r="J132">
            <v>356.04591556367745</v>
          </cell>
          <cell r="K132">
            <v>356.45456315660721</v>
          </cell>
          <cell r="L132">
            <v>357.04760240935525</v>
          </cell>
          <cell r="M132">
            <v>357.41710647083227</v>
          </cell>
          <cell r="N132">
            <v>358.3590785217084</v>
          </cell>
          <cell r="O132">
            <v>359.26130748248903</v>
          </cell>
        </row>
        <row r="136"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</row>
        <row r="137">
          <cell r="C137">
            <v>443.11444127212428</v>
          </cell>
          <cell r="D137">
            <v>394.5011920633475</v>
          </cell>
          <cell r="E137">
            <v>354.29146652805099</v>
          </cell>
          <cell r="F137">
            <v>353.98168125035386</v>
          </cell>
          <cell r="G137">
            <v>354.40975860232714</v>
          </cell>
          <cell r="H137">
            <v>355.02356194539408</v>
          </cell>
          <cell r="I137">
            <v>355.4519657065627</v>
          </cell>
          <cell r="J137">
            <v>356.04591556367745</v>
          </cell>
          <cell r="K137">
            <v>356.45456315660721</v>
          </cell>
          <cell r="L137">
            <v>357.04760240935525</v>
          </cell>
          <cell r="M137">
            <v>357.41710647083227</v>
          </cell>
          <cell r="N137">
            <v>358.3590785217084</v>
          </cell>
          <cell r="O137">
            <v>359.26130748248903</v>
          </cell>
        </row>
        <row r="141"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</row>
        <row r="146"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</row>
        <row r="147">
          <cell r="C147">
            <v>11.467203714302331</v>
          </cell>
          <cell r="D147">
            <v>9.6325097479767461</v>
          </cell>
          <cell r="E147">
            <v>7.9942915625348858</v>
          </cell>
          <cell r="F147">
            <v>8.082788834612419</v>
          </cell>
          <cell r="G147">
            <v>8.0820108602688236</v>
          </cell>
          <cell r="H147">
            <v>8.0820015055876055</v>
          </cell>
          <cell r="I147">
            <v>8.0821608977015913</v>
          </cell>
          <cell r="J147">
            <v>8.0821574865185273</v>
          </cell>
          <cell r="K147">
            <v>8.0823044643931841</v>
          </cell>
          <cell r="L147">
            <v>8.0825452104025981</v>
          </cell>
          <cell r="M147">
            <v>8.0824798708743728</v>
          </cell>
          <cell r="N147">
            <v>8.0824917945320713</v>
          </cell>
          <cell r="O147">
            <v>8.0824740957152876</v>
          </cell>
        </row>
        <row r="148"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</row>
        <row r="149"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</row>
        <row r="150"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</row>
        <row r="151"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</row>
        <row r="152">
          <cell r="C152">
            <v>11.467203714302331</v>
          </cell>
          <cell r="D152">
            <v>9.6325097479767461</v>
          </cell>
          <cell r="E152">
            <v>7.9942915625348858</v>
          </cell>
          <cell r="F152">
            <v>8.082788834612419</v>
          </cell>
          <cell r="G152">
            <v>8.0820108602688236</v>
          </cell>
          <cell r="H152">
            <v>8.0820015055876055</v>
          </cell>
          <cell r="I152">
            <v>8.0821608977015913</v>
          </cell>
          <cell r="J152">
            <v>8.0821574865185273</v>
          </cell>
          <cell r="K152">
            <v>8.0823044643931841</v>
          </cell>
          <cell r="L152">
            <v>8.0825452104025981</v>
          </cell>
          <cell r="M152">
            <v>8.0824798708743728</v>
          </cell>
          <cell r="N152">
            <v>8.0824917945320713</v>
          </cell>
          <cell r="O152">
            <v>8.0824740957152876</v>
          </cell>
        </row>
        <row r="156"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</row>
        <row r="157">
          <cell r="C157">
            <v>11.467203714302331</v>
          </cell>
          <cell r="D157">
            <v>9.6325097479767461</v>
          </cell>
          <cell r="E157">
            <v>7.9942915625348858</v>
          </cell>
          <cell r="F157">
            <v>8.082788834612419</v>
          </cell>
          <cell r="G157">
            <v>8.0820108602688236</v>
          </cell>
          <cell r="H157">
            <v>8.0820015055876055</v>
          </cell>
          <cell r="I157">
            <v>8.0821608977015913</v>
          </cell>
          <cell r="J157">
            <v>8.0821574865185273</v>
          </cell>
          <cell r="K157">
            <v>8.0823044643931841</v>
          </cell>
          <cell r="L157">
            <v>8.0825452104025981</v>
          </cell>
          <cell r="M157">
            <v>8.0824798708743728</v>
          </cell>
          <cell r="N157">
            <v>8.0824917945320713</v>
          </cell>
          <cell r="O157">
            <v>8.0824740957152876</v>
          </cell>
        </row>
        <row r="161"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4">
          <cell r="C4">
            <v>43.184406366056109</v>
          </cell>
          <cell r="D4">
            <v>41.060690251681223</v>
          </cell>
          <cell r="E4">
            <v>36.073186853612206</v>
          </cell>
          <cell r="F4">
            <v>33.995531675342512</v>
          </cell>
          <cell r="G4">
            <v>31.748992135781823</v>
          </cell>
          <cell r="H4">
            <v>26.701066470054801</v>
          </cell>
          <cell r="I4">
            <v>24.074891491127282</v>
          </cell>
          <cell r="J4">
            <v>18.957152594308781</v>
          </cell>
          <cell r="K4">
            <v>15.710328289807418</v>
          </cell>
          <cell r="L4">
            <v>12.130052349027384</v>
          </cell>
          <cell r="M4">
            <v>9.8194209634016705</v>
          </cell>
          <cell r="N4">
            <v>4.5982885393353863</v>
          </cell>
          <cell r="O4">
            <v>-0.26566753365879392</v>
          </cell>
        </row>
        <row r="5">
          <cell r="C5">
            <v>82.569942660679615</v>
          </cell>
          <cell r="D5">
            <v>79.622878906912447</v>
          </cell>
          <cell r="E5">
            <v>72.103260605402284</v>
          </cell>
          <cell r="F5">
            <v>65.975958172931044</v>
          </cell>
          <cell r="G5">
            <v>58.283099733114852</v>
          </cell>
          <cell r="H5">
            <v>47.328060552286374</v>
          </cell>
          <cell r="I5">
            <v>39.730039133209857</v>
          </cell>
          <cell r="J5">
            <v>31.341203196465319</v>
          </cell>
          <cell r="K5">
            <v>25.843269775070716</v>
          </cell>
          <cell r="L5">
            <v>18.585996798273484</v>
          </cell>
          <cell r="M5">
            <v>14.022403441819055</v>
          </cell>
          <cell r="N5">
            <v>1.9462509258240104</v>
          </cell>
          <cell r="O5">
            <v>-10.982279902867525</v>
          </cell>
        </row>
        <row r="6">
          <cell r="C6">
            <v>15.145710705399651</v>
          </cell>
          <cell r="D6">
            <v>15.641337081507796</v>
          </cell>
          <cell r="E6">
            <v>15.04816723229888</v>
          </cell>
          <cell r="F6">
            <v>13.861765341798293</v>
          </cell>
          <cell r="G6">
            <v>10.716466610873674</v>
          </cell>
          <cell r="H6">
            <v>7.1748987434123475</v>
          </cell>
          <cell r="I6">
            <v>6.6480754176071555</v>
          </cell>
          <cell r="J6">
            <v>6.0519798700114631</v>
          </cell>
          <cell r="K6">
            <v>5.839387118217112</v>
          </cell>
          <cell r="L6">
            <v>5.6007011679405165</v>
          </cell>
          <cell r="M6">
            <v>5.4613461176530622</v>
          </cell>
          <cell r="N6">
            <v>5.145965811060595</v>
          </cell>
          <cell r="O6">
            <v>5.0035618357358285</v>
          </cell>
        </row>
        <row r="7">
          <cell r="C7">
            <v>77.850185746738077</v>
          </cell>
          <cell r="D7">
            <v>74.93809846572023</v>
          </cell>
          <cell r="E7">
            <v>70.519684145799047</v>
          </cell>
          <cell r="F7">
            <v>54.737901109534569</v>
          </cell>
          <cell r="G7">
            <v>46.453496863640567</v>
          </cell>
          <cell r="H7">
            <v>35.040682589840664</v>
          </cell>
          <cell r="I7">
            <v>27.906441018248515</v>
          </cell>
          <cell r="J7">
            <v>22.407092844336777</v>
          </cell>
          <cell r="K7">
            <v>18.8878780997095</v>
          </cell>
          <cell r="L7">
            <v>14.289759516653843</v>
          </cell>
          <cell r="M7">
            <v>11.549203971716338</v>
          </cell>
          <cell r="N7">
            <v>7.1672521768430997</v>
          </cell>
          <cell r="O7">
            <v>3.134688206876818</v>
          </cell>
        </row>
        <row r="8">
          <cell r="C8">
            <v>83.926471503117554</v>
          </cell>
          <cell r="D8">
            <v>82.676464335304942</v>
          </cell>
          <cell r="E8">
            <v>81.214740906992461</v>
          </cell>
          <cell r="F8">
            <v>76.189733402420003</v>
          </cell>
          <cell r="G8">
            <v>73.328257630981597</v>
          </cell>
          <cell r="H8">
            <v>69.033077673574468</v>
          </cell>
          <cell r="I8">
            <v>66.241981197036779</v>
          </cell>
          <cell r="J8">
            <v>62.617500994436618</v>
          </cell>
          <cell r="K8">
            <v>60.277971067012196</v>
          </cell>
          <cell r="L8">
            <v>56.496236193944391</v>
          </cell>
          <cell r="M8">
            <v>54.142737474483269</v>
          </cell>
          <cell r="N8">
            <v>48.654001933019522</v>
          </cell>
          <cell r="O8">
            <v>44.235494495315884</v>
          </cell>
        </row>
        <row r="9">
          <cell r="C9">
            <v>130.49724973566842</v>
          </cell>
          <cell r="D9">
            <v>130.13939638135065</v>
          </cell>
          <cell r="E9">
            <v>108.58438529761223</v>
          </cell>
          <cell r="F9">
            <v>109.27109130783793</v>
          </cell>
          <cell r="G9">
            <v>109.38610155842596</v>
          </cell>
          <cell r="H9">
            <v>94.549574625613886</v>
          </cell>
          <cell r="I9">
            <v>84.739228997628956</v>
          </cell>
          <cell r="J9">
            <v>65.780494699844652</v>
          </cell>
          <cell r="K9">
            <v>53.203413244994103</v>
          </cell>
          <cell r="L9">
            <v>33.244115415607496</v>
          </cell>
          <cell r="M9">
            <v>19.960939101052308</v>
          </cell>
          <cell r="N9">
            <v>3.6204082944892111</v>
          </cell>
          <cell r="O9">
            <v>2.5475283759558613</v>
          </cell>
        </row>
        <row r="10">
          <cell r="C10">
            <v>24.501433091905064</v>
          </cell>
          <cell r="D10">
            <v>24.616821638702202</v>
          </cell>
          <cell r="E10">
            <v>11.176537380447654</v>
          </cell>
          <cell r="F10">
            <v>17.693379317427201</v>
          </cell>
          <cell r="G10">
            <v>22.453124284123</v>
          </cell>
          <cell r="H10">
            <v>21.345844444599336</v>
          </cell>
          <cell r="I10">
            <v>20.607667151772649</v>
          </cell>
          <cell r="J10">
            <v>19.957441734771855</v>
          </cell>
          <cell r="K10">
            <v>19.523966641629574</v>
          </cell>
          <cell r="L10">
            <v>18.067272397153637</v>
          </cell>
          <cell r="M10">
            <v>17.085291272803051</v>
          </cell>
          <cell r="N10">
            <v>14.786547857379395</v>
          </cell>
          <cell r="O10">
            <v>11.902900346723516</v>
          </cell>
        </row>
        <row r="11">
          <cell r="C11">
            <v>433.17396671765937</v>
          </cell>
          <cell r="D11">
            <v>424.07886542247729</v>
          </cell>
          <cell r="E11">
            <v>383.54342504171711</v>
          </cell>
          <cell r="F11">
            <v>354.03198100986435</v>
          </cell>
          <cell r="G11">
            <v>329.91641453281846</v>
          </cell>
          <cell r="H11">
            <v>279.82736065478258</v>
          </cell>
          <cell r="I11">
            <v>249.34065725485851</v>
          </cell>
          <cell r="J11">
            <v>207.15542419940357</v>
          </cell>
          <cell r="K11">
            <v>179.76224759481104</v>
          </cell>
          <cell r="L11">
            <v>140.34686144144712</v>
          </cell>
          <cell r="M11">
            <v>114.9560510701257</v>
          </cell>
          <cell r="N11">
            <v>71.132167680571825</v>
          </cell>
          <cell r="O11">
            <v>43.673325477358077</v>
          </cell>
        </row>
        <row r="12">
          <cell r="C12">
            <v>-17.616864407769626</v>
          </cell>
          <cell r="D12">
            <v>-15.893319346301865</v>
          </cell>
          <cell r="E12">
            <v>-17.573294929942669</v>
          </cell>
          <cell r="F12">
            <v>-26.378244979665265</v>
          </cell>
          <cell r="G12">
            <v>-32.009509409492544</v>
          </cell>
          <cell r="H12">
            <v>-37.154517130881906</v>
          </cell>
          <cell r="I12">
            <v>-39.632877119050214</v>
          </cell>
          <cell r="J12">
            <v>-40.232693388789343</v>
          </cell>
          <cell r="K12">
            <v>-41.036802111541085</v>
          </cell>
          <cell r="L12">
            <v>-42.949333979686912</v>
          </cell>
          <cell r="M12">
            <v>-44.693515869776959</v>
          </cell>
          <cell r="N12">
            <v>-44.310586690314743</v>
          </cell>
          <cell r="O12">
            <v>-43.42518282351471</v>
          </cell>
        </row>
        <row r="13">
          <cell r="C13">
            <v>415.55710230988979</v>
          </cell>
          <cell r="D13">
            <v>408.1855460761754</v>
          </cell>
          <cell r="E13">
            <v>365.97013011177444</v>
          </cell>
          <cell r="F13">
            <v>327.65373603019907</v>
          </cell>
          <cell r="G13">
            <v>297.90690512332594</v>
          </cell>
          <cell r="H13">
            <v>242.67284352390067</v>
          </cell>
          <cell r="I13">
            <v>209.70778013580832</v>
          </cell>
          <cell r="J13">
            <v>166.92273081061424</v>
          </cell>
          <cell r="K13">
            <v>138.72544548326994</v>
          </cell>
          <cell r="L13">
            <v>97.397527461760205</v>
          </cell>
          <cell r="M13">
            <v>70.262535200348736</v>
          </cell>
          <cell r="N13">
            <v>26.821580990257097</v>
          </cell>
          <cell r="O13">
            <v>0.24814265384336665</v>
          </cell>
        </row>
        <row r="17">
          <cell r="C17">
            <v>16.565607199970625</v>
          </cell>
          <cell r="D17">
            <v>15.110822731447991</v>
          </cell>
          <cell r="E17">
            <v>12.976271146667983</v>
          </cell>
          <cell r="F17">
            <v>11.697541361321703</v>
          </cell>
          <cell r="G17">
            <v>10.012377213069822</v>
          </cell>
          <cell r="H17">
            <v>6.8192049578941765</v>
          </cell>
          <cell r="I17">
            <v>5.4906692557249155</v>
          </cell>
          <cell r="J17">
            <v>3.2482891177171558</v>
          </cell>
          <cell r="K17">
            <v>1.8660561262763133</v>
          </cell>
          <cell r="L17">
            <v>1.3569204301859654</v>
          </cell>
          <cell r="M17">
            <v>1.0249120241615699</v>
          </cell>
          <cell r="N17">
            <v>0.18722628376812744</v>
          </cell>
          <cell r="O17">
            <v>0.18717873760610629</v>
          </cell>
        </row>
        <row r="18">
          <cell r="C18">
            <v>5.8061374031780355</v>
          </cell>
          <cell r="D18">
            <v>5.7184243820566527</v>
          </cell>
          <cell r="E18">
            <v>5.4517980493535063</v>
          </cell>
          <cell r="F18">
            <v>4.6559148060173134</v>
          </cell>
          <cell r="G18">
            <v>4.5516872772200561</v>
          </cell>
          <cell r="H18">
            <v>4.3736430938505411</v>
          </cell>
          <cell r="I18">
            <v>4.1361029996590233</v>
          </cell>
          <cell r="J18">
            <v>2.769570478870885</v>
          </cell>
          <cell r="K18">
            <v>1.8875334601807159</v>
          </cell>
          <cell r="L18">
            <v>0.9134415210269925</v>
          </cell>
          <cell r="M18">
            <v>0.31545401092698599</v>
          </cell>
          <cell r="N18">
            <v>-1.1074395908274151</v>
          </cell>
          <cell r="O18">
            <v>-2.7822642881574731</v>
          </cell>
        </row>
        <row r="19">
          <cell r="C19">
            <v>8.9808203583875059</v>
          </cell>
          <cell r="D19">
            <v>8.6034623195764777</v>
          </cell>
          <cell r="E19">
            <v>7.249715276089268</v>
          </cell>
          <cell r="F19">
            <v>7.2213934367200183</v>
          </cell>
          <cell r="G19">
            <v>7.6807845347435739</v>
          </cell>
          <cell r="H19">
            <v>7.001434033753748</v>
          </cell>
          <cell r="I19">
            <v>6.5496643644112948</v>
          </cell>
          <cell r="J19">
            <v>5.8213767903180385</v>
          </cell>
          <cell r="K19">
            <v>5.3382745937456004</v>
          </cell>
          <cell r="L19">
            <v>3.9983590338225632</v>
          </cell>
          <cell r="M19">
            <v>3.1079894172615519</v>
          </cell>
          <cell r="N19">
            <v>0.91210685339732311</v>
          </cell>
          <cell r="O19">
            <v>-1.490019426591946</v>
          </cell>
        </row>
        <row r="20">
          <cell r="C20">
            <v>2.9294309628616215</v>
          </cell>
          <cell r="D20">
            <v>2.8472145429754812</v>
          </cell>
          <cell r="E20">
            <v>2.1192845397919959</v>
          </cell>
          <cell r="F20">
            <v>2.4248791881926306</v>
          </cell>
          <cell r="G20">
            <v>1.813752509330534</v>
          </cell>
          <cell r="H20">
            <v>1.2658580871508194</v>
          </cell>
          <cell r="I20">
            <v>0.94710296324894838</v>
          </cell>
          <cell r="J20">
            <v>0.82319080225766661</v>
          </cell>
          <cell r="K20">
            <v>0.74553783367641013</v>
          </cell>
          <cell r="L20">
            <v>0.63567606579364078</v>
          </cell>
          <cell r="M20">
            <v>0.56711976898950678</v>
          </cell>
          <cell r="N20">
            <v>0.4105661428061031</v>
          </cell>
          <cell r="O20">
            <v>0.27460731532899912</v>
          </cell>
        </row>
        <row r="21">
          <cell r="C21">
            <v>1.1256E-2</v>
          </cell>
          <cell r="D21">
            <v>1.1256E-2</v>
          </cell>
          <cell r="E21">
            <v>1.1256E-2</v>
          </cell>
          <cell r="F21">
            <v>1.3131999999999968E-3</v>
          </cell>
          <cell r="G21">
            <v>1.3131999999999968E-3</v>
          </cell>
          <cell r="H21">
            <v>1.3131999999999968E-3</v>
          </cell>
          <cell r="I21">
            <v>1.3131999999999968E-3</v>
          </cell>
          <cell r="J21">
            <v>1.3131999999999968E-3</v>
          </cell>
          <cell r="K21">
            <v>1.3131999999999968E-3</v>
          </cell>
          <cell r="L21">
            <v>1.3131999999999968E-3</v>
          </cell>
          <cell r="M21">
            <v>1.3131999999999968E-3</v>
          </cell>
          <cell r="N21">
            <v>1.3131999999999968E-3</v>
          </cell>
          <cell r="O21">
            <v>1.3131999999999968E-3</v>
          </cell>
        </row>
        <row r="22">
          <cell r="C22">
            <v>0.12449011160056671</v>
          </cell>
          <cell r="D22">
            <v>0.11555902319971179</v>
          </cell>
          <cell r="E22">
            <v>0.10254910112346552</v>
          </cell>
          <cell r="F22">
            <v>0.79295367796597893</v>
          </cell>
          <cell r="G22">
            <v>0.79163254531313332</v>
          </cell>
          <cell r="H22">
            <v>0.78770374184365943</v>
          </cell>
          <cell r="I22">
            <v>0.78511591490630883</v>
          </cell>
          <cell r="J22">
            <v>0.59532530559430408</v>
          </cell>
          <cell r="K22">
            <v>0.46882312141012739</v>
          </cell>
          <cell r="L22">
            <v>0.19144887973824673</v>
          </cell>
          <cell r="M22">
            <v>6.5892860656331783E-3</v>
          </cell>
          <cell r="N22">
            <v>2.7280060005940954E-3</v>
          </cell>
          <cell r="O22">
            <v>1.9409561784722667E-3</v>
          </cell>
        </row>
        <row r="23">
          <cell r="C23">
            <v>1.5965347791033064</v>
          </cell>
          <cell r="D23">
            <v>1.5830693952813211</v>
          </cell>
          <cell r="E23">
            <v>1.2640053256703068</v>
          </cell>
          <cell r="F23">
            <v>1.2108416809383724</v>
          </cell>
          <cell r="G23">
            <v>1.0843931788743493</v>
          </cell>
          <cell r="H23">
            <v>0.90182448292260098</v>
          </cell>
          <cell r="I23">
            <v>0.78781767109035084</v>
          </cell>
          <cell r="J23">
            <v>0.60732805768531339</v>
          </cell>
          <cell r="K23">
            <v>0.49767823376230735</v>
          </cell>
          <cell r="L23">
            <v>0.37746237793632942</v>
          </cell>
          <cell r="M23">
            <v>0.29669358288943348</v>
          </cell>
          <cell r="N23">
            <v>0.15975930603403474</v>
          </cell>
          <cell r="O23">
            <v>8.3908163842172818E-3</v>
          </cell>
        </row>
        <row r="24">
          <cell r="C24">
            <v>1.2972036304645215E-3</v>
          </cell>
          <cell r="D24">
            <v>1.183647492922507E-3</v>
          </cell>
          <cell r="E24">
            <v>1.183647492922507E-3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</row>
        <row r="25">
          <cell r="C25">
            <v>7.1688323473239839</v>
          </cell>
          <cell r="D25">
            <v>7.0696982096506638</v>
          </cell>
          <cell r="E25">
            <v>6.8971237674227623</v>
          </cell>
          <cell r="F25">
            <v>5.9906943241864949</v>
          </cell>
          <cell r="G25">
            <v>5.8130516772303489</v>
          </cell>
          <cell r="H25">
            <v>5.5500848726392586</v>
          </cell>
          <cell r="I25">
            <v>5.3771051220864425</v>
          </cell>
          <cell r="J25">
            <v>5.0907588418654202</v>
          </cell>
          <cell r="K25">
            <v>4.9051117207559418</v>
          </cell>
          <cell r="L25">
            <v>4.655430840523648</v>
          </cell>
          <cell r="M25">
            <v>4.4993496731069902</v>
          </cell>
          <cell r="N25">
            <v>4.0320283381566195</v>
          </cell>
          <cell r="O25">
            <v>3.5331851555928306</v>
          </cell>
        </row>
        <row r="26">
          <cell r="C26">
            <v>43.184406366056116</v>
          </cell>
          <cell r="D26">
            <v>41.060690251681223</v>
          </cell>
          <cell r="E26">
            <v>36.073186853612214</v>
          </cell>
          <cell r="F26">
            <v>33.995531675342505</v>
          </cell>
          <cell r="G26">
            <v>31.748992135781819</v>
          </cell>
          <cell r="H26">
            <v>26.701066470054805</v>
          </cell>
          <cell r="I26">
            <v>24.074891491127282</v>
          </cell>
          <cell r="J26">
            <v>18.957152594308784</v>
          </cell>
          <cell r="K26">
            <v>15.710328289807418</v>
          </cell>
          <cell r="L26">
            <v>12.130052349027387</v>
          </cell>
          <cell r="M26">
            <v>9.8194209634016723</v>
          </cell>
          <cell r="N26">
            <v>4.5982885393353872</v>
          </cell>
          <cell r="O26">
            <v>-0.26566753365879414</v>
          </cell>
        </row>
        <row r="30">
          <cell r="C30">
            <v>20.889105555495441</v>
          </cell>
          <cell r="D30">
            <v>19.907097382709473</v>
          </cell>
          <cell r="E30">
            <v>18.542223172099391</v>
          </cell>
          <cell r="F30">
            <v>16.095975214337173</v>
          </cell>
          <cell r="G30">
            <v>14.783181359839167</v>
          </cell>
          <cell r="H30">
            <v>11.879514524689133</v>
          </cell>
          <cell r="I30">
            <v>9.5674967242061424</v>
          </cell>
          <cell r="J30">
            <v>7.1263229186496302</v>
          </cell>
          <cell r="K30">
            <v>5.2857304402908944</v>
          </cell>
          <cell r="L30">
            <v>3.4688195892029174</v>
          </cell>
          <cell r="M30">
            <v>2.3351198886596429</v>
          </cell>
          <cell r="N30">
            <v>-1.1430425685235304</v>
          </cell>
          <cell r="O30">
            <v>-4.5651805113124997</v>
          </cell>
        </row>
        <row r="31">
          <cell r="C31">
            <v>3.7016786557664614</v>
          </cell>
          <cell r="D31">
            <v>3.788052377325636</v>
          </cell>
          <cell r="E31">
            <v>3.6108947137684124</v>
          </cell>
          <cell r="F31">
            <v>2.8308125873636967</v>
          </cell>
          <cell r="G31">
            <v>2.462539504497383</v>
          </cell>
          <cell r="H31">
            <v>1.9391465579241141</v>
          </cell>
          <cell r="I31">
            <v>1.6152580068362363</v>
          </cell>
          <cell r="J31">
            <v>1.386436566623646</v>
          </cell>
          <cell r="K31">
            <v>1.2360340011083744</v>
          </cell>
          <cell r="L31">
            <v>1.0078580972815869</v>
          </cell>
          <cell r="M31">
            <v>0.84827767338791116</v>
          </cell>
          <cell r="N31">
            <v>0.44453209682158662</v>
          </cell>
          <cell r="O31">
            <v>0.18022261962595246</v>
          </cell>
        </row>
        <row r="32">
          <cell r="C32">
            <v>3.1664871173295088</v>
          </cell>
          <cell r="D32">
            <v>3.031146516439156</v>
          </cell>
          <cell r="E32">
            <v>2.8069652392394904</v>
          </cell>
          <cell r="F32">
            <v>2.3592351692907494</v>
          </cell>
          <cell r="G32">
            <v>2.1812474709159568</v>
          </cell>
          <cell r="H32">
            <v>1.9070735957185505</v>
          </cell>
          <cell r="I32">
            <v>1.7562802733545517</v>
          </cell>
          <cell r="J32">
            <v>1.4568714721788736</v>
          </cell>
          <cell r="K32">
            <v>1.2554528380837244</v>
          </cell>
          <cell r="L32">
            <v>1.0348326221638824</v>
          </cell>
          <cell r="M32">
            <v>0.90601580824304229</v>
          </cell>
          <cell r="N32">
            <v>0.65956819619331852</v>
          </cell>
          <cell r="O32">
            <v>0.37409779246711811</v>
          </cell>
        </row>
        <row r="33">
          <cell r="C33">
            <v>9.3628295572164895</v>
          </cell>
          <cell r="D33">
            <v>9.254821621613404</v>
          </cell>
          <cell r="E33">
            <v>8.2252092024924437</v>
          </cell>
          <cell r="F33">
            <v>6.5032834521954763</v>
          </cell>
          <cell r="G33">
            <v>6.0176928627154673</v>
          </cell>
          <cell r="H33">
            <v>5.1698129830679216</v>
          </cell>
          <cell r="I33">
            <v>4.6981306079815539</v>
          </cell>
          <cell r="J33">
            <v>3.7841874729285494</v>
          </cell>
          <cell r="K33">
            <v>3.2799421549857932</v>
          </cell>
          <cell r="L33">
            <v>2.5124855060099294</v>
          </cell>
          <cell r="M33">
            <v>2.0545649867290021</v>
          </cell>
          <cell r="N33">
            <v>0.18067605638548456</v>
          </cell>
          <cell r="O33">
            <v>-1.2865028978855972</v>
          </cell>
        </row>
        <row r="34">
          <cell r="C34">
            <v>18.223831541708709</v>
          </cell>
          <cell r="D34">
            <v>16.775539457186184</v>
          </cell>
          <cell r="E34">
            <v>14.356143319622692</v>
          </cell>
          <cell r="F34">
            <v>15.593642783444187</v>
          </cell>
          <cell r="G34">
            <v>12.376010260296297</v>
          </cell>
          <cell r="H34">
            <v>9.2113942384374603</v>
          </cell>
          <cell r="I34">
            <v>7.0932524400132353</v>
          </cell>
          <cell r="J34">
            <v>5.8147077742489595</v>
          </cell>
          <cell r="K34">
            <v>5.0119655496437927</v>
          </cell>
          <cell r="L34">
            <v>4.073876627900562</v>
          </cell>
          <cell r="M34">
            <v>3.4774923905756103</v>
          </cell>
          <cell r="N34">
            <v>2.1683792291566761</v>
          </cell>
          <cell r="O34">
            <v>0.85078376175797654</v>
          </cell>
        </row>
        <row r="35">
          <cell r="C35">
            <v>2.7848287218159884</v>
          </cell>
          <cell r="D35">
            <v>2.6751880361788665</v>
          </cell>
          <cell r="E35">
            <v>2.3626831225277725</v>
          </cell>
          <cell r="F35">
            <v>2.2500128758710911</v>
          </cell>
          <cell r="G35">
            <v>2.0942872949615392</v>
          </cell>
          <cell r="H35">
            <v>1.9533311517472274</v>
          </cell>
          <cell r="I35">
            <v>1.7160604140082147</v>
          </cell>
          <cell r="J35">
            <v>1.5110924547570006</v>
          </cell>
          <cell r="K35">
            <v>1.3838112391118516</v>
          </cell>
          <cell r="L35">
            <v>1.1791281735427916</v>
          </cell>
          <cell r="M35">
            <v>1.0499940500148341</v>
          </cell>
          <cell r="N35">
            <v>0.75041331880087425</v>
          </cell>
          <cell r="O35">
            <v>0.44595355955756555</v>
          </cell>
        </row>
        <row r="36">
          <cell r="C36">
            <v>19.395159217801467</v>
          </cell>
          <cell r="D36">
            <v>19.415464093097039</v>
          </cell>
          <cell r="E36">
            <v>17.693622178391518</v>
          </cell>
          <cell r="F36">
            <v>16.416429043236725</v>
          </cell>
          <cell r="G36">
            <v>14.691879950424731</v>
          </cell>
          <cell r="H36">
            <v>12.049787272393665</v>
          </cell>
          <cell r="I36">
            <v>10.31299638936984</v>
          </cell>
          <cell r="J36">
            <v>8.1056145487656686</v>
          </cell>
          <cell r="K36">
            <v>6.7185793613199341</v>
          </cell>
          <cell r="L36">
            <v>4.9697059324613262</v>
          </cell>
          <cell r="M36">
            <v>3.8671319549473191</v>
          </cell>
          <cell r="N36">
            <v>1.899216156076589</v>
          </cell>
          <cell r="O36">
            <v>0.55820493824109663</v>
          </cell>
        </row>
        <row r="37">
          <cell r="C37">
            <v>2.5562294745713614</v>
          </cell>
          <cell r="D37">
            <v>2.4370112617690429</v>
          </cell>
          <cell r="E37">
            <v>2.3075403844207578</v>
          </cell>
          <cell r="F37">
            <v>2.0565365556417974</v>
          </cell>
          <cell r="G37">
            <v>1.9262154299117265</v>
          </cell>
          <cell r="H37">
            <v>1.6766068210298162</v>
          </cell>
          <cell r="I37">
            <v>1.5433135762135044</v>
          </cell>
          <cell r="J37">
            <v>1.2499049166166079</v>
          </cell>
          <cell r="K37">
            <v>1.0879618077152582</v>
          </cell>
          <cell r="L37">
            <v>0.84423196735034578</v>
          </cell>
          <cell r="M37">
            <v>0.69973827802416677</v>
          </cell>
          <cell r="N37">
            <v>0.41976472171898871</v>
          </cell>
          <cell r="O37">
            <v>0.11367294648218113</v>
          </cell>
        </row>
        <row r="38">
          <cell r="C38">
            <v>2.4905762925198802</v>
          </cell>
          <cell r="D38">
            <v>2.3392162823776852</v>
          </cell>
          <cell r="E38">
            <v>2.1985254666732739</v>
          </cell>
          <cell r="F38">
            <v>1.8700304915501491</v>
          </cell>
          <cell r="G38">
            <v>1.7500455995525794</v>
          </cell>
          <cell r="H38">
            <v>1.5413934072784934</v>
          </cell>
          <cell r="I38">
            <v>1.4272507012265798</v>
          </cell>
          <cell r="J38">
            <v>0.90606507169637751</v>
          </cell>
          <cell r="K38">
            <v>0.58379238281108892</v>
          </cell>
          <cell r="L38">
            <v>-0.50494171763985607</v>
          </cell>
          <cell r="M38">
            <v>-1.215931588762472</v>
          </cell>
          <cell r="N38">
            <v>-3.4332562808059763</v>
          </cell>
          <cell r="O38">
            <v>-7.6535321118013186</v>
          </cell>
        </row>
        <row r="39">
          <cell r="C39">
            <v>82.57072613422531</v>
          </cell>
          <cell r="D39">
            <v>79.623537028696489</v>
          </cell>
          <cell r="E39">
            <v>72.103806799235755</v>
          </cell>
          <cell r="F39">
            <v>65.975958172931044</v>
          </cell>
          <cell r="G39">
            <v>58.283099733114845</v>
          </cell>
          <cell r="H39">
            <v>47.328060552286374</v>
          </cell>
          <cell r="I39">
            <v>39.730039133209857</v>
          </cell>
          <cell r="J39">
            <v>31.341203196465315</v>
          </cell>
          <cell r="K39">
            <v>25.843269775070716</v>
          </cell>
          <cell r="L39">
            <v>18.585996798273484</v>
          </cell>
          <cell r="M39">
            <v>14.022403441819058</v>
          </cell>
          <cell r="N39">
            <v>1.9462509258240108</v>
          </cell>
          <cell r="O39">
            <v>-10.982279902867525</v>
          </cell>
        </row>
        <row r="43">
          <cell r="C43">
            <v>12.585622079497137</v>
          </cell>
          <cell r="D43">
            <v>12.790616954468504</v>
          </cell>
          <cell r="E43">
            <v>12.303197331854417</v>
          </cell>
          <cell r="F43">
            <v>10.690243248594063</v>
          </cell>
          <cell r="G43">
            <v>7.5029626574141153</v>
          </cell>
          <cell r="H43">
            <v>3.8797188193219294</v>
          </cell>
          <cell r="I43">
            <v>3.3111995485084944</v>
          </cell>
          <cell r="J43">
            <v>2.6887416341051344</v>
          </cell>
          <cell r="K43">
            <v>2.4439172141892382</v>
          </cell>
          <cell r="L43">
            <v>2.1148585160059077</v>
          </cell>
          <cell r="M43">
            <v>1.9062061787383715</v>
          </cell>
          <cell r="N43">
            <v>1.4479911835469257</v>
          </cell>
          <cell r="O43">
            <v>1.2052441740695274</v>
          </cell>
        </row>
        <row r="44">
          <cell r="C44">
            <v>1.2084824507319951</v>
          </cell>
          <cell r="D44">
            <v>1.5038148964607649</v>
          </cell>
          <cell r="E44">
            <v>1.3953799386366785</v>
          </cell>
          <cell r="F44">
            <v>1.7959457493063982</v>
          </cell>
          <cell r="G44">
            <v>1.8005736453944303</v>
          </cell>
          <cell r="H44">
            <v>1.8350354099639683</v>
          </cell>
          <cell r="I44">
            <v>1.8625907385966904</v>
          </cell>
          <cell r="J44">
            <v>1.882108565002742</v>
          </cell>
          <cell r="K44">
            <v>1.9020835064650135</v>
          </cell>
          <cell r="L44">
            <v>1.9531920352276613</v>
          </cell>
          <cell r="M44">
            <v>1.9886855125160419</v>
          </cell>
          <cell r="N44">
            <v>2.0877536056184587</v>
          </cell>
          <cell r="O44">
            <v>2.1845537249321287</v>
          </cell>
        </row>
        <row r="45">
          <cell r="C45">
            <v>0.99640307796510663</v>
          </cell>
          <cell r="D45">
            <v>0.99845929050817239</v>
          </cell>
          <cell r="E45">
            <v>1.0005154254482505</v>
          </cell>
          <cell r="F45">
            <v>1.0252834090760983</v>
          </cell>
          <cell r="G45">
            <v>1.0619011565590633</v>
          </cell>
          <cell r="H45">
            <v>1.1082694938792701</v>
          </cell>
          <cell r="I45">
            <v>1.120835230106038</v>
          </cell>
          <cell r="J45">
            <v>1.1238887041756673</v>
          </cell>
          <cell r="K45">
            <v>1.1292195320340106</v>
          </cell>
          <cell r="L45">
            <v>1.151489590132778</v>
          </cell>
          <cell r="M45">
            <v>1.1752881764385921</v>
          </cell>
          <cell r="N45">
            <v>1.2103185460028107</v>
          </cell>
          <cell r="O45">
            <v>1.2154534720734089</v>
          </cell>
        </row>
        <row r="46">
          <cell r="C46">
            <v>0.3552030972054146</v>
          </cell>
          <cell r="D46">
            <v>0.34844594007035268</v>
          </cell>
          <cell r="E46">
            <v>0.34907453635953428</v>
          </cell>
          <cell r="F46">
            <v>0.35029293482173374</v>
          </cell>
          <cell r="G46">
            <v>0.35102915150606356</v>
          </cell>
          <cell r="H46">
            <v>0.35187502024717959</v>
          </cell>
          <cell r="I46">
            <v>0.35344990039593394</v>
          </cell>
          <cell r="J46">
            <v>0.35724096672791855</v>
          </cell>
          <cell r="K46">
            <v>0.3641668655288503</v>
          </cell>
          <cell r="L46">
            <v>0.38116102657416967</v>
          </cell>
          <cell r="M46">
            <v>0.39116624996005678</v>
          </cell>
          <cell r="N46">
            <v>0.39990247589240019</v>
          </cell>
          <cell r="O46">
            <v>0.3983104646607632</v>
          </cell>
        </row>
        <row r="47">
          <cell r="C47">
            <v>15.145710705399654</v>
          </cell>
          <cell r="D47">
            <v>15.641337081507794</v>
          </cell>
          <cell r="E47">
            <v>15.04816723229888</v>
          </cell>
          <cell r="F47">
            <v>13.861765341798293</v>
          </cell>
          <cell r="G47">
            <v>10.716466610873672</v>
          </cell>
          <cell r="H47">
            <v>7.1748987434123475</v>
          </cell>
          <cell r="I47">
            <v>6.6480754176071564</v>
          </cell>
          <cell r="J47">
            <v>6.0519798700114622</v>
          </cell>
          <cell r="K47">
            <v>5.8393871182171129</v>
          </cell>
          <cell r="L47">
            <v>5.6007011679405165</v>
          </cell>
          <cell r="M47">
            <v>5.4613461176530613</v>
          </cell>
          <cell r="N47">
            <v>5.145965811060595</v>
          </cell>
          <cell r="O47">
            <v>5.0035618357358285</v>
          </cell>
        </row>
        <row r="51">
          <cell r="C51">
            <v>42.666321920119216</v>
          </cell>
          <cell r="D51">
            <v>41.346465656339987</v>
          </cell>
          <cell r="E51">
            <v>39.586416094701747</v>
          </cell>
          <cell r="F51">
            <v>30.386092793711661</v>
          </cell>
          <cell r="G51">
            <v>25.583083262418647</v>
          </cell>
          <cell r="H51">
            <v>18.976239713895065</v>
          </cell>
          <cell r="I51">
            <v>14.803437844766783</v>
          </cell>
          <cell r="J51">
            <v>11.300607567232271</v>
          </cell>
          <cell r="K51">
            <v>9.2061944261336794</v>
          </cell>
          <cell r="L51">
            <v>6.8595508077998657</v>
          </cell>
          <cell r="M51">
            <v>5.484025931911523</v>
          </cell>
          <cell r="N51">
            <v>3.0328471981208982</v>
          </cell>
          <cell r="O51">
            <v>0.62143339454535429</v>
          </cell>
        </row>
        <row r="52">
          <cell r="C52">
            <v>1.1262295526906601</v>
          </cell>
          <cell r="D52">
            <v>1.153541875564581</v>
          </cell>
          <cell r="E52">
            <v>1.1332120303906392</v>
          </cell>
          <cell r="F52">
            <v>0.99851758702260862</v>
          </cell>
          <cell r="G52">
            <v>0.9902304176246034</v>
          </cell>
          <cell r="H52">
            <v>0.92074159108804587</v>
          </cell>
          <cell r="I52">
            <v>0.87816701746146919</v>
          </cell>
          <cell r="J52">
            <v>0.77625980525466898</v>
          </cell>
          <cell r="K52">
            <v>0.64764109062470565</v>
          </cell>
          <cell r="L52">
            <v>0.42256433125697762</v>
          </cell>
          <cell r="M52">
            <v>0.28919713849731615</v>
          </cell>
          <cell r="N52">
            <v>9.0262566541254752E-2</v>
          </cell>
          <cell r="O52">
            <v>2.5155664155913242E-2</v>
          </cell>
        </row>
        <row r="53">
          <cell r="C53">
            <v>9.4444100003732795E-2</v>
          </cell>
          <cell r="D53">
            <v>8.4449311650126771E-2</v>
          </cell>
          <cell r="E53">
            <v>0.10267428633373815</v>
          </cell>
          <cell r="F53">
            <v>5.7207229890264825E-2</v>
          </cell>
          <cell r="G53">
            <v>5.3747056147513052E-2</v>
          </cell>
          <cell r="H53">
            <v>4.2366558418967727E-2</v>
          </cell>
          <cell r="I53">
            <v>2.9539022713647847E-2</v>
          </cell>
          <cell r="J53">
            <v>8.5330183811167491E-3</v>
          </cell>
          <cell r="K53">
            <v>1.9295691124141463E-3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</row>
        <row r="54">
          <cell r="C54">
            <v>1.2462010635724523</v>
          </cell>
          <cell r="D54">
            <v>0.92002574563735839</v>
          </cell>
          <cell r="E54">
            <v>0.87525119476404112</v>
          </cell>
          <cell r="F54">
            <v>0.82522237082048555</v>
          </cell>
          <cell r="G54">
            <v>0.82322614507498315</v>
          </cell>
          <cell r="H54">
            <v>0.8202141010127908</v>
          </cell>
          <cell r="I54">
            <v>0.80853291763847568</v>
          </cell>
          <cell r="J54">
            <v>0.7966110065055918</v>
          </cell>
          <cell r="K54">
            <v>0.79857433682056156</v>
          </cell>
          <cell r="L54">
            <v>0.79822277013833909</v>
          </cell>
          <cell r="M54">
            <v>0.79812053202647759</v>
          </cell>
          <cell r="N54">
            <v>0.79725947152292176</v>
          </cell>
          <cell r="O54">
            <v>0.79435538196117594</v>
          </cell>
        </row>
        <row r="55">
          <cell r="C55">
            <v>0.28041768789593841</v>
          </cell>
          <cell r="D55">
            <v>0.28077979559787691</v>
          </cell>
          <cell r="E55">
            <v>0.28008690540478115</v>
          </cell>
          <cell r="F55">
            <v>0.10020916016288012</v>
          </cell>
          <cell r="G55">
            <v>6.5968750724191699E-2</v>
          </cell>
          <cell r="H55">
            <v>4.0592904583541846E-2</v>
          </cell>
          <cell r="I55">
            <v>2.3908909750766597E-2</v>
          </cell>
          <cell r="J55">
            <v>1.9740692348489446E-2</v>
          </cell>
          <cell r="K55">
            <v>1.693985758809953E-2</v>
          </cell>
          <cell r="L55">
            <v>1.272370694255644E-2</v>
          </cell>
          <cell r="M55">
            <v>1.0187694896933648E-2</v>
          </cell>
          <cell r="N55">
            <v>7.7882440820054651E-4</v>
          </cell>
          <cell r="O55">
            <v>6.2306024644840892E-5</v>
          </cell>
        </row>
        <row r="56">
          <cell r="C56">
            <v>2.6517682059510932</v>
          </cell>
          <cell r="D56">
            <v>2.6930610665742085</v>
          </cell>
          <cell r="E56">
            <v>2.7322953574426427</v>
          </cell>
          <cell r="F56">
            <v>2.8439622489651613</v>
          </cell>
          <cell r="G56">
            <v>2.9178278804966804</v>
          </cell>
          <cell r="H56">
            <v>2.9359656452464584</v>
          </cell>
          <cell r="I56">
            <v>2.9351041562713367</v>
          </cell>
          <cell r="J56">
            <v>2.8333587524788624</v>
          </cell>
          <cell r="K56">
            <v>2.6327346888801837</v>
          </cell>
          <cell r="L56">
            <v>2.0889606606170599</v>
          </cell>
          <cell r="M56">
            <v>1.7410177370892446</v>
          </cell>
          <cell r="N56">
            <v>1.4292867699065679</v>
          </cell>
          <cell r="O56">
            <v>1.4281282518284197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</row>
        <row r="58">
          <cell r="C58">
            <v>48.065382530233094</v>
          </cell>
          <cell r="D58">
            <v>46.47832345136414</v>
          </cell>
          <cell r="E58">
            <v>44.709935869037587</v>
          </cell>
          <cell r="F58">
            <v>35.211211390573062</v>
          </cell>
          <cell r="G58">
            <v>30.43408351248662</v>
          </cell>
          <cell r="H58">
            <v>23.73612051424487</v>
          </cell>
          <cell r="I58">
            <v>19.47868986860248</v>
          </cell>
          <cell r="J58">
            <v>15.735110842201001</v>
          </cell>
          <cell r="K58">
            <v>13.304013969159644</v>
          </cell>
          <cell r="L58">
            <v>10.1820222767548</v>
          </cell>
          <cell r="M58">
            <v>8.3225490344214954</v>
          </cell>
          <cell r="N58">
            <v>5.3504348304998439</v>
          </cell>
          <cell r="O58">
            <v>2.8691349985155079</v>
          </cell>
        </row>
        <row r="59">
          <cell r="C59">
            <v>22.247007762504449</v>
          </cell>
          <cell r="D59">
            <v>21.697716180692073</v>
          </cell>
          <cell r="E59">
            <v>19.880535544734929</v>
          </cell>
          <cell r="F59">
            <v>16.483367598137985</v>
          </cell>
          <cell r="G59">
            <v>13.643371015134345</v>
          </cell>
          <cell r="H59">
            <v>9.6347171249405488</v>
          </cell>
          <cell r="I59">
            <v>7.0640570157508336</v>
          </cell>
          <cell r="J59">
            <v>5.6120684972964003</v>
          </cell>
          <cell r="K59">
            <v>4.7057893311401386</v>
          </cell>
          <cell r="L59">
            <v>3.4735270625633121</v>
          </cell>
          <cell r="M59">
            <v>2.7177212580251022</v>
          </cell>
          <cell r="N59">
            <v>1.500616904462766</v>
          </cell>
          <cell r="O59">
            <v>6.8578242487845248E-2</v>
          </cell>
        </row>
        <row r="60">
          <cell r="C60">
            <v>1.4770728593514306</v>
          </cell>
          <cell r="D60">
            <v>1.4535926001828647</v>
          </cell>
          <cell r="E60">
            <v>1.3916884738057287</v>
          </cell>
          <cell r="F60">
            <v>0.5612493579544241</v>
          </cell>
          <cell r="G60">
            <v>0.49595465549587597</v>
          </cell>
          <cell r="H60">
            <v>0.44391533498804647</v>
          </cell>
          <cell r="I60">
            <v>0.42494505720844222</v>
          </cell>
          <cell r="J60">
            <v>0.38621699819009009</v>
          </cell>
          <cell r="K60">
            <v>0.34214133663893914</v>
          </cell>
          <cell r="L60">
            <v>0.25629379082755821</v>
          </cell>
          <cell r="M60">
            <v>0.20422812526664008</v>
          </cell>
          <cell r="N60">
            <v>9.9097612456639284E-2</v>
          </cell>
          <cell r="O60">
            <v>3.4006936550943161E-2</v>
          </cell>
        </row>
        <row r="61">
          <cell r="C61">
            <v>4.1367753030254937</v>
          </cell>
          <cell r="D61">
            <v>3.4482005521841192</v>
          </cell>
          <cell r="E61">
            <v>2.8587292073258164</v>
          </cell>
          <cell r="F61">
            <v>1.7140978111065999</v>
          </cell>
          <cell r="G61">
            <v>1.2497708261737168</v>
          </cell>
          <cell r="H61">
            <v>0.79235578859989986</v>
          </cell>
          <cell r="I61">
            <v>0.63219386721202064</v>
          </cell>
          <cell r="J61">
            <v>0.41518445440074853</v>
          </cell>
          <cell r="K61">
            <v>0.30414201014446579</v>
          </cell>
          <cell r="L61">
            <v>0.17898872096265836</v>
          </cell>
          <cell r="M61">
            <v>0.12559263302648799</v>
          </cell>
          <cell r="N61">
            <v>5.1279594605740345E-2</v>
          </cell>
          <cell r="O61">
            <v>9.8628171442646066E-3</v>
          </cell>
        </row>
        <row r="62">
          <cell r="C62">
            <v>0.49129190826963359</v>
          </cell>
          <cell r="D62">
            <v>0.23649607154082733</v>
          </cell>
          <cell r="E62">
            <v>0.18799871834194545</v>
          </cell>
          <cell r="F62">
            <v>0.17027734875617359</v>
          </cell>
          <cell r="G62">
            <v>0.16601465512831645</v>
          </cell>
          <cell r="H62">
            <v>0.16230293545101912</v>
          </cell>
          <cell r="I62">
            <v>0.15651702081369559</v>
          </cell>
          <cell r="J62">
            <v>0.15100282296699918</v>
          </cell>
          <cell r="K62">
            <v>0.15073977035216909</v>
          </cell>
          <cell r="L62">
            <v>0.14959131375650192</v>
          </cell>
          <cell r="M62">
            <v>0.14890971450201085</v>
          </cell>
          <cell r="N62">
            <v>0.14742496568221938</v>
          </cell>
          <cell r="O62">
            <v>0.14580919460754882</v>
          </cell>
        </row>
        <row r="63">
          <cell r="C63">
            <v>1.4326553833539712</v>
          </cell>
          <cell r="D63">
            <v>1.6237696097562087</v>
          </cell>
          <cell r="E63">
            <v>1.4907963325530325</v>
          </cell>
          <cell r="F63">
            <v>0.59769760300633146</v>
          </cell>
          <cell r="G63">
            <v>0.46430219922168492</v>
          </cell>
          <cell r="H63">
            <v>0.27127089161627876</v>
          </cell>
          <cell r="I63">
            <v>0.15003818866104157</v>
          </cell>
          <cell r="J63">
            <v>0.10750922928154051</v>
          </cell>
          <cell r="K63">
            <v>8.1051682274143971E-2</v>
          </cell>
          <cell r="L63">
            <v>4.9336351789014792E-2</v>
          </cell>
          <cell r="M63">
            <v>3.0203206474601705E-2</v>
          </cell>
          <cell r="N63">
            <v>1.8398269135890578E-2</v>
          </cell>
          <cell r="O63">
            <v>7.2960175707079775E-3</v>
          </cell>
        </row>
        <row r="64">
          <cell r="C64">
            <v>29.784803216504979</v>
          </cell>
          <cell r="D64">
            <v>28.459775014356094</v>
          </cell>
          <cell r="E64">
            <v>25.80974827676145</v>
          </cell>
          <cell r="F64">
            <v>19.526689718961514</v>
          </cell>
          <cell r="G64">
            <v>16.01941335115394</v>
          </cell>
          <cell r="H64">
            <v>11.304562075595793</v>
          </cell>
          <cell r="I64">
            <v>8.4277511496460331</v>
          </cell>
          <cell r="J64">
            <v>6.6719820021357785</v>
          </cell>
          <cell r="K64">
            <v>5.5838641305498564</v>
          </cell>
          <cell r="L64">
            <v>4.1077372398990457</v>
          </cell>
          <cell r="M64">
            <v>3.226654937294843</v>
          </cell>
          <cell r="N64">
            <v>1.8168173463432553</v>
          </cell>
          <cell r="O64">
            <v>0.2655532083613098</v>
          </cell>
        </row>
        <row r="65">
          <cell r="C65">
            <v>77.850185746738077</v>
          </cell>
          <cell r="D65">
            <v>74.93809846572023</v>
          </cell>
          <cell r="E65">
            <v>70.519684145799033</v>
          </cell>
          <cell r="F65">
            <v>54.737901109534576</v>
          </cell>
          <cell r="G65">
            <v>46.453496863640559</v>
          </cell>
          <cell r="H65">
            <v>35.040682589840664</v>
          </cell>
          <cell r="I65">
            <v>27.906441018248515</v>
          </cell>
          <cell r="J65">
            <v>22.407092844336781</v>
          </cell>
          <cell r="K65">
            <v>18.8878780997095</v>
          </cell>
          <cell r="L65">
            <v>14.289759516653845</v>
          </cell>
          <cell r="M65">
            <v>11.549203971716338</v>
          </cell>
          <cell r="N65">
            <v>7.1672521768430997</v>
          </cell>
          <cell r="O65">
            <v>3.1346882068768176</v>
          </cell>
        </row>
        <row r="69">
          <cell r="C69">
            <v>37.900621830795799</v>
          </cell>
          <cell r="D69">
            <v>37.186800239681354</v>
          </cell>
          <cell r="E69">
            <v>36.669063576020477</v>
          </cell>
          <cell r="F69">
            <v>34.940846261146937</v>
          </cell>
          <cell r="G69">
            <v>33.826118801014481</v>
          </cell>
          <cell r="H69">
            <v>32.193497904915702</v>
          </cell>
          <cell r="I69">
            <v>31.137228866748668</v>
          </cell>
          <cell r="J69">
            <v>29.464759349256855</v>
          </cell>
          <cell r="K69">
            <v>28.382859436983981</v>
          </cell>
          <cell r="L69">
            <v>26.802387155936465</v>
          </cell>
          <cell r="M69">
            <v>25.774614994962306</v>
          </cell>
          <cell r="N69">
            <v>23.290071548071602</v>
          </cell>
          <cell r="O69">
            <v>20.917265070476422</v>
          </cell>
        </row>
        <row r="70">
          <cell r="C70">
            <v>1.7924966131571125</v>
          </cell>
          <cell r="D70">
            <v>1.7796012532285184</v>
          </cell>
          <cell r="E70">
            <v>1.7696852141779587</v>
          </cell>
          <cell r="F70">
            <v>1.6006860157189915</v>
          </cell>
          <cell r="G70">
            <v>1.4574410706311771</v>
          </cell>
          <cell r="H70">
            <v>1.2614215081237061</v>
          </cell>
          <cell r="I70">
            <v>1.1456170525808185</v>
          </cell>
          <cell r="J70">
            <v>0.98547414476017392</v>
          </cell>
          <cell r="K70">
            <v>0.89080770074230953</v>
          </cell>
          <cell r="L70">
            <v>0.7633052650250175</v>
          </cell>
          <cell r="M70">
            <v>0.68749018156999087</v>
          </cell>
          <cell r="N70">
            <v>0.52776066624670515</v>
          </cell>
          <cell r="O70">
            <v>0.40656226365807918</v>
          </cell>
        </row>
        <row r="71">
          <cell r="C71">
            <v>0.26756359921988182</v>
          </cell>
          <cell r="D71">
            <v>0.26275015385975126</v>
          </cell>
          <cell r="E71">
            <v>0.25827936507833588</v>
          </cell>
          <cell r="F71">
            <v>0.22259608557399102</v>
          </cell>
          <cell r="G71">
            <v>0.21229800524013273</v>
          </cell>
          <cell r="H71">
            <v>0.19712216677125002</v>
          </cell>
          <cell r="I71">
            <v>0.18791877695970091</v>
          </cell>
          <cell r="J71">
            <v>0.17344750369557607</v>
          </cell>
          <cell r="K71">
            <v>0.16445617189331219</v>
          </cell>
          <cell r="L71">
            <v>0.15133133858797515</v>
          </cell>
          <cell r="M71">
            <v>0.14274626826056058</v>
          </cell>
          <cell r="N71">
            <v>0.12186321157029462</v>
          </cell>
          <cell r="O71">
            <v>0.11822126757633222</v>
          </cell>
        </row>
        <row r="72">
          <cell r="C72">
            <v>4.652724286167806</v>
          </cell>
          <cell r="D72">
            <v>4.5958408688566514</v>
          </cell>
          <cell r="E72">
            <v>4.5973600998111532</v>
          </cell>
          <cell r="F72">
            <v>4.3895762911466871</v>
          </cell>
          <cell r="G72">
            <v>4.2978285815081465</v>
          </cell>
          <cell r="H72">
            <v>4.1834385463659114</v>
          </cell>
          <cell r="I72">
            <v>4.1132106802620978</v>
          </cell>
          <cell r="J72">
            <v>4.0128020043413732</v>
          </cell>
          <cell r="K72">
            <v>3.9500639306561345</v>
          </cell>
          <cell r="L72">
            <v>3.8616141589085884</v>
          </cell>
          <cell r="M72">
            <v>3.8049113688451071</v>
          </cell>
          <cell r="N72">
            <v>3.6704307899835888</v>
          </cell>
          <cell r="O72">
            <v>3.5498462879266937</v>
          </cell>
        </row>
        <row r="73">
          <cell r="C73">
            <v>44.613406329340599</v>
          </cell>
          <cell r="D73">
            <v>43.824992515626278</v>
          </cell>
          <cell r="E73">
            <v>43.294388255087931</v>
          </cell>
          <cell r="F73">
            <v>41.153704653586608</v>
          </cell>
          <cell r="G73">
            <v>39.793686458393942</v>
          </cell>
          <cell r="H73">
            <v>37.83548012617657</v>
          </cell>
          <cell r="I73">
            <v>36.583975376551287</v>
          </cell>
          <cell r="J73">
            <v>34.636483002053978</v>
          </cell>
          <cell r="K73">
            <v>33.388187240275741</v>
          </cell>
          <cell r="L73">
            <v>31.578637918458046</v>
          </cell>
          <cell r="M73">
            <v>30.409762813637965</v>
          </cell>
          <cell r="N73">
            <v>27.610126215872189</v>
          </cell>
          <cell r="O73">
            <v>24.991894889637525</v>
          </cell>
        </row>
        <row r="74">
          <cell r="C74">
            <v>11.396881190298599</v>
          </cell>
          <cell r="D74">
            <v>11.082937231724763</v>
          </cell>
          <cell r="E74">
            <v>10.29111239013325</v>
          </cell>
          <cell r="F74">
            <v>9.3359039329928031</v>
          </cell>
          <cell r="G74">
            <v>8.7072660094434049</v>
          </cell>
          <cell r="H74">
            <v>7.7765606959356486</v>
          </cell>
          <cell r="I74">
            <v>7.1642582014747136</v>
          </cell>
          <cell r="J74">
            <v>6.9836622260397956</v>
          </cell>
          <cell r="K74">
            <v>6.8646780558530747</v>
          </cell>
          <cell r="L74">
            <v>6.6883215207278202</v>
          </cell>
          <cell r="M74">
            <v>6.5721636440808711</v>
          </cell>
          <cell r="N74">
            <v>6.286714966158101</v>
          </cell>
          <cell r="O74">
            <v>6.0083320220847636</v>
          </cell>
        </row>
        <row r="75">
          <cell r="C75">
            <v>2.5914757088898752</v>
          </cell>
          <cell r="D75">
            <v>2.5736347235894783</v>
          </cell>
          <cell r="E75">
            <v>2.583815128986906</v>
          </cell>
          <cell r="F75">
            <v>2.7154444457318085</v>
          </cell>
          <cell r="G75">
            <v>2.7918227267930549</v>
          </cell>
          <cell r="H75">
            <v>2.9021381663502597</v>
          </cell>
          <cell r="I75">
            <v>2.9706382652401442</v>
          </cell>
          <cell r="J75">
            <v>3.1416895564896623</v>
          </cell>
          <cell r="K75">
            <v>3.2518976049661834</v>
          </cell>
          <cell r="L75">
            <v>3.4138663055493428</v>
          </cell>
          <cell r="M75">
            <v>3.5196589824907276</v>
          </cell>
          <cell r="N75">
            <v>3.776675216759303</v>
          </cell>
          <cell r="O75">
            <v>4.0234526938477391</v>
          </cell>
        </row>
        <row r="76">
          <cell r="C76">
            <v>6.921675577942306</v>
          </cell>
          <cell r="D76">
            <v>6.791555141497474</v>
          </cell>
          <cell r="E76">
            <v>6.6558670871370493</v>
          </cell>
          <cell r="F76">
            <v>6.1662997799736248</v>
          </cell>
          <cell r="G76">
            <v>5.8450559618428324</v>
          </cell>
          <cell r="H76">
            <v>5.3717631552775273</v>
          </cell>
          <cell r="I76">
            <v>5.0624563242474094</v>
          </cell>
          <cell r="J76">
            <v>4.6043334368645601</v>
          </cell>
          <cell r="K76">
            <v>4.306605496284253</v>
          </cell>
          <cell r="L76">
            <v>3.872424401570266</v>
          </cell>
          <cell r="M76">
            <v>3.5917477723160616</v>
          </cell>
          <cell r="N76">
            <v>2.9232383932954673</v>
          </cell>
          <cell r="O76">
            <v>2.3062335701901255</v>
          </cell>
        </row>
        <row r="77">
          <cell r="C77">
            <v>3.8872612803327419E-2</v>
          </cell>
          <cell r="D77">
            <v>4.1978201669681976E-2</v>
          </cell>
          <cell r="E77">
            <v>3.7532424240302044E-2</v>
          </cell>
          <cell r="F77">
            <v>3.7079224381154303E-2</v>
          </cell>
          <cell r="G77">
            <v>3.6777091141722486E-2</v>
          </cell>
          <cell r="H77">
            <v>3.6323891282574752E-2</v>
          </cell>
          <cell r="I77">
            <v>3.6021758043142935E-2</v>
          </cell>
          <cell r="J77">
            <v>3.5800294658108342E-2</v>
          </cell>
          <cell r="K77">
            <v>3.5652652401418634E-2</v>
          </cell>
          <cell r="L77">
            <v>3.5431189016384049E-2</v>
          </cell>
          <cell r="M77">
            <v>3.5283546759694334E-2</v>
          </cell>
          <cell r="N77">
            <v>3.4914441117970027E-2</v>
          </cell>
          <cell r="O77">
            <v>3.4545335476245734E-2</v>
          </cell>
        </row>
        <row r="78">
          <cell r="C78">
            <v>8.5572000876871002</v>
          </cell>
          <cell r="D78">
            <v>8.6959977407038611</v>
          </cell>
          <cell r="E78">
            <v>8.1527986099614544</v>
          </cell>
          <cell r="F78">
            <v>7.8346563593398137</v>
          </cell>
          <cell r="G78">
            <v>7.5820128631168195</v>
          </cell>
          <cell r="H78">
            <v>7.2009042982113165</v>
          </cell>
          <cell r="I78">
            <v>6.9438571720928763</v>
          </cell>
          <cell r="J78">
            <v>6.8312846233177025</v>
          </cell>
          <cell r="K78">
            <v>6.7543611073381351</v>
          </cell>
          <cell r="L78">
            <v>6.6380533117005482</v>
          </cell>
          <cell r="M78">
            <v>6.5599395580418678</v>
          </cell>
          <cell r="N78">
            <v>6.3628242275453477</v>
          </cell>
          <cell r="O78">
            <v>6.1635040586670735</v>
          </cell>
        </row>
        <row r="79">
          <cell r="C79">
            <v>29.506105177621208</v>
          </cell>
          <cell r="D79">
            <v>29.186103039185262</v>
          </cell>
          <cell r="E79">
            <v>27.721125640458961</v>
          </cell>
          <cell r="F79">
            <v>26.089383742419205</v>
          </cell>
          <cell r="G79">
            <v>24.962934652337832</v>
          </cell>
          <cell r="H79">
            <v>23.287690207057327</v>
          </cell>
          <cell r="I79">
            <v>22.177231721098288</v>
          </cell>
          <cell r="J79">
            <v>21.596770137369827</v>
          </cell>
          <cell r="K79">
            <v>21.213194916843065</v>
          </cell>
          <cell r="L79">
            <v>20.648096728564362</v>
          </cell>
          <cell r="M79">
            <v>20.278793503689222</v>
          </cell>
          <cell r="N79">
            <v>19.384367244876188</v>
          </cell>
          <cell r="O79">
            <v>18.536067680265948</v>
          </cell>
        </row>
        <row r="80">
          <cell r="C80">
            <v>9.806959996155765</v>
          </cell>
          <cell r="D80">
            <v>9.665368780493413</v>
          </cell>
          <cell r="E80">
            <v>10.199227011445592</v>
          </cell>
          <cell r="F80">
            <v>8.9466450064142062</v>
          </cell>
          <cell r="G80">
            <v>8.5716365202498288</v>
          </cell>
          <cell r="H80">
            <v>7.9099073403405695</v>
          </cell>
          <cell r="I80">
            <v>7.4807740993871956</v>
          </cell>
          <cell r="J80">
            <v>6.3842478550128039</v>
          </cell>
          <cell r="K80">
            <v>5.6765889098933853</v>
          </cell>
          <cell r="L80">
            <v>4.2695015469219921</v>
          </cell>
          <cell r="M80">
            <v>3.4541811571560803</v>
          </cell>
          <cell r="N80">
            <v>1.6595084722711433</v>
          </cell>
          <cell r="O80">
            <v>0.70753192541241594</v>
          </cell>
        </row>
        <row r="81">
          <cell r="C81">
            <v>83.926471503117568</v>
          </cell>
          <cell r="D81">
            <v>82.676464335304942</v>
          </cell>
          <cell r="E81">
            <v>81.214740906992475</v>
          </cell>
          <cell r="F81">
            <v>76.189733402420018</v>
          </cell>
          <cell r="G81">
            <v>73.328257630981597</v>
          </cell>
          <cell r="H81">
            <v>69.033077673574468</v>
          </cell>
          <cell r="I81">
            <v>66.241981197036765</v>
          </cell>
          <cell r="J81">
            <v>62.617500994436611</v>
          </cell>
          <cell r="K81">
            <v>60.277971067012189</v>
          </cell>
          <cell r="L81">
            <v>56.496236193944405</v>
          </cell>
          <cell r="M81">
            <v>54.142737474483262</v>
          </cell>
          <cell r="N81">
            <v>48.654001933019515</v>
          </cell>
          <cell r="O81">
            <v>44.235494495315891</v>
          </cell>
        </row>
        <row r="85">
          <cell r="C85">
            <v>50.827908053927715</v>
          </cell>
          <cell r="D85">
            <v>49.342772006165717</v>
          </cell>
          <cell r="E85">
            <v>38.50861945036484</v>
          </cell>
          <cell r="F85">
            <v>56.335885876218818</v>
          </cell>
          <cell r="G85">
            <v>56.284872604412946</v>
          </cell>
          <cell r="H85">
            <v>48.153482795989937</v>
          </cell>
          <cell r="I85">
            <v>42.772422111917585</v>
          </cell>
          <cell r="J85">
            <v>32.461294312658254</v>
          </cell>
          <cell r="K85">
            <v>25.603034844549676</v>
          </cell>
          <cell r="L85">
            <v>15.279188352635257</v>
          </cell>
          <cell r="M85">
            <v>8.3938541717142545</v>
          </cell>
          <cell r="N85">
            <v>0.10527564168012291</v>
          </cell>
          <cell r="O85">
            <v>2.1444156375740339E-4</v>
          </cell>
        </row>
        <row r="86">
          <cell r="C86">
            <v>19.208301525004394</v>
          </cell>
          <cell r="D86">
            <v>20.777926093775349</v>
          </cell>
          <cell r="E86">
            <v>18.054049236169096</v>
          </cell>
          <cell r="F86">
            <v>0.42138012333335745</v>
          </cell>
          <cell r="G86">
            <v>0.25225146499926526</v>
          </cell>
          <cell r="H86">
            <v>8.8113695533368702E-2</v>
          </cell>
          <cell r="I86">
            <v>2.7543352484013663E-2</v>
          </cell>
          <cell r="J86">
            <v>1.0092728510179495E-3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</row>
        <row r="87">
          <cell r="C87">
            <v>4.2192446556992426E-2</v>
          </cell>
          <cell r="D87">
            <v>3.6795267495501355E-2</v>
          </cell>
          <cell r="E87">
            <v>2.4685382572173079E-2</v>
          </cell>
          <cell r="F87">
            <v>1.165148892010987E-2</v>
          </cell>
          <cell r="G87">
            <v>9.1150703441917336E-3</v>
          </cell>
          <cell r="H87">
            <v>1.5647498683594102E-3</v>
          </cell>
          <cell r="I87">
            <v>1.0715087018332372E-4</v>
          </cell>
          <cell r="J87">
            <v>3.7860143170541822E-6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</row>
        <row r="88">
          <cell r="C88">
            <v>3.1228266182428115E-3</v>
          </cell>
          <cell r="D88">
            <v>3.068140823246265E-3</v>
          </cell>
          <cell r="E88">
            <v>2.4246080202779594E-3</v>
          </cell>
          <cell r="F88">
            <v>2.5471750137441205E-4</v>
          </cell>
          <cell r="G88">
            <v>1.6154805598557481E-4</v>
          </cell>
          <cell r="H88">
            <v>5.7705817638466275E-5</v>
          </cell>
          <cell r="I88">
            <v>1.8516088619479526E-5</v>
          </cell>
          <cell r="J88">
            <v>7.7171082385973859E-7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</row>
        <row r="90">
          <cell r="C90">
            <v>16.99720478591594</v>
          </cell>
          <cell r="D90">
            <v>16.851520789638233</v>
          </cell>
          <cell r="E90">
            <v>14.28455694394218</v>
          </cell>
          <cell r="F90">
            <v>17.600892271938747</v>
          </cell>
          <cell r="G90">
            <v>18.351467376185838</v>
          </cell>
          <cell r="H90">
            <v>16.366692039463555</v>
          </cell>
          <cell r="I90">
            <v>15.05629009684238</v>
          </cell>
          <cell r="J90">
            <v>11.585978867487619</v>
          </cell>
          <cell r="K90">
            <v>9.2754746883354873</v>
          </cell>
          <cell r="L90">
            <v>5.2896079990861633</v>
          </cell>
          <cell r="M90">
            <v>2.6314273099749528</v>
          </cell>
          <cell r="N90">
            <v>3.0124054494270025E-2</v>
          </cell>
          <cell r="O90">
            <v>7.2075302270119691E-4</v>
          </cell>
        </row>
        <row r="91">
          <cell r="C91">
            <v>2.3216327155401495</v>
          </cell>
          <cell r="D91">
            <v>2.381438677238549</v>
          </cell>
          <cell r="E91">
            <v>1.7582048406769286</v>
          </cell>
          <cell r="F91">
            <v>6.0243914751205378E-2</v>
          </cell>
          <cell r="G91">
            <v>3.9640394162997292E-2</v>
          </cell>
          <cell r="H91">
            <v>1.9093834691985868E-2</v>
          </cell>
          <cell r="I91">
            <v>1.058685351509025E-2</v>
          </cell>
          <cell r="J91">
            <v>5.0908309278803647E-3</v>
          </cell>
          <cell r="K91">
            <v>3.5632781353921593E-3</v>
          </cell>
          <cell r="L91">
            <v>1.8319159315300355E-3</v>
          </cell>
          <cell r="M91">
            <v>9.513672801922617E-4</v>
          </cell>
          <cell r="N91">
            <v>3.2733420715283141E-5</v>
          </cell>
          <cell r="O91">
            <v>0</v>
          </cell>
        </row>
        <row r="92">
          <cell r="C92">
            <v>0.14134258011641571</v>
          </cell>
          <cell r="D92">
            <v>0.12878355069130662</v>
          </cell>
          <cell r="E92">
            <v>8.728258641942406E-2</v>
          </cell>
          <cell r="F92"/>
          <cell r="G92"/>
          <cell r="H92"/>
          <cell r="I92"/>
          <cell r="J92"/>
          <cell r="K92"/>
          <cell r="L92"/>
          <cell r="M92"/>
          <cell r="N92"/>
          <cell r="O92"/>
        </row>
        <row r="93">
          <cell r="C93">
            <v>1.5475460712101711E-2</v>
          </cell>
          <cell r="D93">
            <v>1.5229722324649567E-2</v>
          </cell>
          <cell r="E93">
            <v>1.3631088270350328E-2</v>
          </cell>
          <cell r="F93"/>
          <cell r="G93"/>
          <cell r="H93"/>
          <cell r="I93"/>
          <cell r="J93"/>
          <cell r="K93"/>
          <cell r="L93"/>
          <cell r="M93"/>
          <cell r="N93"/>
          <cell r="O93"/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</row>
        <row r="95">
          <cell r="C95">
            <v>32.716402976741577</v>
          </cell>
          <cell r="D95">
            <v>32.24721192886944</v>
          </cell>
          <cell r="E95">
            <v>29.168224842684253</v>
          </cell>
          <cell r="F95">
            <v>27.940046231123596</v>
          </cell>
          <cell r="G95">
            <v>27.046462875799456</v>
          </cell>
          <cell r="H95">
            <v>23.062793382611698</v>
          </cell>
          <cell r="I95">
            <v>20.384573872086868</v>
          </cell>
          <cell r="J95">
            <v>16.066969990055139</v>
          </cell>
          <cell r="K95">
            <v>13.193002792605029</v>
          </cell>
          <cell r="L95">
            <v>8.2659275882681253</v>
          </cell>
          <cell r="M95">
            <v>4.9973748061178682</v>
          </cell>
          <cell r="N95">
            <v>0.58265592704081381</v>
          </cell>
          <cell r="O95">
            <v>0.10696506953348534</v>
          </cell>
        </row>
        <row r="96">
          <cell r="C96">
            <v>1.039158396635091E-2</v>
          </cell>
          <cell r="D96">
            <v>6.2155119888016672E-3</v>
          </cell>
          <cell r="E96">
            <v>4.5697523132964433E-3</v>
          </cell>
          <cell r="F96">
            <v>3.9774332195482862E-4</v>
          </cell>
          <cell r="G96">
            <v>4.4953081235034326E-4</v>
          </cell>
          <cell r="H96">
            <v>4.3687676238555426E-4</v>
          </cell>
          <cell r="I96">
            <v>3.7020105115983181E-4</v>
          </cell>
          <cell r="J96">
            <v>2.9294394198209236E-4</v>
          </cell>
          <cell r="K96">
            <v>2.0846120871724616E-4</v>
          </cell>
          <cell r="L96">
            <v>8.2272129849790453E-5</v>
          </cell>
          <cell r="M96">
            <v>3.746384044640504E-5</v>
          </cell>
          <cell r="N96">
            <v>3.8989503494584681E-7</v>
          </cell>
          <cell r="O96">
            <v>0</v>
          </cell>
        </row>
        <row r="97">
          <cell r="C97">
            <v>0.32586024723015888</v>
          </cell>
          <cell r="D97">
            <v>0.4025287354164252</v>
          </cell>
          <cell r="E97">
            <v>0.48295759161536805</v>
          </cell>
          <cell r="F97">
            <v>1.1821485751115513E-2</v>
          </cell>
          <cell r="G97">
            <v>1.1425801315471674E-2</v>
          </cell>
          <cell r="H97">
            <v>1.0674292930269384E-2</v>
          </cell>
          <cell r="I97">
            <v>9.3247181865949661E-3</v>
          </cell>
          <cell r="J97">
            <v>6.8638770993664396E-3</v>
          </cell>
          <cell r="K97">
            <v>5.2102818275853767E-3</v>
          </cell>
          <cell r="L97">
            <v>2.3024839900868208E-3</v>
          </cell>
          <cell r="M97">
            <v>1.1310975123815347E-3</v>
          </cell>
          <cell r="N97">
            <v>1.7488145756087402E-5</v>
          </cell>
          <cell r="O97">
            <v>0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</row>
        <row r="99">
          <cell r="C99">
            <v>1.2441949689848169</v>
          </cell>
          <cell r="D99">
            <v>1.245893235129508</v>
          </cell>
          <cell r="E99">
            <v>1.0478271121798288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</row>
        <row r="100">
          <cell r="C100">
            <v>8.6520178289366381E-2</v>
          </cell>
          <cell r="D100">
            <v>8.692021290039692E-2</v>
          </cell>
          <cell r="E100">
            <v>8.5086583140870267E-2</v>
          </cell>
          <cell r="F100">
            <v>1.127410239287064</v>
          </cell>
          <cell r="G100">
            <v>1.1261097558460869</v>
          </cell>
          <cell r="H100">
            <v>0.95180507871238984</v>
          </cell>
          <cell r="I100">
            <v>0.83552946253278215</v>
          </cell>
          <cell r="J100">
            <v>0.61355067621596571</v>
          </cell>
          <cell r="K100">
            <v>0.4655577460812334</v>
          </cell>
          <cell r="L100">
            <v>0.31029874688121201</v>
          </cell>
          <cell r="M100">
            <v>0.20679461322508835</v>
          </cell>
          <cell r="N100">
            <v>5.8556555534212632E-3</v>
          </cell>
          <cell r="O100">
            <v>2.9070044873652835E-3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</row>
        <row r="102">
          <cell r="C102">
            <v>123.94055034960419</v>
          </cell>
          <cell r="D102">
            <v>123.52630387245712</v>
          </cell>
          <cell r="E102">
            <v>103.52212001836888</v>
          </cell>
          <cell r="F102">
            <v>103.50998409214735</v>
          </cell>
          <cell r="G102">
            <v>103.12195642193458</v>
          </cell>
          <cell r="H102">
            <v>88.654714452381597</v>
          </cell>
          <cell r="I102">
            <v>79.096766335575268</v>
          </cell>
          <cell r="J102">
            <v>60.741055328962354</v>
          </cell>
          <cell r="K102">
            <v>48.546052092743118</v>
          </cell>
          <cell r="L102">
            <v>29.149239358922223</v>
          </cell>
          <cell r="M102">
            <v>16.231570829665184</v>
          </cell>
          <cell r="N102">
            <v>0.72396189023013424</v>
          </cell>
          <cell r="O102">
            <v>0.11080726860730922</v>
          </cell>
        </row>
        <row r="103">
          <cell r="C103">
            <v>0.41886775956587197</v>
          </cell>
          <cell r="D103">
            <v>0.41716013906101806</v>
          </cell>
          <cell r="E103">
            <v>0.35492566956259997</v>
          </cell>
          <cell r="F103">
            <v>0.36727560449462548</v>
          </cell>
          <cell r="G103">
            <v>0.37747642155872596</v>
          </cell>
          <cell r="H103">
            <v>0.29537766389421616</v>
          </cell>
          <cell r="I103">
            <v>0.24198417835271668</v>
          </cell>
          <cell r="J103">
            <v>9.4123125440366856E-2</v>
          </cell>
          <cell r="K103">
            <v>7.0162622145049083E-3</v>
          </cell>
          <cell r="L103">
            <v>4.1097405310536756E-3</v>
          </cell>
          <cell r="M103">
            <v>3.0705153216882852E-3</v>
          </cell>
          <cell r="N103">
            <v>1.9085641173483602E-3</v>
          </cell>
          <cell r="O103">
            <v>1.3660874638460141E-3</v>
          </cell>
        </row>
        <row r="104">
          <cell r="C104">
            <v>0.10998880049175171</v>
          </cell>
          <cell r="D104">
            <v>0.11395305967512689</v>
          </cell>
          <cell r="E104">
            <v>0.12257931688439071</v>
          </cell>
          <cell r="F104">
            <v>0.12372305977289123</v>
          </cell>
          <cell r="G104">
            <v>0.13350641129460222</v>
          </cell>
          <cell r="H104">
            <v>0.14223073779142947</v>
          </cell>
          <cell r="I104">
            <v>0.14804695545598098</v>
          </cell>
          <cell r="J104">
            <v>0.14207372896360082</v>
          </cell>
          <cell r="K104">
            <v>0.13809157796868071</v>
          </cell>
          <cell r="L104">
            <v>0.11251205365649881</v>
          </cell>
          <cell r="M104">
            <v>9.5459037448377554E-2</v>
          </cell>
          <cell r="N104">
            <v>3.1668213502769216E-2</v>
          </cell>
          <cell r="O104">
            <v>2.8995914747787749E-2</v>
          </cell>
        </row>
        <row r="105">
          <cell r="C105">
            <v>1.4166522805994843</v>
          </cell>
          <cell r="D105">
            <v>1.4107456398136646</v>
          </cell>
          <cell r="E105">
            <v>1.424305396689526</v>
          </cell>
          <cell r="F105">
            <v>1.3209082405813177</v>
          </cell>
          <cell r="G105">
            <v>1.2776834804540167</v>
          </cell>
          <cell r="H105">
            <v>1.190445005810449</v>
          </cell>
          <cell r="I105">
            <v>1.1247388268404892</v>
          </cell>
          <cell r="J105">
            <v>1.0314977123472051</v>
          </cell>
          <cell r="K105">
            <v>0.97669180780211096</v>
          </cell>
          <cell r="L105">
            <v>0.90335790520520698</v>
          </cell>
          <cell r="M105">
            <v>0.86305175950082968</v>
          </cell>
          <cell r="N105">
            <v>0.77562643104246232</v>
          </cell>
          <cell r="O105">
            <v>0.73025124319235146</v>
          </cell>
        </row>
        <row r="106">
          <cell r="C106">
            <v>1.0324348644831516</v>
          </cell>
          <cell r="D106">
            <v>1.0455678671777866</v>
          </cell>
          <cell r="E106">
            <v>1.0351052660147715</v>
          </cell>
          <cell r="F106">
            <v>1.0181613434470285</v>
          </cell>
          <cell r="G106">
            <v>1.0068653950685336</v>
          </cell>
          <cell r="H106">
            <v>0.99353647509027088</v>
          </cell>
          <cell r="I106">
            <v>0.98465052843809575</v>
          </cell>
          <cell r="J106">
            <v>0.85746717191666655</v>
          </cell>
          <cell r="K106">
            <v>0.77267826756904689</v>
          </cell>
          <cell r="L106">
            <v>0.57853342582218403</v>
          </cell>
          <cell r="M106">
            <v>0.44910353132427544</v>
          </cell>
          <cell r="N106">
            <v>2.7326130136280803E-2</v>
          </cell>
          <cell r="O106">
            <v>1.6625689000888157E-2</v>
          </cell>
        </row>
        <row r="107">
          <cell r="C107">
            <v>3.5787556809239391</v>
          </cell>
          <cell r="D107">
            <v>3.6256658031659312</v>
          </cell>
          <cell r="E107">
            <v>2.1253496300920349</v>
          </cell>
          <cell r="F107">
            <v>2.9310389673947261</v>
          </cell>
          <cell r="G107">
            <v>3.4686134281155123</v>
          </cell>
          <cell r="H107">
            <v>3.2732702906459248</v>
          </cell>
          <cell r="I107">
            <v>3.1430421729663949</v>
          </cell>
          <cell r="J107">
            <v>2.9142776322144508</v>
          </cell>
          <cell r="K107">
            <v>2.7628832366966289</v>
          </cell>
          <cell r="L107">
            <v>2.4963629314703284</v>
          </cell>
          <cell r="M107">
            <v>2.3186834277919561</v>
          </cell>
          <cell r="N107">
            <v>2.0599170654602159</v>
          </cell>
          <cell r="O107">
            <v>1.6594821729436782</v>
          </cell>
        </row>
        <row r="108">
          <cell r="C108">
            <v>6.5566993860641993</v>
          </cell>
          <cell r="D108">
            <v>6.6130925088935273</v>
          </cell>
          <cell r="E108">
            <v>5.0622652792433236</v>
          </cell>
          <cell r="F108">
            <v>5.7611072156905889</v>
          </cell>
          <cell r="G108">
            <v>6.2641451364913907</v>
          </cell>
          <cell r="H108">
            <v>5.8948601732322903</v>
          </cell>
          <cell r="I108">
            <v>5.6424626620536777</v>
          </cell>
          <cell r="J108">
            <v>5.03943937088229</v>
          </cell>
          <cell r="K108">
            <v>4.6573611522509726</v>
          </cell>
          <cell r="L108">
            <v>4.0948760566852718</v>
          </cell>
          <cell r="M108">
            <v>3.729368271387127</v>
          </cell>
          <cell r="N108">
            <v>2.8964464042590765</v>
          </cell>
          <cell r="O108">
            <v>2.4367211073485517</v>
          </cell>
        </row>
        <row r="109">
          <cell r="C109">
            <v>130.49724973566839</v>
          </cell>
          <cell r="D109">
            <v>130.13939638135065</v>
          </cell>
          <cell r="E109">
            <v>108.5843852976122</v>
          </cell>
          <cell r="F109">
            <v>109.27109130783793</v>
          </cell>
          <cell r="G109">
            <v>109.38610155842598</v>
          </cell>
          <cell r="H109">
            <v>94.549574625613886</v>
          </cell>
          <cell r="I109">
            <v>84.739228997628942</v>
          </cell>
          <cell r="J109">
            <v>65.780494699844638</v>
          </cell>
          <cell r="K109">
            <v>53.203413244994088</v>
          </cell>
          <cell r="L109">
            <v>33.244115415607496</v>
          </cell>
          <cell r="M109">
            <v>19.960939101052311</v>
          </cell>
          <cell r="N109">
            <v>3.6204082944892106</v>
          </cell>
          <cell r="O109">
            <v>2.5475283759558609</v>
          </cell>
        </row>
        <row r="111">
          <cell r="C111">
            <v>6.4728948217726734E-2</v>
          </cell>
          <cell r="D111">
            <v>6.6906027260043535E-2</v>
          </cell>
          <cell r="E111">
            <v>6.4590974939081752E-2</v>
          </cell>
          <cell r="F111">
            <v>6.536173624573903E-2</v>
          </cell>
          <cell r="G111">
            <v>7.0615289232898601E-2</v>
          </cell>
          <cell r="H111">
            <v>7.5292085980871795E-2</v>
          </cell>
          <cell r="I111">
            <v>7.840995047952061E-2</v>
          </cell>
          <cell r="J111">
            <v>7.568154178611422E-2</v>
          </cell>
          <cell r="K111">
            <v>7.3862602657176674E-2</v>
          </cell>
          <cell r="L111">
            <v>6.0816361212390868E-2</v>
          </cell>
          <cell r="M111">
            <v>5.2118866915867007E-2</v>
          </cell>
          <cell r="N111">
            <v>1.8716913436600958E-2</v>
          </cell>
          <cell r="O111">
            <v>1.7116555355899787E-2</v>
          </cell>
        </row>
        <row r="112">
          <cell r="C112">
            <v>6.2727104438594106</v>
          </cell>
          <cell r="D112">
            <v>5.5084002803479164</v>
          </cell>
          <cell r="E112">
            <v>3.0820466065159131</v>
          </cell>
          <cell r="F112">
            <v>3.5582682493519528</v>
          </cell>
          <cell r="G112">
            <v>4.2861466513343816</v>
          </cell>
          <cell r="H112">
            <v>3.8803243205534015</v>
          </cell>
          <cell r="I112">
            <v>3.609776100032748</v>
          </cell>
          <cell r="J112">
            <v>3.9843306491418478</v>
          </cell>
          <cell r="K112">
            <v>4.2340336818812476</v>
          </cell>
          <cell r="L112">
            <v>4.0418103831353758</v>
          </cell>
          <cell r="M112">
            <v>3.9136615173047948</v>
          </cell>
          <cell r="N112">
            <v>2.7785993987746793</v>
          </cell>
          <cell r="O112">
            <v>1.8739155750683858</v>
          </cell>
        </row>
        <row r="113">
          <cell r="C113">
            <v>18.163993699827923</v>
          </cell>
          <cell r="D113">
            <v>19.041515331094242</v>
          </cell>
          <cell r="E113">
            <v>8.029899798992659</v>
          </cell>
          <cell r="F113">
            <v>14.069749331829506</v>
          </cell>
          <cell r="G113">
            <v>18.096362343555722</v>
          </cell>
          <cell r="H113">
            <v>17.390228038065064</v>
          </cell>
          <cell r="I113">
            <v>16.919481101260381</v>
          </cell>
          <cell r="J113">
            <v>15.897429543843895</v>
          </cell>
          <cell r="K113">
            <v>15.216070357091148</v>
          </cell>
          <cell r="L113">
            <v>13.964645652805871</v>
          </cell>
          <cell r="M113">
            <v>13.11951088858239</v>
          </cell>
          <cell r="N113">
            <v>11.989231545168114</v>
          </cell>
          <cell r="O113">
            <v>10.011868216299229</v>
          </cell>
        </row>
        <row r="114"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</row>
        <row r="115">
          <cell r="C115">
            <v>24.50143309190506</v>
          </cell>
          <cell r="D115">
            <v>24.616821638702202</v>
          </cell>
          <cell r="E115">
            <v>11.176537380447654</v>
          </cell>
          <cell r="F115">
            <v>17.693379317427198</v>
          </cell>
          <cell r="G115">
            <v>22.453124284123</v>
          </cell>
          <cell r="H115">
            <v>21.345844444599336</v>
          </cell>
          <cell r="I115">
            <v>20.607667151772649</v>
          </cell>
          <cell r="J115">
            <v>19.957441734771855</v>
          </cell>
          <cell r="K115">
            <v>19.523966641629571</v>
          </cell>
          <cell r="L115">
            <v>18.067272397153637</v>
          </cell>
          <cell r="M115">
            <v>17.085291272803051</v>
          </cell>
          <cell r="N115">
            <v>14.786547857379393</v>
          </cell>
          <cell r="O115">
            <v>11.902900346723515</v>
          </cell>
        </row>
        <row r="119">
          <cell r="C119">
            <v>-30.050398554604669</v>
          </cell>
          <cell r="D119">
            <v>-28.694533671620448</v>
          </cell>
          <cell r="E119">
            <v>-30.021426603185208</v>
          </cell>
          <cell r="F119">
            <v>-35.941061179461293</v>
          </cell>
          <cell r="G119">
            <v>-38.907725193623079</v>
          </cell>
          <cell r="H119">
            <v>-35.425604104464483</v>
          </cell>
          <cell r="I119">
            <v>-33.211023788726401</v>
          </cell>
          <cell r="J119">
            <v>-31.52296959268573</v>
          </cell>
          <cell r="K119">
            <v>-30.742211334369298</v>
          </cell>
          <cell r="L119">
            <v>-29.333540806866381</v>
          </cell>
          <cell r="M119">
            <v>-28.38323652094433</v>
          </cell>
          <cell r="N119">
            <v>-26.000847443840222</v>
          </cell>
          <cell r="O119">
            <v>-23.662908178913188</v>
          </cell>
        </row>
        <row r="120">
          <cell r="C120">
            <v>11.517789419295998</v>
          </cell>
          <cell r="D120">
            <v>11.768757395386107</v>
          </cell>
          <cell r="E120">
            <v>11.538329507720068</v>
          </cell>
          <cell r="F120">
            <v>11.246763855426698</v>
          </cell>
          <cell r="G120">
            <v>10.430970862217016</v>
          </cell>
          <cell r="H120">
            <v>6.3289705633309747</v>
          </cell>
          <cell r="I120">
            <v>4.5740733781602758</v>
          </cell>
          <cell r="J120">
            <v>4.5591945973740202</v>
          </cell>
          <cell r="K120">
            <v>4.4754587518564755</v>
          </cell>
          <cell r="L120">
            <v>3.5303736541120685</v>
          </cell>
          <cell r="M120">
            <v>2.5476431658893315</v>
          </cell>
          <cell r="N120">
            <v>2.7896340160396971</v>
          </cell>
          <cell r="O120">
            <v>3.0000952258053988</v>
          </cell>
        </row>
        <row r="121">
          <cell r="C121">
            <v>-8.7203553944387284</v>
          </cell>
          <cell r="D121">
            <v>-8.64510877778857</v>
          </cell>
          <cell r="E121">
            <v>-8.7087881321992082</v>
          </cell>
          <cell r="F121">
            <v>-9.5261689163643197</v>
          </cell>
          <cell r="G121">
            <v>-9.6744613889095099</v>
          </cell>
          <cell r="H121">
            <v>-9.5424091582415702</v>
          </cell>
          <cell r="I121">
            <v>-10.000761143668273</v>
          </cell>
          <cell r="J121">
            <v>-10.91112133023538</v>
          </cell>
          <cell r="K121">
            <v>-11.469012594202615</v>
          </cell>
          <cell r="L121">
            <v>-12.38437286992947</v>
          </cell>
          <cell r="M121">
            <v>-13.094016226135459</v>
          </cell>
          <cell r="N121">
            <v>-13.113620759647013</v>
          </cell>
          <cell r="O121">
            <v>-13.04561373353236</v>
          </cell>
        </row>
        <row r="122">
          <cell r="C122">
            <v>0.32321801572539333</v>
          </cell>
          <cell r="D122">
            <v>0.32305308935392585</v>
          </cell>
          <cell r="E122">
            <v>0.32289640930103192</v>
          </cell>
          <cell r="F122">
            <v>0.33108956902174519</v>
          </cell>
          <cell r="G122">
            <v>0.3199281501311107</v>
          </cell>
          <cell r="H122">
            <v>0.26995322254533044</v>
          </cell>
          <cell r="I122">
            <v>0.24448269618459609</v>
          </cell>
          <cell r="J122">
            <v>0.22338335628068962</v>
          </cell>
          <cell r="K122">
            <v>0.2081887940116347</v>
          </cell>
          <cell r="L122">
            <v>0.18370764769624984</v>
          </cell>
          <cell r="M122">
            <v>0.16626040188363608</v>
          </cell>
          <cell r="N122">
            <v>0.12955735153680456</v>
          </cell>
          <cell r="O122">
            <v>0.1025359216399284</v>
          </cell>
        </row>
        <row r="123">
          <cell r="C123">
            <v>10.226874555485312</v>
          </cell>
          <cell r="D123">
            <v>10.12235848037975</v>
          </cell>
          <cell r="E123">
            <v>10.110124415901142</v>
          </cell>
          <cell r="F123">
            <v>9.8908058865682875</v>
          </cell>
          <cell r="G123">
            <v>9.075685981073498</v>
          </cell>
          <cell r="H123">
            <v>6.5612416031731531</v>
          </cell>
          <cell r="I123">
            <v>5.4300931406201531</v>
          </cell>
          <cell r="J123">
            <v>4.5374466777542857</v>
          </cell>
          <cell r="K123">
            <v>3.917535790071645</v>
          </cell>
          <cell r="L123">
            <v>2.9495047144645734</v>
          </cell>
          <cell r="M123">
            <v>2.2789014615119267</v>
          </cell>
          <cell r="N123">
            <v>0.88114198162286872</v>
          </cell>
          <cell r="O123">
            <v>-3.3856290997380634E-2</v>
          </cell>
        </row>
        <row r="124"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</row>
        <row r="125">
          <cell r="C125">
            <v>-0.91399244923293199</v>
          </cell>
          <cell r="D125">
            <v>-0.76784586201262883</v>
          </cell>
          <cell r="E125">
            <v>-0.81443052748049238</v>
          </cell>
          <cell r="F125">
            <v>-2.379674194856388</v>
          </cell>
          <cell r="G125">
            <v>-3.253907820381583</v>
          </cell>
          <cell r="H125">
            <v>-5.3466692572253152</v>
          </cell>
          <cell r="I125">
            <v>-6.6697414016205796</v>
          </cell>
          <cell r="J125">
            <v>-7.1186270972772299</v>
          </cell>
          <cell r="K125">
            <v>-7.4267615189089327</v>
          </cell>
          <cell r="L125">
            <v>-7.8950063191639561</v>
          </cell>
          <cell r="M125">
            <v>-8.2090681519820645</v>
          </cell>
          <cell r="N125">
            <v>-8.9964518360268837</v>
          </cell>
          <cell r="O125">
            <v>-9.7854357675171055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</row>
        <row r="127"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</row>
        <row r="128">
          <cell r="C128">
            <v>-17.616864407769629</v>
          </cell>
          <cell r="D128">
            <v>-15.893319346301862</v>
          </cell>
          <cell r="E128">
            <v>-17.573294929942673</v>
          </cell>
          <cell r="F128">
            <v>-26.378244979665272</v>
          </cell>
          <cell r="G128">
            <v>-32.009509409492551</v>
          </cell>
          <cell r="H128">
            <v>-37.154517130881906</v>
          </cell>
          <cell r="I128">
            <v>-39.632877119050228</v>
          </cell>
          <cell r="J128">
            <v>-40.232693388789343</v>
          </cell>
          <cell r="K128">
            <v>-41.036802111541093</v>
          </cell>
          <cell r="L128">
            <v>-42.949333979686912</v>
          </cell>
          <cell r="M128">
            <v>-44.693515869776959</v>
          </cell>
          <cell r="N128">
            <v>-44.31058669031475</v>
          </cell>
          <cell r="O128">
            <v>-43.42518282351471</v>
          </cell>
        </row>
      </sheetData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ivi"/>
      <sheetName val="Données brutes"/>
      <sheetName val="CCS"/>
      <sheetName val="CODPOL"/>
      <sheetName val="CRF_2006"/>
      <sheetName val="Bunkers"/>
      <sheetName val="AME_MET_détail"/>
      <sheetName val="check"/>
      <sheetName val="SNAP projections_secten"/>
      <sheetName val="Données_brutes_secten"/>
      <sheetName val="Ksec2_calculs"/>
      <sheetName val="Gaz fluorés_secten2"/>
      <sheetName val="Correspondance_Secten_1_2"/>
      <sheetName val="Répartition SECTEN1"/>
      <sheetName val="SECTEN2_CO2"/>
      <sheetName val="SECTEN2_CH4"/>
      <sheetName val="SECTEN2_N2O"/>
      <sheetName val="SECTEN2_SF6"/>
      <sheetName val="SECTEN2_NF3"/>
      <sheetName val="NOT_UPDATED &gt;&gt;&gt;"/>
      <sheetName val="SECTEN2_CO2e"/>
      <sheetName val="SECTEN2_HFC"/>
      <sheetName val="SECTEN2_PFC"/>
      <sheetName val="Répartition secten1_corrig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C6">
            <v>43184.406366056108</v>
          </cell>
          <cell r="D6">
            <v>41060.690251681226</v>
          </cell>
          <cell r="E6">
            <v>36073.186853612206</v>
          </cell>
          <cell r="F6">
            <v>28880.427953641385</v>
          </cell>
          <cell r="G6">
            <v>31053.256233128221</v>
          </cell>
          <cell r="H6">
            <v>31319.241173620107</v>
          </cell>
          <cell r="I6">
            <v>31502.763033734525</v>
          </cell>
          <cell r="J6">
            <v>30796.862815322442</v>
          </cell>
          <cell r="K6">
            <v>30326.776762014724</v>
          </cell>
          <cell r="L6">
            <v>29706.652259514663</v>
          </cell>
          <cell r="M6">
            <v>29262.246098217282</v>
          </cell>
          <cell r="N6">
            <v>28709.820046829995</v>
          </cell>
          <cell r="O6">
            <v>34399.175714041005</v>
          </cell>
        </row>
        <row r="7">
          <cell r="C7">
            <v>82569.942660679619</v>
          </cell>
          <cell r="D7">
            <v>79622.878906912447</v>
          </cell>
          <cell r="E7">
            <v>72103.260605402291</v>
          </cell>
          <cell r="F7">
            <v>71261.292555847846</v>
          </cell>
          <cell r="G7">
            <v>68426.454280817547</v>
          </cell>
          <cell r="H7">
            <v>65771.56865606569</v>
          </cell>
          <cell r="I7">
            <v>64082.400136226526</v>
          </cell>
          <cell r="J7">
            <v>61811.617217894731</v>
          </cell>
          <cell r="K7">
            <v>60248.049469645448</v>
          </cell>
          <cell r="L7">
            <v>58638.854531823497</v>
          </cell>
          <cell r="M7">
            <v>57534.707021075235</v>
          </cell>
          <cell r="N7">
            <v>54669.596385975958</v>
          </cell>
          <cell r="O7">
            <v>51425.776488011485</v>
          </cell>
        </row>
        <row r="8">
          <cell r="C8">
            <v>15145.710705399651</v>
          </cell>
          <cell r="D8">
            <v>15641.337081507796</v>
          </cell>
          <cell r="E8">
            <v>15048.16723229888</v>
          </cell>
          <cell r="F8">
            <v>14276.378301070499</v>
          </cell>
          <cell r="G8">
            <v>13753.400510382309</v>
          </cell>
          <cell r="H8">
            <v>13042.829936996726</v>
          </cell>
          <cell r="I8">
            <v>12494.198146982477</v>
          </cell>
          <cell r="J8">
            <v>10863.003385213337</v>
          </cell>
          <cell r="K8">
            <v>9921.2096673252381</v>
          </cell>
          <cell r="L8">
            <v>8677.4321959841964</v>
          </cell>
          <cell r="M8">
            <v>7935.429450474363</v>
          </cell>
          <cell r="N8">
            <v>6338.4880272612991</v>
          </cell>
          <cell r="O8">
            <v>5033.4279601127109</v>
          </cell>
        </row>
        <row r="9">
          <cell r="C9">
            <v>77850.185746738076</v>
          </cell>
          <cell r="D9">
            <v>74938.098465720235</v>
          </cell>
          <cell r="E9">
            <v>70519.684145799052</v>
          </cell>
          <cell r="F9">
            <v>66295.883402372085</v>
          </cell>
          <cell r="G9">
            <v>61934.677476907418</v>
          </cell>
          <cell r="H9">
            <v>55997.324462430952</v>
          </cell>
          <cell r="I9">
            <v>52193.566329300367</v>
          </cell>
          <cell r="J9">
            <v>48267.14245264286</v>
          </cell>
          <cell r="K9">
            <v>45687.880930479412</v>
          </cell>
          <cell r="L9">
            <v>43022.203994016229</v>
          </cell>
          <cell r="M9">
            <v>41285.805435816248</v>
          </cell>
          <cell r="N9">
            <v>37139.432457661605</v>
          </cell>
          <cell r="O9">
            <v>33594.409025946596</v>
          </cell>
        </row>
        <row r="10">
          <cell r="C10">
            <v>83926.471503117558</v>
          </cell>
          <cell r="D10">
            <v>82676.464335304947</v>
          </cell>
          <cell r="E10">
            <v>81214.740906992462</v>
          </cell>
          <cell r="F10">
            <v>79256.11526348436</v>
          </cell>
          <cell r="G10">
            <v>78810.610729648877</v>
          </cell>
          <cell r="H10">
            <v>78116.161669732261</v>
          </cell>
          <cell r="I10">
            <v>77622.404936796316</v>
          </cell>
          <cell r="J10">
            <v>76616.530009283597</v>
          </cell>
          <cell r="K10">
            <v>75929.586455714423</v>
          </cell>
          <cell r="L10">
            <v>74892.844868328757</v>
          </cell>
          <cell r="M10">
            <v>74209.183787890433</v>
          </cell>
          <cell r="N10">
            <v>72594.58444604215</v>
          </cell>
          <cell r="O10">
            <v>71655.777091711469</v>
          </cell>
        </row>
        <row r="11">
          <cell r="C11">
            <v>130497.24973566842</v>
          </cell>
          <cell r="D11">
            <v>130139.39638135066</v>
          </cell>
          <cell r="E11">
            <v>108584.38529761223</v>
          </cell>
          <cell r="F11">
            <v>119370.8446681286</v>
          </cell>
          <cell r="G11">
            <v>116032.69737654262</v>
          </cell>
          <cell r="H11">
            <v>105908.16628133066</v>
          </cell>
          <cell r="I11">
            <v>99219.383163022459</v>
          </cell>
          <cell r="J11">
            <v>91557.889590268795</v>
          </cell>
          <cell r="K11">
            <v>86479.551122364952</v>
          </cell>
          <cell r="L11">
            <v>80255.06897256129</v>
          </cell>
          <cell r="M11">
            <v>76122.602877100711</v>
          </cell>
          <cell r="N11">
            <v>70221.556850716952</v>
          </cell>
          <cell r="O11">
            <v>68073.104228094206</v>
          </cell>
        </row>
        <row r="12">
          <cell r="C12">
            <v>433173.96671765944</v>
          </cell>
          <cell r="D12">
            <v>424078.86542247731</v>
          </cell>
          <cell r="E12">
            <v>383543.42504171713</v>
          </cell>
          <cell r="F12">
            <v>379340.94214454474</v>
          </cell>
          <cell r="G12">
            <v>370011.096607427</v>
          </cell>
          <cell r="H12">
            <v>350155.29218017636</v>
          </cell>
          <cell r="I12">
            <v>337114.71574606269</v>
          </cell>
          <cell r="J12">
            <v>319913.04547062574</v>
          </cell>
          <cell r="K12">
            <v>308593.0544075442</v>
          </cell>
          <cell r="L12">
            <v>295193.05682222859</v>
          </cell>
          <cell r="M12">
            <v>286349.97467057424</v>
          </cell>
          <cell r="N12">
            <v>269673.47821448796</v>
          </cell>
          <cell r="O12">
            <v>264181.67050791747</v>
          </cell>
        </row>
        <row r="16">
          <cell r="C16">
            <v>-17616.864407769626</v>
          </cell>
          <cell r="D16">
            <v>-15893.319346301865</v>
          </cell>
          <cell r="E16">
            <v>-17573.294929942669</v>
          </cell>
          <cell r="F16">
            <v>-23569.750289864656</v>
          </cell>
          <cell r="G16">
            <v>-27203.084954833601</v>
          </cell>
          <cell r="H16">
            <v>-27659.383623748032</v>
          </cell>
          <cell r="I16">
            <v>-26862.617169085523</v>
          </cell>
          <cell r="J16">
            <v>-24589.860406878466</v>
          </cell>
          <cell r="K16">
            <v>-23530.078762904617</v>
          </cell>
          <cell r="L16">
            <v>-22582.754311136719</v>
          </cell>
          <cell r="M16">
            <v>-22407.123626088563</v>
          </cell>
          <cell r="N16">
            <v>-21174.253865151852</v>
          </cell>
          <cell r="O16">
            <v>-19732.307456575068</v>
          </cell>
        </row>
        <row r="21">
          <cell r="C21">
            <v>24501.433091905063</v>
          </cell>
          <cell r="D21">
            <v>24616.8216387022</v>
          </cell>
          <cell r="E21">
            <v>11176.537380447653</v>
          </cell>
          <cell r="F21">
            <v>17407.775683743315</v>
          </cell>
          <cell r="G21">
            <v>21976.306632465225</v>
          </cell>
          <cell r="H21">
            <v>22429.225547801478</v>
          </cell>
          <cell r="I21">
            <v>22731.175616713488</v>
          </cell>
          <cell r="J21">
            <v>23233.01572746224</v>
          </cell>
          <cell r="K21">
            <v>23567.579711444159</v>
          </cell>
          <cell r="L21">
            <v>24028.085954094018</v>
          </cell>
          <cell r="M21">
            <v>24324.296075628918</v>
          </cell>
          <cell r="N21">
            <v>24934.595497940714</v>
          </cell>
          <cell r="O21">
            <v>25138.617358067928</v>
          </cell>
        </row>
        <row r="26">
          <cell r="C26">
            <v>41507.748786885262</v>
          </cell>
          <cell r="D26">
            <v>39482.334657809806</v>
          </cell>
          <cell r="E26">
            <v>34570.431517636855</v>
          </cell>
          <cell r="F26">
            <v>26892.504964153741</v>
          </cell>
          <cell r="G26">
            <v>29085.337492439499</v>
          </cell>
          <cell r="H26">
            <v>29373.563723315867</v>
          </cell>
          <cell r="I26">
            <v>29571.855639448786</v>
          </cell>
          <cell r="J26">
            <v>29064.166602913003</v>
          </cell>
          <cell r="K26">
            <v>28726.29529820694</v>
          </cell>
          <cell r="L26">
            <v>28381.612019890596</v>
          </cell>
          <cell r="M26">
            <v>28121.597415752498</v>
          </cell>
          <cell r="N26">
            <v>27587.10002280409</v>
          </cell>
          <cell r="O26">
            <v>33196.178337491998</v>
          </cell>
        </row>
        <row r="27">
          <cell r="C27">
            <v>77062.200971610306</v>
          </cell>
          <cell r="D27">
            <v>74683.334918472407</v>
          </cell>
          <cell r="E27">
            <v>67711.854677624462</v>
          </cell>
          <cell r="F27">
            <v>68558.819381057867</v>
          </cell>
          <cell r="G27">
            <v>66068.946615591325</v>
          </cell>
          <cell r="H27">
            <v>63703.695874543155</v>
          </cell>
          <cell r="I27">
            <v>62136.23847805673</v>
          </cell>
          <cell r="J27">
            <v>59957.097813906046</v>
          </cell>
          <cell r="K27">
            <v>58481.929226399014</v>
          </cell>
          <cell r="L27">
            <v>56918.805136660703</v>
          </cell>
          <cell r="M27">
            <v>55835.913043321052</v>
          </cell>
          <cell r="N27">
            <v>53001.311746161671</v>
          </cell>
          <cell r="O27">
            <v>49795.137508514243</v>
          </cell>
        </row>
        <row r="28">
          <cell r="C28">
            <v>1178.0893374827804</v>
          </cell>
          <cell r="D28">
            <v>1448.2149362011271</v>
          </cell>
          <cell r="E28">
            <v>1339.9714452006217</v>
          </cell>
          <cell r="F28">
            <v>1439.7671138160615</v>
          </cell>
          <cell r="G28">
            <v>1431.7987383358454</v>
          </cell>
          <cell r="H28">
            <v>1464.3376431816264</v>
          </cell>
          <cell r="I28">
            <v>1489.9710608310663</v>
          </cell>
          <cell r="J28">
            <v>1516.8253506444319</v>
          </cell>
          <cell r="K28">
            <v>1541.2588544650532</v>
          </cell>
          <cell r="L28">
            <v>1593.673093144175</v>
          </cell>
          <cell r="M28">
            <v>1630.8786729440067</v>
          </cell>
          <cell r="N28">
            <v>1735.8267691369363</v>
          </cell>
          <cell r="O28">
            <v>1841.4250480669632</v>
          </cell>
        </row>
        <row r="29">
          <cell r="C29">
            <v>65471.421684889647</v>
          </cell>
          <cell r="D29">
            <v>63801.691487221236</v>
          </cell>
          <cell r="E29">
            <v>60208.796700368708</v>
          </cell>
          <cell r="F29">
            <v>58143.575333739536</v>
          </cell>
          <cell r="G29">
            <v>54355.510402856526</v>
          </cell>
          <cell r="H29">
            <v>49063.345763173034</v>
          </cell>
          <cell r="I29">
            <v>45535.23600338406</v>
          </cell>
          <cell r="J29">
            <v>42029.541078127753</v>
          </cell>
          <cell r="K29">
            <v>39692.41112795689</v>
          </cell>
          <cell r="L29">
            <v>37433.719906397062</v>
          </cell>
          <cell r="M29">
            <v>35927.925758690493</v>
          </cell>
          <cell r="N29">
            <v>32072.097130499344</v>
          </cell>
          <cell r="O29">
            <v>28699.618007206085</v>
          </cell>
        </row>
        <row r="30">
          <cell r="C30">
            <v>11137.854555943837</v>
          </cell>
          <cell r="D30">
            <v>10864.949590238672</v>
          </cell>
          <cell r="E30">
            <v>11174.253278997021</v>
          </cell>
          <cell r="F30">
            <v>10633.748200521648</v>
          </cell>
          <cell r="G30">
            <v>10524.754516087303</v>
          </cell>
          <cell r="H30">
            <v>10319.883837855048</v>
          </cell>
          <cell r="I30">
            <v>10153.190284077999</v>
          </cell>
          <cell r="J30">
            <v>9862.1307371583571</v>
          </cell>
          <cell r="K30">
            <v>9650.7836253256173</v>
          </cell>
          <cell r="L30">
            <v>9325.2146259550937</v>
          </cell>
          <cell r="M30">
            <v>9114.4898590589492</v>
          </cell>
          <cell r="N30">
            <v>8673.964700123066</v>
          </cell>
          <cell r="O30">
            <v>8455.7536560229437</v>
          </cell>
        </row>
        <row r="31">
          <cell r="C31">
            <v>126094.81309831321</v>
          </cell>
          <cell r="D31">
            <v>126034.87836106789</v>
          </cell>
          <cell r="E31">
            <v>104965.42591644722</v>
          </cell>
          <cell r="F31">
            <v>116368.64741034849</v>
          </cell>
          <cell r="G31">
            <v>113516.9267203402</v>
          </cell>
          <cell r="H31">
            <v>103972.35624900406</v>
          </cell>
          <cell r="I31">
            <v>97584.349446850349</v>
          </cell>
          <cell r="J31">
            <v>90199.469048539817</v>
          </cell>
          <cell r="K31">
            <v>85257.096894831455</v>
          </cell>
          <cell r="L31">
            <v>79184.002142785539</v>
          </cell>
          <cell r="M31">
            <v>75130.066012913419</v>
          </cell>
          <cell r="N31">
            <v>69327.479136049398</v>
          </cell>
          <cell r="O31">
            <v>67202.122134307923</v>
          </cell>
        </row>
        <row r="32">
          <cell r="C32">
            <v>322452.12843512499</v>
          </cell>
          <cell r="D32">
            <v>316315.40395101113</v>
          </cell>
          <cell r="E32">
            <v>279970.73353627487</v>
          </cell>
          <cell r="F32">
            <v>282037.06240363739</v>
          </cell>
          <cell r="G32">
            <v>274983.27448565065</v>
          </cell>
          <cell r="H32">
            <v>257897.1830910728</v>
          </cell>
          <cell r="I32">
            <v>246470.84091264897</v>
          </cell>
          <cell r="J32">
            <v>232629.23063128942</v>
          </cell>
          <cell r="K32">
            <v>223349.77502718495</v>
          </cell>
          <cell r="L32">
            <v>212837.02692483316</v>
          </cell>
          <cell r="M32">
            <v>205760.8707626804</v>
          </cell>
          <cell r="N32">
            <v>192397.77950477452</v>
          </cell>
          <cell r="O32">
            <v>189190.23469161015</v>
          </cell>
        </row>
        <row r="36">
          <cell r="C36">
            <v>-21004.097034590097</v>
          </cell>
          <cell r="D36">
            <v>-19303.374071071394</v>
          </cell>
          <cell r="E36">
            <v>-20944.969945494198</v>
          </cell>
          <cell r="F36">
            <v>-26941.425305416193</v>
          </cell>
          <cell r="G36">
            <v>-30574.759970385134</v>
          </cell>
          <cell r="H36">
            <v>-31031.058639299565</v>
          </cell>
          <cell r="I36">
            <v>-30234.292184637055</v>
          </cell>
          <cell r="J36">
            <v>-27961.535422429999</v>
          </cell>
          <cell r="K36">
            <v>-26901.75377845615</v>
          </cell>
          <cell r="L36">
            <v>-25954.429326688256</v>
          </cell>
          <cell r="M36">
            <v>-25778.798641640096</v>
          </cell>
          <cell r="N36">
            <v>-24545.928880703384</v>
          </cell>
          <cell r="O36">
            <v>-23103.982472126601</v>
          </cell>
        </row>
        <row r="41">
          <cell r="C41">
            <v>24257.319981092849</v>
          </cell>
          <cell r="D41">
            <v>24420.60290322555</v>
          </cell>
          <cell r="E41">
            <v>11088.477088761781</v>
          </cell>
          <cell r="F41">
            <v>17274.594332900757</v>
          </cell>
          <cell r="G41">
            <v>21809.040816284098</v>
          </cell>
          <cell r="H41">
            <v>22259.217206020094</v>
          </cell>
          <cell r="I41">
            <v>22559.334799177424</v>
          </cell>
          <cell r="J41">
            <v>23057.728631075057</v>
          </cell>
          <cell r="K41">
            <v>23389.991185673487</v>
          </cell>
          <cell r="L41">
            <v>23832.052932566508</v>
          </cell>
          <cell r="M41">
            <v>24126.760763828523</v>
          </cell>
          <cell r="N41">
            <v>24732.842941274765</v>
          </cell>
          <cell r="O41">
            <v>24950.932875876671</v>
          </cell>
        </row>
        <row r="46">
          <cell r="C46">
            <v>1260.8568251529998</v>
          </cell>
          <cell r="D46">
            <v>1174.1205881575577</v>
          </cell>
          <cell r="E46">
            <v>994.57432300002245</v>
          </cell>
          <cell r="F46">
            <v>1604.0860862445359</v>
          </cell>
          <cell r="G46">
            <v>1579.4998730840721</v>
          </cell>
          <cell r="H46">
            <v>1552.9887612962484</v>
          </cell>
          <cell r="I46">
            <v>1535.3332762953687</v>
          </cell>
          <cell r="J46">
            <v>1339.2910910446865</v>
          </cell>
          <cell r="K46">
            <v>1208.4627203263524</v>
          </cell>
          <cell r="L46">
            <v>934.61510893833963</v>
          </cell>
          <cell r="M46">
            <v>751.58073307693383</v>
          </cell>
          <cell r="N46">
            <v>735.96492022058248</v>
          </cell>
          <cell r="O46">
            <v>788.68310638344803</v>
          </cell>
        </row>
        <row r="47">
          <cell r="C47">
            <v>285.99665427881507</v>
          </cell>
          <cell r="D47">
            <v>273.48256848746956</v>
          </cell>
          <cell r="E47">
            <v>261.03266679836105</v>
          </cell>
          <cell r="F47">
            <v>306.71450368046055</v>
          </cell>
          <cell r="G47">
            <v>302.33700961654762</v>
          </cell>
          <cell r="H47">
            <v>296.37479439208789</v>
          </cell>
          <cell r="I47">
            <v>292.60144720709064</v>
          </cell>
          <cell r="J47">
            <v>289.56245872668899</v>
          </cell>
          <cell r="K47">
            <v>287.55444392636412</v>
          </cell>
          <cell r="L47">
            <v>284.79682116127549</v>
          </cell>
          <cell r="M47">
            <v>282.91322954075491</v>
          </cell>
          <cell r="N47">
            <v>278.6314241679022</v>
          </cell>
          <cell r="O47">
            <v>274.05110878748314</v>
          </cell>
        </row>
        <row r="48">
          <cell r="C48">
            <v>13678.217474346611</v>
          </cell>
          <cell r="D48">
            <v>13878.217289885053</v>
          </cell>
          <cell r="E48">
            <v>13391.344921297372</v>
          </cell>
          <cell r="F48">
            <v>12517.371087508189</v>
          </cell>
          <cell r="G48">
            <v>12000.348774308046</v>
          </cell>
          <cell r="H48">
            <v>11254.214162242321</v>
          </cell>
          <cell r="I48">
            <v>10677.696338260494</v>
          </cell>
          <cell r="J48">
            <v>9020.5074219591315</v>
          </cell>
          <cell r="K48">
            <v>8054.6910169412022</v>
          </cell>
          <cell r="L48">
            <v>6759.268023418088</v>
          </cell>
          <cell r="M48">
            <v>5980.8756989430358</v>
          </cell>
          <cell r="N48">
            <v>4280.7852041210454</v>
          </cell>
          <cell r="O48">
            <v>2872.137020762611</v>
          </cell>
        </row>
        <row r="49">
          <cell r="C49">
            <v>3648.0281359185128</v>
          </cell>
          <cell r="D49">
            <v>3675.2218809329488</v>
          </cell>
          <cell r="E49">
            <v>3619.0608090417131</v>
          </cell>
          <cell r="F49">
            <v>3679.0111672558014</v>
          </cell>
          <cell r="G49">
            <v>3670.410872483717</v>
          </cell>
          <cell r="H49">
            <v>3646.2682795332785</v>
          </cell>
          <cell r="I49">
            <v>3629.2732973179072</v>
          </cell>
          <cell r="J49">
            <v>3580.9197314163839</v>
          </cell>
          <cell r="K49">
            <v>3598.5970323049223</v>
          </cell>
          <cell r="L49">
            <v>3591.3864427927383</v>
          </cell>
          <cell r="M49">
            <v>3581.9772230505432</v>
          </cell>
          <cell r="N49">
            <v>3611.3956107034414</v>
          </cell>
          <cell r="O49">
            <v>3634.8918195765054</v>
          </cell>
        </row>
        <row r="50">
          <cell r="C50">
            <v>42377.507538964484</v>
          </cell>
          <cell r="D50">
            <v>41649.703344817208</v>
          </cell>
          <cell r="E50">
            <v>41164.037430973891</v>
          </cell>
          <cell r="F50">
            <v>39955.909878076331</v>
          </cell>
          <cell r="G50">
            <v>39726.236966657023</v>
          </cell>
          <cell r="H50">
            <v>39382.582974908204</v>
          </cell>
          <cell r="I50">
            <v>39154.051295338555</v>
          </cell>
          <cell r="J50">
            <v>38698.08215415899</v>
          </cell>
          <cell r="K50">
            <v>38394.636536411876</v>
          </cell>
          <cell r="L50">
            <v>37940.276413417538</v>
          </cell>
          <cell r="M50">
            <v>37637.913734155038</v>
          </cell>
          <cell r="N50">
            <v>36883.940181594058</v>
          </cell>
          <cell r="O50">
            <v>36569.083019899532</v>
          </cell>
        </row>
        <row r="51">
          <cell r="C51">
            <v>175.07220040443451</v>
          </cell>
          <cell r="D51">
            <v>181.36393321632667</v>
          </cell>
          <cell r="E51">
            <v>157.75096450253602</v>
          </cell>
          <cell r="F51">
            <v>194.04481134980938</v>
          </cell>
          <cell r="G51">
            <v>208.3245943412247</v>
          </cell>
          <cell r="H51">
            <v>235.14295734600998</v>
          </cell>
          <cell r="I51">
            <v>253.0174316909239</v>
          </cell>
          <cell r="J51">
            <v>271.40368683137069</v>
          </cell>
          <cell r="K51">
            <v>282.79329238519153</v>
          </cell>
          <cell r="L51">
            <v>288.52080093146259</v>
          </cell>
          <cell r="M51">
            <v>291.63069472676972</v>
          </cell>
          <cell r="N51">
            <v>281.17625884551796</v>
          </cell>
          <cell r="O51">
            <v>273.44260520327458</v>
          </cell>
        </row>
        <row r="52">
          <cell r="C52">
            <v>61425.678829065859</v>
          </cell>
          <cell r="D52">
            <v>60832.10960549656</v>
          </cell>
          <cell r="E52">
            <v>59587.801115613889</v>
          </cell>
          <cell r="F52">
            <v>58257.137534115122</v>
          </cell>
          <cell r="G52">
            <v>57487.15809049063</v>
          </cell>
          <cell r="H52">
            <v>56367.571929718149</v>
          </cell>
          <cell r="I52">
            <v>55541.973086110338</v>
          </cell>
          <cell r="J52">
            <v>53199.766544137245</v>
          </cell>
          <cell r="K52">
            <v>51826.735042295899</v>
          </cell>
          <cell r="L52">
            <v>49798.863610659442</v>
          </cell>
          <cell r="M52">
            <v>48526.891313493077</v>
          </cell>
          <cell r="N52">
            <v>46071.893599652547</v>
          </cell>
          <cell r="O52">
            <v>44412.288680612852</v>
          </cell>
        </row>
        <row r="56">
          <cell r="C56">
            <v>917.27145749590693</v>
          </cell>
          <cell r="D56">
            <v>937.04989961579872</v>
          </cell>
          <cell r="E56">
            <v>911.00757952915444</v>
          </cell>
          <cell r="F56">
            <v>911.00757952915444</v>
          </cell>
          <cell r="G56">
            <v>911.00757952915444</v>
          </cell>
          <cell r="H56">
            <v>911.00757952915444</v>
          </cell>
          <cell r="I56">
            <v>911.00757952915444</v>
          </cell>
          <cell r="J56">
            <v>911.00757952915444</v>
          </cell>
          <cell r="K56">
            <v>911.00757952915444</v>
          </cell>
          <cell r="L56">
            <v>911.00757952915444</v>
          </cell>
          <cell r="M56">
            <v>911.00757952915444</v>
          </cell>
          <cell r="N56">
            <v>911.00757952915444</v>
          </cell>
          <cell r="O56">
            <v>911.00757952915444</v>
          </cell>
        </row>
        <row r="61">
          <cell r="C61">
            <v>18.672734165393482</v>
          </cell>
          <cell r="D61">
            <v>16.618905452160369</v>
          </cell>
          <cell r="E61">
            <v>9.1489899873950424</v>
          </cell>
          <cell r="F61">
            <v>9.5759041445820561</v>
          </cell>
          <cell r="G61">
            <v>11.188996871727099</v>
          </cell>
          <cell r="H61">
            <v>10.613150826597868</v>
          </cell>
          <cell r="I61">
            <v>10.233378817693486</v>
          </cell>
          <cell r="J61">
            <v>10.073334025464836</v>
          </cell>
          <cell r="K61">
            <v>9.9705476467286154</v>
          </cell>
          <cell r="L61">
            <v>25.20647803830806</v>
          </cell>
          <cell r="M61">
            <v>24.56972473435729</v>
          </cell>
          <cell r="N61">
            <v>24.365369730032103</v>
          </cell>
          <cell r="O61">
            <v>8.6546724009680922</v>
          </cell>
        </row>
        <row r="66">
          <cell r="C66">
            <v>218.40733406192959</v>
          </cell>
          <cell r="D66">
            <v>221.67802019158</v>
          </cell>
          <cell r="E66">
            <v>324.77937205511569</v>
          </cell>
          <cell r="F66">
            <v>201.75981013718879</v>
          </cell>
          <cell r="G66">
            <v>206.85645140919419</v>
          </cell>
          <cell r="H66">
            <v>211.37691759855974</v>
          </cell>
          <cell r="I66">
            <v>214.50648279478111</v>
          </cell>
          <cell r="J66">
            <v>212.44189900075506</v>
          </cell>
          <cell r="K66">
            <v>211.09370977010971</v>
          </cell>
          <cell r="L66">
            <v>209.5356533472121</v>
          </cell>
          <cell r="M66">
            <v>208.19531139473798</v>
          </cell>
          <cell r="N66">
            <v>205.91186307077268</v>
          </cell>
          <cell r="O66">
            <v>233.49794289678562</v>
          </cell>
        </row>
        <row r="67">
          <cell r="C67">
            <v>1331.8474923650856</v>
          </cell>
          <cell r="D67">
            <v>1174.6666464847758</v>
          </cell>
          <cell r="E67">
            <v>998.28133197865748</v>
          </cell>
          <cell r="F67">
            <v>1039.1933614193372</v>
          </cell>
          <cell r="G67">
            <v>989.29650879755525</v>
          </cell>
          <cell r="H67">
            <v>936.73058111462569</v>
          </cell>
          <cell r="I67">
            <v>891.03028528141363</v>
          </cell>
          <cell r="J67">
            <v>876.76964321454886</v>
          </cell>
          <cell r="K67">
            <v>867.46460052731277</v>
          </cell>
          <cell r="L67">
            <v>856.11071219415589</v>
          </cell>
          <cell r="M67">
            <v>848.53911057090727</v>
          </cell>
          <cell r="N67">
            <v>832.01133185585888</v>
          </cell>
          <cell r="O67">
            <v>815.54726474436382</v>
          </cell>
        </row>
        <row r="68">
          <cell r="C68">
            <v>289.40389357025725</v>
          </cell>
          <cell r="D68">
            <v>314.90485542161446</v>
          </cell>
          <cell r="E68">
            <v>316.85086580088665</v>
          </cell>
          <cell r="F68">
            <v>319.24009974625091</v>
          </cell>
          <cell r="G68">
            <v>321.2529977384205</v>
          </cell>
          <cell r="H68">
            <v>324.27813157278001</v>
          </cell>
          <cell r="I68">
            <v>326.53074789091619</v>
          </cell>
          <cell r="J68">
            <v>325.67061260977323</v>
          </cell>
          <cell r="K68">
            <v>325.25979591898255</v>
          </cell>
          <cell r="L68">
            <v>324.49107942193308</v>
          </cell>
          <cell r="M68">
            <v>323.67507858732114</v>
          </cell>
          <cell r="N68">
            <v>321.87605400331853</v>
          </cell>
          <cell r="O68">
            <v>319.86589128313653</v>
          </cell>
        </row>
        <row r="69">
          <cell r="C69">
            <v>647.89379813676783</v>
          </cell>
          <cell r="D69">
            <v>648.87085495545205</v>
          </cell>
          <cell r="E69">
            <v>624.83944240240794</v>
          </cell>
          <cell r="F69">
            <v>639.13376066184458</v>
          </cell>
          <cell r="G69">
            <v>629.52370822799037</v>
          </cell>
          <cell r="H69">
            <v>634.84719184902895</v>
          </cell>
          <cell r="I69">
            <v>638.67501820769417</v>
          </cell>
          <cell r="J69">
            <v>673.44631429259096</v>
          </cell>
          <cell r="K69">
            <v>682.66082951135047</v>
          </cell>
          <cell r="L69">
            <v>681.52108718616171</v>
          </cell>
          <cell r="M69">
            <v>680.37850152041619</v>
          </cell>
          <cell r="N69">
            <v>680.30084649262085</v>
          </cell>
          <cell r="O69">
            <v>668.82989057926409</v>
          </cell>
        </row>
        <row r="70">
          <cell r="C70">
            <v>30245.935198478688</v>
          </cell>
          <cell r="D70">
            <v>30002.938135739674</v>
          </cell>
          <cell r="E70">
            <v>28731.099056799358</v>
          </cell>
          <cell r="F70">
            <v>28602.109796902794</v>
          </cell>
          <cell r="G70">
            <v>28517.071706290055</v>
          </cell>
          <cell r="H70">
            <v>28384.232381132839</v>
          </cell>
          <cell r="I70">
            <v>28292.531865707369</v>
          </cell>
          <cell r="J70">
            <v>28041.412255931769</v>
          </cell>
          <cell r="K70">
            <v>27873.246396511979</v>
          </cell>
          <cell r="L70">
            <v>27620.331318732195</v>
          </cell>
          <cell r="M70">
            <v>27451.798284371933</v>
          </cell>
          <cell r="N70">
            <v>27035.230844942722</v>
          </cell>
          <cell r="O70">
            <v>26630.601670508022</v>
          </cell>
        </row>
        <row r="71">
          <cell r="C71">
            <v>1210.8824008445545</v>
          </cell>
          <cell r="D71">
            <v>1192.0042611044944</v>
          </cell>
          <cell r="E71">
            <v>992.5002417563162</v>
          </cell>
          <cell r="F71">
            <v>1055.5509457261464</v>
          </cell>
          <cell r="G71">
            <v>1015.4916941402892</v>
          </cell>
          <cell r="H71">
            <v>914.35878537826682</v>
          </cell>
          <cell r="I71">
            <v>844.87349025773335</v>
          </cell>
          <cell r="J71">
            <v>775.59233863580403</v>
          </cell>
          <cell r="K71">
            <v>724.87941648116623</v>
          </cell>
          <cell r="L71">
            <v>670.52715270579381</v>
          </cell>
          <cell r="M71">
            <v>632.78179202913634</v>
          </cell>
          <cell r="N71">
            <v>596.5427115481084</v>
          </cell>
          <cell r="O71">
            <v>594.55554009908701</v>
          </cell>
        </row>
        <row r="72">
          <cell r="C72">
            <v>33944.370117457285</v>
          </cell>
          <cell r="D72">
            <v>33555.062773897596</v>
          </cell>
          <cell r="E72">
            <v>31988.350310792746</v>
          </cell>
          <cell r="F72">
            <v>31856.987774593566</v>
          </cell>
          <cell r="G72">
            <v>31679.493066603503</v>
          </cell>
          <cell r="H72">
            <v>31405.823988646105</v>
          </cell>
          <cell r="I72">
            <v>31208.147890139913</v>
          </cell>
          <cell r="J72">
            <v>30905.333063685241</v>
          </cell>
          <cell r="K72">
            <v>30684.6047487209</v>
          </cell>
          <cell r="L72">
            <v>30362.517003587451</v>
          </cell>
          <cell r="M72">
            <v>30145.36807847445</v>
          </cell>
          <cell r="N72">
            <v>29671.8736519134</v>
          </cell>
          <cell r="O72">
            <v>29262.89820011066</v>
          </cell>
        </row>
        <row r="76">
          <cell r="C76">
            <v>2469.9611693245615</v>
          </cell>
          <cell r="D76">
            <v>2473.0048251537273</v>
          </cell>
          <cell r="E76">
            <v>2460.6674360223751</v>
          </cell>
          <cell r="F76">
            <v>2460.6674360223797</v>
          </cell>
          <cell r="G76">
            <v>2460.6674360223797</v>
          </cell>
          <cell r="H76">
            <v>2460.6674360223797</v>
          </cell>
          <cell r="I76">
            <v>2460.6674360223797</v>
          </cell>
          <cell r="J76">
            <v>2460.6674360223797</v>
          </cell>
          <cell r="K76">
            <v>2460.6674360223797</v>
          </cell>
          <cell r="L76">
            <v>2460.6674360223797</v>
          </cell>
          <cell r="M76">
            <v>2460.6674360223797</v>
          </cell>
          <cell r="N76">
            <v>2460.6674360223797</v>
          </cell>
          <cell r="O76">
            <v>2460.6674360223797</v>
          </cell>
        </row>
        <row r="81">
          <cell r="C81">
            <v>172.32235549785298</v>
          </cell>
          <cell r="D81">
            <v>173.82310606239847</v>
          </cell>
          <cell r="E81">
            <v>78.671250166541284</v>
          </cell>
          <cell r="F81">
            <v>123.3382925737215</v>
          </cell>
          <cell r="G81">
            <v>155.80966518514975</v>
          </cell>
          <cell r="H81">
            <v>159.12803683053127</v>
          </cell>
          <cell r="I81">
            <v>161.34028459411897</v>
          </cell>
          <cell r="J81">
            <v>164.94660823746284</v>
          </cell>
          <cell r="K81">
            <v>167.35082399969212</v>
          </cell>
          <cell r="L81">
            <v>170.55938936494999</v>
          </cell>
          <cell r="M81">
            <v>172.69843294178861</v>
          </cell>
          <cell r="N81">
            <v>177.12003281166571</v>
          </cell>
          <cell r="O81">
            <v>178.76265566603718</v>
          </cell>
        </row>
        <row r="86">
          <cell r="C86">
            <v>4.5818810225599647</v>
          </cell>
          <cell r="D86">
            <v>3.6190511273652062</v>
          </cell>
          <cell r="E86">
            <v>3.1067954885583231</v>
          </cell>
          <cell r="F86">
            <v>1.7822476742618836</v>
          </cell>
          <cell r="G86">
            <v>1.2675707637965514</v>
          </cell>
          <cell r="H86">
            <v>1.0169259777730044</v>
          </cell>
          <cell r="I86">
            <v>0.77278976393415699</v>
          </cell>
          <cell r="J86">
            <v>0.66837693234239826</v>
          </cell>
          <cell r="K86">
            <v>0.63018827966844637</v>
          </cell>
          <cell r="L86">
            <v>0.59463190685789269</v>
          </cell>
          <cell r="M86">
            <v>0.57779256145622526</v>
          </cell>
          <cell r="N86">
            <v>0.54839530289154714</v>
          </cell>
          <cell r="O86">
            <v>0.52148183711879303</v>
          </cell>
        </row>
        <row r="87">
          <cell r="C87">
            <v>2991.2857790478283</v>
          </cell>
          <cell r="D87">
            <v>2693.0763325596949</v>
          </cell>
          <cell r="E87">
            <v>2448.1700370671601</v>
          </cell>
          <cell r="F87">
            <v>857.71427435815451</v>
          </cell>
          <cell r="G87">
            <v>612.96017350484351</v>
          </cell>
          <cell r="H87">
            <v>424.48835676416877</v>
          </cell>
          <cell r="I87">
            <v>376.93439644041177</v>
          </cell>
          <cell r="J87">
            <v>334.36857185850738</v>
          </cell>
          <cell r="K87">
            <v>277.28048409167559</v>
          </cell>
          <cell r="L87">
            <v>242.0451853492315</v>
          </cell>
          <cell r="M87">
            <v>228.08111381685808</v>
          </cell>
          <cell r="N87">
            <v>213.15473124484953</v>
          </cell>
          <cell r="O87">
            <v>203.90271323061816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</row>
        <row r="89">
          <cell r="C89">
            <v>8042.9490033366319</v>
          </cell>
          <cell r="D89">
            <v>6770.0336432274016</v>
          </cell>
          <cell r="E89">
            <v>6025.4239054661921</v>
          </cell>
          <cell r="F89">
            <v>3804.91133275529</v>
          </cell>
          <cell r="G89">
            <v>3250.8276479130009</v>
          </cell>
          <cell r="H89">
            <v>2624.8733792811258</v>
          </cell>
          <cell r="I89">
            <v>2362.5600358608235</v>
          </cell>
          <cell r="J89">
            <v>1955.4022903551349</v>
          </cell>
          <cell r="K89">
            <v>1686.3676425972876</v>
          </cell>
          <cell r="L89">
            <v>1287.7215158559461</v>
          </cell>
          <cell r="M89">
            <v>1067.6696795853027</v>
          </cell>
          <cell r="N89">
            <v>747.78093508656855</v>
          </cell>
          <cell r="O89">
            <v>563.21995468358045</v>
          </cell>
        </row>
        <row r="90">
          <cell r="C90">
            <v>165.17420973054686</v>
          </cell>
          <cell r="D90">
            <v>158.87326450939824</v>
          </cell>
          <cell r="E90">
            <v>145.35114022220691</v>
          </cell>
          <cell r="F90">
            <v>64.347387983581143</v>
          </cell>
          <cell r="G90">
            <v>42.547540614492149</v>
          </cell>
          <cell r="H90">
            <v>29.462475836171716</v>
          </cell>
          <cell r="I90">
            <v>22.6314916723985</v>
          </cell>
          <cell r="J90">
            <v>14.904862034480557</v>
          </cell>
          <cell r="K90">
            <v>10.919897464968574</v>
          </cell>
          <cell r="L90">
            <v>7.0225102239243196</v>
          </cell>
          <cell r="M90">
            <v>4.9819103045235886</v>
          </cell>
          <cell r="N90">
            <v>1.4487193822982702</v>
          </cell>
          <cell r="O90">
            <v>0.33874528098354151</v>
          </cell>
        </row>
        <row r="91">
          <cell r="C91">
            <v>3016.482036106232</v>
          </cell>
          <cell r="D91">
            <v>2731.1498259619243</v>
          </cell>
          <cell r="E91">
            <v>2468.7081749061626</v>
          </cell>
          <cell r="F91">
            <v>1752.6015007041422</v>
          </cell>
          <cell r="G91">
            <v>1291.9543677209258</v>
          </cell>
          <cell r="H91">
            <v>786.30828960232805</v>
          </cell>
          <cell r="I91">
            <v>537.14279422344919</v>
          </cell>
          <cell r="J91">
            <v>311.42451626181196</v>
          </cell>
          <cell r="K91">
            <v>214.78151866714651</v>
          </cell>
          <cell r="L91">
            <v>112.01887613848281</v>
          </cell>
          <cell r="M91">
            <v>68.124377431401697</v>
          </cell>
          <cell r="N91">
            <v>16.358744273922497</v>
          </cell>
          <cell r="O91">
            <v>2.9839484839139008</v>
          </cell>
        </row>
        <row r="92">
          <cell r="C92">
            <v>14220.472909243799</v>
          </cell>
          <cell r="D92">
            <v>12356.752117385784</v>
          </cell>
          <cell r="E92">
            <v>11090.760053150279</v>
          </cell>
          <cell r="F92">
            <v>6481.3567434754295</v>
          </cell>
          <cell r="G92">
            <v>5199.557300517059</v>
          </cell>
          <cell r="H92">
            <v>3866.149427461567</v>
          </cell>
          <cell r="I92">
            <v>3300.041507961017</v>
          </cell>
          <cell r="J92">
            <v>2616.768617442277</v>
          </cell>
          <cell r="K92">
            <v>2189.9797311007464</v>
          </cell>
          <cell r="L92">
            <v>1649.4027194744426</v>
          </cell>
          <cell r="M92">
            <v>1369.4348736995421</v>
          </cell>
          <cell r="N92">
            <v>979.29152529053044</v>
          </cell>
          <cell r="O92">
            <v>770.96684351621479</v>
          </cell>
        </row>
        <row r="96"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101">
          <cell r="C101">
            <v>53.118021148967202</v>
          </cell>
          <cell r="D101">
            <v>5.7767239620927562</v>
          </cell>
          <cell r="E101">
            <v>0.24005153193683032</v>
          </cell>
          <cell r="F101">
            <v>0.26715412425227891</v>
          </cell>
          <cell r="G101">
            <v>0.26715412425227891</v>
          </cell>
          <cell r="H101">
            <v>0.26715412425227891</v>
          </cell>
          <cell r="I101">
            <v>0.26715412425227891</v>
          </cell>
          <cell r="J101">
            <v>0.26715412425227891</v>
          </cell>
          <cell r="K101">
            <v>0.26715412425227891</v>
          </cell>
          <cell r="L101">
            <v>0.26715412425227891</v>
          </cell>
          <cell r="M101">
            <v>0.26715412425227891</v>
          </cell>
          <cell r="N101">
            <v>0.26715412425227891</v>
          </cell>
          <cell r="O101">
            <v>0.26715412425227891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</row>
        <row r="107">
          <cell r="C107">
            <v>662.97969064513347</v>
          </cell>
          <cell r="D107">
            <v>599.21077287488583</v>
          </cell>
          <cell r="E107">
            <v>528.39414279474875</v>
          </cell>
          <cell r="F107">
            <v>343.55491863832691</v>
          </cell>
          <cell r="G107">
            <v>297.2079547025233</v>
          </cell>
          <cell r="H107">
            <v>253.97641982681762</v>
          </cell>
          <cell r="I107">
            <v>228.88168259816155</v>
          </cell>
          <cell r="J107">
            <v>196.52200102138772</v>
          </cell>
          <cell r="K107">
            <v>176.12645062070322</v>
          </cell>
          <cell r="L107">
            <v>178.81987605435359</v>
          </cell>
          <cell r="M107">
            <v>180.61351588510797</v>
          </cell>
          <cell r="N107">
            <v>184.90182254071993</v>
          </cell>
          <cell r="O107">
            <v>176.64177048939342</v>
          </cell>
        </row>
        <row r="108"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</row>
        <row r="109">
          <cell r="C109">
            <v>13.755091135881989</v>
          </cell>
          <cell r="D109">
            <v>16.192499999999999</v>
          </cell>
          <cell r="E109">
            <v>15.100124999999998</v>
          </cell>
          <cell r="F109">
            <v>2.7782999999999998</v>
          </cell>
          <cell r="G109">
            <v>1.9139399999999998</v>
          </cell>
          <cell r="H109">
            <v>1.48176</v>
          </cell>
          <cell r="I109">
            <v>1.29654</v>
          </cell>
          <cell r="J109">
            <v>1.29654</v>
          </cell>
          <cell r="K109">
            <v>1.29654</v>
          </cell>
          <cell r="L109">
            <v>1.29654</v>
          </cell>
          <cell r="M109">
            <v>1.29654</v>
          </cell>
          <cell r="N109">
            <v>1.29654</v>
          </cell>
          <cell r="O109">
            <v>1.29654</v>
          </cell>
        </row>
        <row r="110"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</row>
        <row r="111"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</row>
        <row r="112">
          <cell r="C112">
            <v>676.7347817810155</v>
          </cell>
          <cell r="D112">
            <v>615.40327287488583</v>
          </cell>
          <cell r="E112">
            <v>543.49426779474879</v>
          </cell>
          <cell r="F112">
            <v>346.33321863832691</v>
          </cell>
          <cell r="G112">
            <v>299.12189470252332</v>
          </cell>
          <cell r="H112">
            <v>255.45817982681763</v>
          </cell>
          <cell r="I112">
            <v>230.17822259816154</v>
          </cell>
          <cell r="J112">
            <v>197.81854102138772</v>
          </cell>
          <cell r="K112">
            <v>177.42299062070322</v>
          </cell>
          <cell r="L112">
            <v>180.11641605435358</v>
          </cell>
          <cell r="M112">
            <v>181.91005588510797</v>
          </cell>
          <cell r="N112">
            <v>186.19836254071993</v>
          </cell>
          <cell r="O112">
            <v>177.93831048939342</v>
          </cell>
        </row>
        <row r="116"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</row>
        <row r="121"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</row>
        <row r="126">
          <cell r="C126">
            <v>192.81153893335735</v>
          </cell>
          <cell r="D126">
            <v>178.9379343949108</v>
          </cell>
          <cell r="E126">
            <v>180.29484543165594</v>
          </cell>
          <cell r="F126">
            <v>180.29484543165594</v>
          </cell>
          <cell r="G126">
            <v>180.29484543165594</v>
          </cell>
          <cell r="H126">
            <v>180.29484543165594</v>
          </cell>
          <cell r="I126">
            <v>180.29484543165594</v>
          </cell>
          <cell r="J126">
            <v>180.29484543165594</v>
          </cell>
          <cell r="K126">
            <v>180.29484543165594</v>
          </cell>
          <cell r="L126">
            <v>180.29484543165594</v>
          </cell>
          <cell r="M126">
            <v>180.29484543165594</v>
          </cell>
          <cell r="N126">
            <v>180.29484543165594</v>
          </cell>
          <cell r="O126">
            <v>180.29484543165594</v>
          </cell>
        </row>
        <row r="127">
          <cell r="C127">
            <v>224.16486901813582</v>
          </cell>
          <cell r="D127">
            <v>189.47515828523936</v>
          </cell>
          <cell r="E127">
            <v>147.53345757636598</v>
          </cell>
          <cell r="F127">
            <v>147.21332785908427</v>
          </cell>
          <cell r="G127">
            <v>147.62400774448292</v>
          </cell>
          <cell r="H127">
            <v>148.22062791924972</v>
          </cell>
          <cell r="I127">
            <v>148.6316857450179</v>
          </cell>
          <cell r="J127">
            <v>149.21457168102847</v>
          </cell>
          <cell r="K127">
            <v>149.61195961598818</v>
          </cell>
          <cell r="L127">
            <v>150.19425519337599</v>
          </cell>
          <cell r="M127">
            <v>150.56452806968198</v>
          </cell>
          <cell r="N127">
            <v>151.50283821042436</v>
          </cell>
          <cell r="O127">
            <v>152.41364814967071</v>
          </cell>
        </row>
        <row r="128"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</row>
        <row r="129">
          <cell r="C129">
            <v>26.138033320631092</v>
          </cell>
          <cell r="D129">
            <v>26.088099383197331</v>
          </cell>
          <cell r="E129">
            <v>26.463163520029045</v>
          </cell>
          <cell r="F129">
            <v>26.473507959613649</v>
          </cell>
          <cell r="G129">
            <v>26.490905426188245</v>
          </cell>
          <cell r="H129">
            <v>26.508088594488388</v>
          </cell>
          <cell r="I129">
            <v>26.525434529888805</v>
          </cell>
          <cell r="J129">
            <v>26.536498450992948</v>
          </cell>
          <cell r="K129">
            <v>26.547758108963087</v>
          </cell>
          <cell r="L129">
            <v>26.558501784323287</v>
          </cell>
          <cell r="M129">
            <v>26.557732969494364</v>
          </cell>
          <cell r="N129">
            <v>26.561394879628093</v>
          </cell>
          <cell r="O129">
            <v>26.552813901162377</v>
          </cell>
        </row>
        <row r="130"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</row>
        <row r="131"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</row>
        <row r="132">
          <cell r="C132">
            <v>443.11444127212428</v>
          </cell>
          <cell r="D132">
            <v>394.5011920633475</v>
          </cell>
          <cell r="E132">
            <v>354.29146652805099</v>
          </cell>
          <cell r="F132">
            <v>353.98168125035386</v>
          </cell>
          <cell r="G132">
            <v>354.40975860232714</v>
          </cell>
          <cell r="H132">
            <v>355.02356194539408</v>
          </cell>
          <cell r="I132">
            <v>355.4519657065627</v>
          </cell>
          <cell r="J132">
            <v>356.04591556367745</v>
          </cell>
          <cell r="K132">
            <v>356.45456315660721</v>
          </cell>
          <cell r="L132">
            <v>357.04760240935525</v>
          </cell>
          <cell r="M132">
            <v>357.41710647083227</v>
          </cell>
          <cell r="N132">
            <v>358.3590785217084</v>
          </cell>
          <cell r="O132">
            <v>359.26130748248903</v>
          </cell>
        </row>
        <row r="136"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</row>
        <row r="141"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</row>
        <row r="146"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</row>
        <row r="147">
          <cell r="C147">
            <v>11.467203714302331</v>
          </cell>
          <cell r="D147">
            <v>9.6325097479767461</v>
          </cell>
          <cell r="E147">
            <v>7.9942915625348858</v>
          </cell>
          <cell r="F147">
            <v>8.082788834612419</v>
          </cell>
          <cell r="G147">
            <v>8.0820108602688236</v>
          </cell>
          <cell r="H147">
            <v>8.0820015055876055</v>
          </cell>
          <cell r="I147">
            <v>8.0821608977015913</v>
          </cell>
          <cell r="J147">
            <v>8.0821574865185273</v>
          </cell>
          <cell r="K147">
            <v>8.0823044643931841</v>
          </cell>
          <cell r="L147">
            <v>8.0825452104025981</v>
          </cell>
          <cell r="M147">
            <v>8.0824798708743728</v>
          </cell>
          <cell r="N147">
            <v>8.0824917945320713</v>
          </cell>
          <cell r="O147">
            <v>8.0824740957152876</v>
          </cell>
        </row>
        <row r="148"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</row>
        <row r="149"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</row>
        <row r="150"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</row>
        <row r="151"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</row>
        <row r="152">
          <cell r="C152">
            <v>11.467203714302331</v>
          </cell>
          <cell r="D152">
            <v>9.6325097479767461</v>
          </cell>
          <cell r="E152">
            <v>7.9942915625348858</v>
          </cell>
          <cell r="F152">
            <v>8.082788834612419</v>
          </cell>
          <cell r="G152">
            <v>8.0820108602688236</v>
          </cell>
          <cell r="H152">
            <v>8.0820015055876055</v>
          </cell>
          <cell r="I152">
            <v>8.0821608977015913</v>
          </cell>
          <cell r="J152">
            <v>8.0821574865185273</v>
          </cell>
          <cell r="K152">
            <v>8.0823044643931841</v>
          </cell>
          <cell r="L152">
            <v>8.0825452104025981</v>
          </cell>
          <cell r="M152">
            <v>8.0824798708743728</v>
          </cell>
          <cell r="N152">
            <v>8.0824917945320713</v>
          </cell>
          <cell r="O152">
            <v>8.0824740957152876</v>
          </cell>
        </row>
        <row r="156"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</row>
        <row r="161"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</row>
      </sheetData>
      <sheetData sheetId="14"/>
      <sheetData sheetId="15"/>
      <sheetData sheetId="16"/>
      <sheetData sheetId="17"/>
      <sheetData sheetId="18"/>
      <sheetData sheetId="19"/>
      <sheetData sheetId="20">
        <row r="4">
          <cell r="C4">
            <v>43.184406366056109</v>
          </cell>
          <cell r="D4">
            <v>41.060690251681223</v>
          </cell>
          <cell r="E4">
            <v>36.073186853612206</v>
          </cell>
          <cell r="F4">
            <v>28.880427953641384</v>
          </cell>
          <cell r="G4">
            <v>31.05325623312822</v>
          </cell>
          <cell r="H4">
            <v>31.319241173620107</v>
          </cell>
          <cell r="I4">
            <v>31.502763033734524</v>
          </cell>
          <cell r="J4">
            <v>30.796862815322442</v>
          </cell>
          <cell r="K4">
            <v>30.326776762014724</v>
          </cell>
          <cell r="L4">
            <v>29.706652259514662</v>
          </cell>
          <cell r="M4">
            <v>29.262246098217283</v>
          </cell>
          <cell r="N4">
            <v>28.709820046829993</v>
          </cell>
          <cell r="O4">
            <v>34.399175714041007</v>
          </cell>
        </row>
        <row r="5">
          <cell r="C5">
            <v>82.569942660679615</v>
          </cell>
          <cell r="D5">
            <v>79.622878906912447</v>
          </cell>
          <cell r="E5">
            <v>72.103260605402284</v>
          </cell>
          <cell r="F5">
            <v>71.261292555847845</v>
          </cell>
          <cell r="G5">
            <v>68.426454280817552</v>
          </cell>
          <cell r="H5">
            <v>65.771568656065696</v>
          </cell>
          <cell r="I5">
            <v>64.082400136226525</v>
          </cell>
          <cell r="J5">
            <v>61.811617217894728</v>
          </cell>
          <cell r="K5">
            <v>60.248049469645451</v>
          </cell>
          <cell r="L5">
            <v>58.638854531823497</v>
          </cell>
          <cell r="M5">
            <v>57.534707021075235</v>
          </cell>
          <cell r="N5">
            <v>54.669596385975957</v>
          </cell>
          <cell r="O5">
            <v>51.425776488011486</v>
          </cell>
        </row>
        <row r="6">
          <cell r="C6">
            <v>15.145710705399651</v>
          </cell>
          <cell r="D6">
            <v>15.641337081507796</v>
          </cell>
          <cell r="E6">
            <v>15.04816723229888</v>
          </cell>
          <cell r="F6">
            <v>14.276378301070499</v>
          </cell>
          <cell r="G6">
            <v>13.75340051038231</v>
          </cell>
          <cell r="H6">
            <v>13.042829936996727</v>
          </cell>
          <cell r="I6">
            <v>12.494198146982477</v>
          </cell>
          <cell r="J6">
            <v>10.863003385213336</v>
          </cell>
          <cell r="K6">
            <v>9.9212096673252379</v>
          </cell>
          <cell r="L6">
            <v>8.6774321959841956</v>
          </cell>
          <cell r="M6">
            <v>7.9354294504743628</v>
          </cell>
          <cell r="N6">
            <v>6.3384880272612989</v>
          </cell>
          <cell r="O6">
            <v>5.0334279601127108</v>
          </cell>
        </row>
        <row r="7">
          <cell r="C7">
            <v>77.850185746738077</v>
          </cell>
          <cell r="D7">
            <v>74.93809846572023</v>
          </cell>
          <cell r="E7">
            <v>70.519684145799047</v>
          </cell>
          <cell r="F7">
            <v>66.295883402372084</v>
          </cell>
          <cell r="G7">
            <v>61.934677476907417</v>
          </cell>
          <cell r="H7">
            <v>55.997324462430953</v>
          </cell>
          <cell r="I7">
            <v>52.193566329300367</v>
          </cell>
          <cell r="J7">
            <v>48.267142452642858</v>
          </cell>
          <cell r="K7">
            <v>45.687880930479409</v>
          </cell>
          <cell r="L7">
            <v>43.02220399401623</v>
          </cell>
          <cell r="M7">
            <v>41.285805435816251</v>
          </cell>
          <cell r="N7">
            <v>37.139432457661606</v>
          </cell>
          <cell r="O7">
            <v>33.594409025946597</v>
          </cell>
        </row>
        <row r="8">
          <cell r="C8">
            <v>83.926471503117554</v>
          </cell>
          <cell r="D8">
            <v>82.676464335304942</v>
          </cell>
          <cell r="E8">
            <v>81.214740906992461</v>
          </cell>
          <cell r="F8">
            <v>79.256115263484361</v>
          </cell>
          <cell r="G8">
            <v>78.810610729648872</v>
          </cell>
          <cell r="H8">
            <v>78.116161669732264</v>
          </cell>
          <cell r="I8">
            <v>77.622404936796315</v>
          </cell>
          <cell r="J8">
            <v>76.616530009283593</v>
          </cell>
          <cell r="K8">
            <v>75.929586455714428</v>
          </cell>
          <cell r="L8">
            <v>74.892844868328751</v>
          </cell>
          <cell r="M8">
            <v>74.209183787890439</v>
          </cell>
          <cell r="N8">
            <v>72.594584446042148</v>
          </cell>
          <cell r="O8">
            <v>71.655777091711471</v>
          </cell>
        </row>
        <row r="9">
          <cell r="C9">
            <v>130.49724973566842</v>
          </cell>
          <cell r="D9">
            <v>130.13939638135065</v>
          </cell>
          <cell r="E9">
            <v>108.58438529761223</v>
          </cell>
          <cell r="F9">
            <v>119.3708446681286</v>
          </cell>
          <cell r="G9">
            <v>116.03269737654263</v>
          </cell>
          <cell r="H9">
            <v>105.90816628133067</v>
          </cell>
          <cell r="I9">
            <v>99.219383163022457</v>
          </cell>
          <cell r="J9">
            <v>91.5578895902688</v>
          </cell>
          <cell r="K9">
            <v>86.479551122364953</v>
          </cell>
          <cell r="L9">
            <v>80.25506897256129</v>
          </cell>
          <cell r="M9">
            <v>76.122602877100718</v>
          </cell>
          <cell r="N9">
            <v>70.221556850716951</v>
          </cell>
          <cell r="O9">
            <v>68.073104228094209</v>
          </cell>
        </row>
        <row r="10">
          <cell r="C10">
            <v>24.501433091905064</v>
          </cell>
          <cell r="D10">
            <v>24.616821638702202</v>
          </cell>
          <cell r="E10">
            <v>11.176537380447654</v>
          </cell>
          <cell r="F10">
            <v>17.407775683743314</v>
          </cell>
          <cell r="G10">
            <v>21.976306632465224</v>
          </cell>
          <cell r="H10">
            <v>22.429225547801476</v>
          </cell>
          <cell r="I10">
            <v>22.73117561671349</v>
          </cell>
          <cell r="J10">
            <v>23.233015727462238</v>
          </cell>
          <cell r="K10">
            <v>23.567579711444161</v>
          </cell>
          <cell r="L10">
            <v>24.028085954094017</v>
          </cell>
          <cell r="M10">
            <v>24.324296075628919</v>
          </cell>
          <cell r="N10">
            <v>24.934595497940716</v>
          </cell>
          <cell r="O10">
            <v>25.138617358067929</v>
          </cell>
        </row>
        <row r="11">
          <cell r="C11">
            <v>433.17396671765937</v>
          </cell>
          <cell r="D11">
            <v>424.07886542247729</v>
          </cell>
          <cell r="E11">
            <v>383.54342504171711</v>
          </cell>
          <cell r="F11">
            <v>379.34094214454478</v>
          </cell>
          <cell r="G11">
            <v>370.01109660742696</v>
          </cell>
          <cell r="H11">
            <v>350.15529218017645</v>
          </cell>
          <cell r="I11">
            <v>337.11471574606264</v>
          </cell>
          <cell r="J11">
            <v>319.91304547062578</v>
          </cell>
          <cell r="K11">
            <v>308.59305440754423</v>
          </cell>
          <cell r="L11">
            <v>295.19305682222864</v>
          </cell>
          <cell r="M11">
            <v>286.34997467057428</v>
          </cell>
          <cell r="N11">
            <v>269.67347821448794</v>
          </cell>
          <cell r="O11">
            <v>264.18167050791749</v>
          </cell>
        </row>
        <row r="12">
          <cell r="C12">
            <v>-17.616864407769626</v>
          </cell>
          <cell r="D12">
            <v>-15.893319346301865</v>
          </cell>
          <cell r="E12">
            <v>-17.573294929942669</v>
          </cell>
          <cell r="F12">
            <v>-23.569750289864658</v>
          </cell>
          <cell r="G12">
            <v>-27.203084954833599</v>
          </cell>
          <cell r="H12">
            <v>-27.659383623748031</v>
          </cell>
          <cell r="I12">
            <v>-26.862617169085521</v>
          </cell>
          <cell r="J12">
            <v>-24.589860406878465</v>
          </cell>
          <cell r="K12">
            <v>-23.530078762904616</v>
          </cell>
          <cell r="L12">
            <v>-22.582754311136721</v>
          </cell>
          <cell r="M12">
            <v>-22.407123626088563</v>
          </cell>
          <cell r="N12">
            <v>-21.174253865151851</v>
          </cell>
          <cell r="O12">
            <v>-19.732307456575068</v>
          </cell>
        </row>
        <row r="13">
          <cell r="C13">
            <v>415.55710230988979</v>
          </cell>
          <cell r="D13">
            <v>408.1855460761754</v>
          </cell>
          <cell r="E13">
            <v>365.97013011177444</v>
          </cell>
          <cell r="F13">
            <v>355.77119185468013</v>
          </cell>
          <cell r="G13">
            <v>342.80801165259334</v>
          </cell>
          <cell r="H13">
            <v>322.49590855642839</v>
          </cell>
          <cell r="I13">
            <v>310.25209857697712</v>
          </cell>
          <cell r="J13">
            <v>295.32318506374736</v>
          </cell>
          <cell r="K13">
            <v>285.06297564463961</v>
          </cell>
          <cell r="L13">
            <v>272.6103025110919</v>
          </cell>
          <cell r="M13">
            <v>263.94285104448574</v>
          </cell>
          <cell r="N13">
            <v>248.49922434933609</v>
          </cell>
          <cell r="O13">
            <v>244.4493630513424</v>
          </cell>
        </row>
        <row r="17">
          <cell r="C17">
            <v>16.565607199970625</v>
          </cell>
          <cell r="D17">
            <v>15.110822731447991</v>
          </cell>
          <cell r="E17">
            <v>12.976271146667983</v>
          </cell>
          <cell r="F17">
            <v>3.0472846002019831</v>
          </cell>
          <cell r="G17">
            <v>2.9888131846980523</v>
          </cell>
          <cell r="H17">
            <v>2.9051751300747846</v>
          </cell>
          <cell r="I17">
            <v>2.8513732354717916</v>
          </cell>
          <cell r="J17">
            <v>2.8024718760685716</v>
          </cell>
          <cell r="K17">
            <v>2.7706330822105216</v>
          </cell>
          <cell r="L17">
            <v>2.7239502934599509</v>
          </cell>
          <cell r="M17">
            <v>2.6935176581428402</v>
          </cell>
          <cell r="N17">
            <v>2.6197313817271528</v>
          </cell>
          <cell r="O17">
            <v>8.6647867232998159</v>
          </cell>
        </row>
        <row r="18">
          <cell r="C18">
            <v>5.8061374031780355</v>
          </cell>
          <cell r="D18">
            <v>5.7184243820566527</v>
          </cell>
          <cell r="E18">
            <v>5.4517980493535063</v>
          </cell>
          <cell r="F18">
            <v>4.5353690491652463</v>
          </cell>
          <cell r="G18">
            <v>4.3411435849883455</v>
          </cell>
          <cell r="H18">
            <v>4.1692581909449578</v>
          </cell>
          <cell r="I18">
            <v>4.0589018264937406</v>
          </cell>
          <cell r="J18">
            <v>4.0116912041655679</v>
          </cell>
          <cell r="K18">
            <v>3.9806336023275857</v>
          </cell>
          <cell r="L18">
            <v>3.9564364147718969</v>
          </cell>
          <cell r="M18">
            <v>3.9402984087929434</v>
          </cell>
          <cell r="N18">
            <v>3.9120860480454018</v>
          </cell>
          <cell r="O18">
            <v>3.8984375112802341</v>
          </cell>
        </row>
        <row r="19">
          <cell r="C19">
            <v>8.9808203583875059</v>
          </cell>
          <cell r="D19">
            <v>8.6034623195764777</v>
          </cell>
          <cell r="E19">
            <v>7.249715276089268</v>
          </cell>
          <cell r="F19">
            <v>7.7822565459692896</v>
          </cell>
          <cell r="G19">
            <v>8.6189513054195217</v>
          </cell>
          <cell r="H19">
            <v>8.4381192899865187</v>
          </cell>
          <cell r="I19">
            <v>8.317564613031184</v>
          </cell>
          <cell r="J19">
            <v>7.9117325975981778</v>
          </cell>
          <cell r="K19">
            <v>7.6411779206428418</v>
          </cell>
          <cell r="L19">
            <v>7.3703459052098363</v>
          </cell>
          <cell r="M19">
            <v>7.1897912282545011</v>
          </cell>
          <cell r="N19">
            <v>6.763404535866159</v>
          </cell>
          <cell r="O19">
            <v>6.3620178434778163</v>
          </cell>
        </row>
        <row r="20">
          <cell r="C20">
            <v>2.9294309628616215</v>
          </cell>
          <cell r="D20">
            <v>2.8472145429754812</v>
          </cell>
          <cell r="E20">
            <v>2.1192845397919959</v>
          </cell>
          <cell r="F20">
            <v>2.4874538409900095</v>
          </cell>
          <cell r="G20">
            <v>2.4667040364745692</v>
          </cell>
          <cell r="H20">
            <v>2.3940331758307147</v>
          </cell>
          <cell r="I20">
            <v>2.3456498723048944</v>
          </cell>
          <cell r="J20">
            <v>2.3442082464514375</v>
          </cell>
          <cell r="K20">
            <v>2.3431061106148103</v>
          </cell>
          <cell r="L20">
            <v>2.3412427080647502</v>
          </cell>
          <cell r="M20">
            <v>2.339861188263697</v>
          </cell>
          <cell r="N20">
            <v>2.3359240694429277</v>
          </cell>
          <cell r="O20">
            <v>2.3313048675991772</v>
          </cell>
        </row>
        <row r="21">
          <cell r="C21">
            <v>1.1256E-2</v>
          </cell>
          <cell r="D21">
            <v>1.1256E-2</v>
          </cell>
          <cell r="E21">
            <v>1.1256E-2</v>
          </cell>
          <cell r="F21">
            <v>1.1256E-2</v>
          </cell>
          <cell r="G21">
            <v>1.1256E-2</v>
          </cell>
          <cell r="H21">
            <v>1.1256E-2</v>
          </cell>
          <cell r="I21">
            <v>1.1256E-2</v>
          </cell>
          <cell r="J21">
            <v>1.1256E-2</v>
          </cell>
          <cell r="K21">
            <v>1.1256E-2</v>
          </cell>
          <cell r="L21">
            <v>1.1256E-2</v>
          </cell>
          <cell r="M21">
            <v>1.1256E-2</v>
          </cell>
          <cell r="N21">
            <v>1.1256E-2</v>
          </cell>
          <cell r="O21">
            <v>1.1256E-2</v>
          </cell>
        </row>
        <row r="22">
          <cell r="C22">
            <v>0.12449011160056671</v>
          </cell>
          <cell r="D22">
            <v>0.11555902319971179</v>
          </cell>
          <cell r="E22">
            <v>0.10254910112346552</v>
          </cell>
          <cell r="F22">
            <v>0.79557016659560209</v>
          </cell>
          <cell r="G22">
            <v>0.79521648024567304</v>
          </cell>
          <cell r="H22">
            <v>0.7926172170427076</v>
          </cell>
          <cell r="I22">
            <v>0.79087963259935745</v>
          </cell>
          <cell r="J22">
            <v>0.60317454233885304</v>
          </cell>
          <cell r="K22">
            <v>0.47803525523350543</v>
          </cell>
          <cell r="L22">
            <v>0.20331833861923732</v>
          </cell>
          <cell r="M22">
            <v>2.0174609397259919E-2</v>
          </cell>
          <cell r="N22">
            <v>1.825897316511791E-2</v>
          </cell>
          <cell r="O22">
            <v>1.7228902028283602E-2</v>
          </cell>
        </row>
        <row r="23">
          <cell r="C23">
            <v>1.5965347791033064</v>
          </cell>
          <cell r="D23">
            <v>1.5830693952813211</v>
          </cell>
          <cell r="E23">
            <v>1.2640053256703068</v>
          </cell>
          <cell r="F23">
            <v>1.2185572501590509</v>
          </cell>
          <cell r="G23">
            <v>1.1806161356311007</v>
          </cell>
          <cell r="H23">
            <v>1.1426448540195102</v>
          </cell>
          <cell r="I23">
            <v>1.1172642278143239</v>
          </cell>
          <cell r="J23">
            <v>1.0999485413019783</v>
          </cell>
          <cell r="K23">
            <v>1.0881670027192727</v>
          </cell>
          <cell r="L23">
            <v>1.083913933418897</v>
          </cell>
          <cell r="M23">
            <v>1.0496794885374123</v>
          </cell>
          <cell r="N23">
            <v>1.0277284744765491</v>
          </cell>
          <cell r="O23">
            <v>1.0890231396575616</v>
          </cell>
        </row>
        <row r="24">
          <cell r="C24">
            <v>1.2972036304645215E-3</v>
          </cell>
          <cell r="D24">
            <v>1.183647492922507E-3</v>
          </cell>
          <cell r="E24">
            <v>1.183647492922507E-3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</row>
        <row r="25">
          <cell r="C25">
            <v>7.1688323473239839</v>
          </cell>
          <cell r="D25">
            <v>7.0696982096506638</v>
          </cell>
          <cell r="E25">
            <v>6.8971237674227623</v>
          </cell>
          <cell r="F25">
            <v>9.0026805005601993</v>
          </cell>
          <cell r="G25">
            <v>10.650555505670955</v>
          </cell>
          <cell r="H25">
            <v>11.466137315720909</v>
          </cell>
          <cell r="I25">
            <v>12.009873626019232</v>
          </cell>
          <cell r="J25">
            <v>12.012379807397853</v>
          </cell>
          <cell r="K25">
            <v>12.013767788266192</v>
          </cell>
          <cell r="L25">
            <v>12.016188665970095</v>
          </cell>
          <cell r="M25">
            <v>12.017667516828626</v>
          </cell>
          <cell r="N25">
            <v>12.021430564106685</v>
          </cell>
          <cell r="O25">
            <v>12.02512072669812</v>
          </cell>
        </row>
        <row r="26">
          <cell r="C26">
            <v>43.184406366056116</v>
          </cell>
          <cell r="D26">
            <v>41.060690251681223</v>
          </cell>
          <cell r="E26">
            <v>36.073186853612214</v>
          </cell>
          <cell r="F26">
            <v>28.88042795364138</v>
          </cell>
          <cell r="G26">
            <v>31.053256233128216</v>
          </cell>
          <cell r="H26">
            <v>31.3192411736201</v>
          </cell>
          <cell r="I26">
            <v>31.502763033734521</v>
          </cell>
          <cell r="J26">
            <v>30.796862815322438</v>
          </cell>
          <cell r="K26">
            <v>30.326776762014731</v>
          </cell>
          <cell r="L26">
            <v>29.706652259514666</v>
          </cell>
          <cell r="M26">
            <v>29.262246098217275</v>
          </cell>
          <cell r="N26">
            <v>28.709820046829996</v>
          </cell>
          <cell r="O26">
            <v>34.399175714041007</v>
          </cell>
        </row>
        <row r="30">
          <cell r="C30">
            <v>20.889105555495441</v>
          </cell>
          <cell r="D30">
            <v>19.907097382709473</v>
          </cell>
          <cell r="E30">
            <v>18.542223172099391</v>
          </cell>
          <cell r="F30">
            <v>17.206021530116629</v>
          </cell>
          <cell r="G30">
            <v>16.434568399240902</v>
          </cell>
          <cell r="H30">
            <v>15.801707700109095</v>
          </cell>
          <cell r="I30">
            <v>15.432340374139132</v>
          </cell>
          <cell r="J30">
            <v>14.529360268520504</v>
          </cell>
          <cell r="K30">
            <v>13.922918285480588</v>
          </cell>
          <cell r="L30">
            <v>13.755081165551895</v>
          </cell>
          <cell r="M30">
            <v>13.639362058536779</v>
          </cell>
          <cell r="N30">
            <v>13.416053479440196</v>
          </cell>
          <cell r="O30">
            <v>12.918614169681366</v>
          </cell>
        </row>
        <row r="31">
          <cell r="C31">
            <v>3.7016786557664614</v>
          </cell>
          <cell r="D31">
            <v>3.788052377325636</v>
          </cell>
          <cell r="E31">
            <v>3.6108947137684124</v>
          </cell>
          <cell r="F31">
            <v>3.5047051665772306</v>
          </cell>
          <cell r="G31">
            <v>3.3609334181360468</v>
          </cell>
          <cell r="H31">
            <v>3.2156191642241501</v>
          </cell>
          <cell r="I31">
            <v>3.1208776626994355</v>
          </cell>
          <cell r="J31">
            <v>2.9938630020728629</v>
          </cell>
          <cell r="K31">
            <v>2.9111128861102715</v>
          </cell>
          <cell r="L31">
            <v>2.811722411314451</v>
          </cell>
          <cell r="M31">
            <v>2.7460286423846343</v>
          </cell>
          <cell r="N31">
            <v>2.6010365401562714</v>
          </cell>
          <cell r="O31">
            <v>2.4595803711826725</v>
          </cell>
        </row>
        <row r="32">
          <cell r="C32">
            <v>3.1664871173295088</v>
          </cell>
          <cell r="D32">
            <v>3.031146516439156</v>
          </cell>
          <cell r="E32">
            <v>2.8069652392394904</v>
          </cell>
          <cell r="F32">
            <v>2.5890971774956522</v>
          </cell>
          <cell r="G32">
            <v>2.4220823842778314</v>
          </cell>
          <cell r="H32">
            <v>2.3228956246184835</v>
          </cell>
          <cell r="I32">
            <v>2.2579981130448359</v>
          </cell>
          <cell r="J32">
            <v>2.1824462198403647</v>
          </cell>
          <cell r="K32">
            <v>2.0996484364199635</v>
          </cell>
          <cell r="L32">
            <v>2.0638636349198278</v>
          </cell>
          <cell r="M32">
            <v>2.0401373950320787</v>
          </cell>
          <cell r="N32">
            <v>1.9852766828966448</v>
          </cell>
          <cell r="O32">
            <v>1.9087248642238983</v>
          </cell>
        </row>
        <row r="33">
          <cell r="C33">
            <v>9.3628295572164895</v>
          </cell>
          <cell r="D33">
            <v>9.254821621613404</v>
          </cell>
          <cell r="E33">
            <v>8.2252092024924437</v>
          </cell>
          <cell r="F33">
            <v>7.2496553869735765</v>
          </cell>
          <cell r="G33">
            <v>6.8063785818994802</v>
          </cell>
          <cell r="H33">
            <v>6.5870987721872742</v>
          </cell>
          <cell r="I33">
            <v>6.4590497138047454</v>
          </cell>
          <cell r="J33">
            <v>6.3006849989080251</v>
          </cell>
          <cell r="K33">
            <v>6.1917260836140233</v>
          </cell>
          <cell r="L33">
            <v>6.0550446331897883</v>
          </cell>
          <cell r="M33">
            <v>5.9583724003238627</v>
          </cell>
          <cell r="N33">
            <v>5.729802757840238</v>
          </cell>
          <cell r="O33">
            <v>5.4615866384039897</v>
          </cell>
        </row>
        <row r="34">
          <cell r="C34">
            <v>18.223831541708709</v>
          </cell>
          <cell r="D34">
            <v>16.775539457186184</v>
          </cell>
          <cell r="E34">
            <v>14.356143319622692</v>
          </cell>
          <cell r="F34">
            <v>16.138829796038486</v>
          </cell>
          <cell r="G34">
            <v>15.941838443063292</v>
          </cell>
          <cell r="H34">
            <v>15.360311150440134</v>
          </cell>
          <cell r="I34">
            <v>14.973807303224355</v>
          </cell>
          <cell r="J34">
            <v>14.669824613460648</v>
          </cell>
          <cell r="K34">
            <v>14.460763260751941</v>
          </cell>
          <cell r="L34">
            <v>13.919856021208179</v>
          </cell>
          <cell r="M34">
            <v>13.549522516911111</v>
          </cell>
          <cell r="N34">
            <v>12.332853413014856</v>
          </cell>
          <cell r="O34">
            <v>10.778623267226218</v>
          </cell>
        </row>
        <row r="35">
          <cell r="C35">
            <v>2.7848287218159884</v>
          </cell>
          <cell r="D35">
            <v>2.6751880361788665</v>
          </cell>
          <cell r="E35">
            <v>2.3626831225277725</v>
          </cell>
          <cell r="F35">
            <v>2.7602639512658897</v>
          </cell>
          <cell r="G35">
            <v>2.6523172023065396</v>
          </cell>
          <cell r="H35">
            <v>2.6472121465004879</v>
          </cell>
          <cell r="I35">
            <v>2.6440284198180413</v>
          </cell>
          <cell r="J35">
            <v>2.6485227869089778</v>
          </cell>
          <cell r="K35">
            <v>2.6514693830932674</v>
          </cell>
          <cell r="L35">
            <v>2.6604380411152864</v>
          </cell>
          <cell r="M35">
            <v>2.6661444145023792</v>
          </cell>
          <cell r="N35">
            <v>2.6807511497701322</v>
          </cell>
          <cell r="O35">
            <v>2.6898872879212483</v>
          </cell>
        </row>
        <row r="36">
          <cell r="C36">
            <v>19.395159217801467</v>
          </cell>
          <cell r="D36">
            <v>19.415464093097039</v>
          </cell>
          <cell r="E36">
            <v>17.693622178391518</v>
          </cell>
          <cell r="F36">
            <v>17.439268977975004</v>
          </cell>
          <cell r="G36">
            <v>16.653839479650323</v>
          </cell>
          <cell r="H36">
            <v>15.790427324203652</v>
          </cell>
          <cell r="I36">
            <v>15.219308722086112</v>
          </cell>
          <cell r="J36">
            <v>14.59897057152887</v>
          </cell>
          <cell r="K36">
            <v>14.181281218754249</v>
          </cell>
          <cell r="L36">
            <v>13.611990499563046</v>
          </cell>
          <cell r="M36">
            <v>13.221779687644119</v>
          </cell>
          <cell r="N36">
            <v>12.323250109725244</v>
          </cell>
          <cell r="O36">
            <v>11.739217454889168</v>
          </cell>
        </row>
        <row r="37">
          <cell r="C37">
            <v>2.5562294745713614</v>
          </cell>
          <cell r="D37">
            <v>2.4370112617690429</v>
          </cell>
          <cell r="E37">
            <v>2.3075403844207578</v>
          </cell>
          <cell r="F37">
            <v>2.3013752026099223</v>
          </cell>
          <cell r="G37">
            <v>2.1828778514459959</v>
          </cell>
          <cell r="H37">
            <v>2.127960622985126</v>
          </cell>
          <cell r="I37">
            <v>2.091328461088326</v>
          </cell>
          <cell r="J37">
            <v>2.0451713093000543</v>
          </cell>
          <cell r="K37">
            <v>2.0134314057653149</v>
          </cell>
          <cell r="L37">
            <v>1.9765095894470188</v>
          </cell>
          <cell r="M37">
            <v>1.9505601101337131</v>
          </cell>
          <cell r="N37">
            <v>1.8885965939383249</v>
          </cell>
          <cell r="O37">
            <v>1.815531601611921</v>
          </cell>
        </row>
        <row r="38">
          <cell r="C38">
            <v>2.4905762925198802</v>
          </cell>
          <cell r="D38">
            <v>2.3392162823776852</v>
          </cell>
          <cell r="E38">
            <v>2.1985254666732739</v>
          </cell>
          <cell r="F38">
            <v>2.072075366795461</v>
          </cell>
          <cell r="G38">
            <v>1.9716185207971515</v>
          </cell>
          <cell r="H38">
            <v>1.9183361507972998</v>
          </cell>
          <cell r="I38">
            <v>1.8836613663215467</v>
          </cell>
          <cell r="J38">
            <v>1.8427734473544248</v>
          </cell>
          <cell r="K38">
            <v>1.8156985096558353</v>
          </cell>
          <cell r="L38">
            <v>1.7843485355140074</v>
          </cell>
          <cell r="M38">
            <v>1.7627997956065649</v>
          </cell>
          <cell r="N38">
            <v>1.7119756591940509</v>
          </cell>
          <cell r="O38">
            <v>1.6540108328710033</v>
          </cell>
        </row>
        <row r="39">
          <cell r="C39">
            <v>82.57072613422531</v>
          </cell>
          <cell r="D39">
            <v>79.623537028696489</v>
          </cell>
          <cell r="E39">
            <v>72.103806799235755</v>
          </cell>
          <cell r="F39">
            <v>71.261292555847859</v>
          </cell>
          <cell r="G39">
            <v>68.426454280817566</v>
          </cell>
          <cell r="H39">
            <v>65.77156865606571</v>
          </cell>
          <cell r="I39">
            <v>64.082400136226525</v>
          </cell>
          <cell r="J39">
            <v>61.811617217894735</v>
          </cell>
          <cell r="K39">
            <v>60.248049469645451</v>
          </cell>
          <cell r="L39">
            <v>58.63885453182349</v>
          </cell>
          <cell r="M39">
            <v>57.534707021075235</v>
          </cell>
          <cell r="N39">
            <v>54.669596385975964</v>
          </cell>
          <cell r="O39">
            <v>51.425776488011486</v>
          </cell>
        </row>
        <row r="43">
          <cell r="C43">
            <v>12.585622079497137</v>
          </cell>
          <cell r="D43">
            <v>12.790616954468504</v>
          </cell>
          <cell r="E43">
            <v>12.303197331854417</v>
          </cell>
          <cell r="F43">
            <v>11.400433837740206</v>
          </cell>
          <cell r="G43">
            <v>10.864292351729524</v>
          </cell>
          <cell r="H43">
            <v>10.090047927690925</v>
          </cell>
          <cell r="I43">
            <v>9.4944130698055638</v>
          </cell>
          <cell r="J43">
            <v>7.8344941178161349</v>
          </cell>
          <cell r="K43">
            <v>6.8666074969957451</v>
          </cell>
          <cell r="L43">
            <v>5.5684661766029286</v>
          </cell>
          <cell r="M43">
            <v>4.7887665595292459</v>
          </cell>
          <cell r="N43">
            <v>3.0850471408468678</v>
          </cell>
          <cell r="O43">
            <v>1.6735505550133727</v>
          </cell>
        </row>
        <row r="44">
          <cell r="C44">
            <v>1.2084824507319951</v>
          </cell>
          <cell r="D44">
            <v>1.5038148964607649</v>
          </cell>
          <cell r="E44">
            <v>1.3953799386366785</v>
          </cell>
          <cell r="F44">
            <v>1.4946398287397229</v>
          </cell>
          <cell r="G44">
            <v>1.486736457830826</v>
          </cell>
          <cell r="H44">
            <v>1.5196139617869782</v>
          </cell>
          <cell r="I44">
            <v>1.5455700221776241</v>
          </cell>
          <cell r="J44">
            <v>1.5725413147768654</v>
          </cell>
          <cell r="K44">
            <v>1.5971271613005515</v>
          </cell>
          <cell r="L44">
            <v>1.649778223625102</v>
          </cell>
          <cell r="M44">
            <v>1.6870313075925376</v>
          </cell>
          <cell r="N44">
            <v>1.7922118086419383</v>
          </cell>
          <cell r="O44">
            <v>1.8978645577014628</v>
          </cell>
        </row>
        <row r="45">
          <cell r="C45">
            <v>0.99640307796510663</v>
          </cell>
          <cell r="D45">
            <v>0.99845929050817239</v>
          </cell>
          <cell r="E45">
            <v>1.0005154254482505</v>
          </cell>
          <cell r="F45">
            <v>1.0310116997688397</v>
          </cell>
          <cell r="G45">
            <v>1.0513425493158988</v>
          </cell>
          <cell r="H45">
            <v>1.0818388236364878</v>
          </cell>
          <cell r="I45">
            <v>1.102169673183548</v>
          </cell>
          <cell r="J45">
            <v>1.1041814739335447</v>
          </cell>
          <cell r="K45">
            <v>1.1055226744335429</v>
          </cell>
          <cell r="L45">
            <v>1.1075344751835399</v>
          </cell>
          <cell r="M45">
            <v>1.1088756756835381</v>
          </cell>
          <cell r="N45">
            <v>1.112228676933533</v>
          </cell>
          <cell r="O45">
            <v>1.1155816781835282</v>
          </cell>
        </row>
        <row r="46">
          <cell r="C46">
            <v>0.3552030972054146</v>
          </cell>
          <cell r="D46">
            <v>0.34844594007035268</v>
          </cell>
          <cell r="E46">
            <v>0.34907453635953428</v>
          </cell>
          <cell r="F46">
            <v>0.35029293482173374</v>
          </cell>
          <cell r="G46">
            <v>0.35102915150606356</v>
          </cell>
          <cell r="H46">
            <v>0.35132922388233567</v>
          </cell>
          <cell r="I46">
            <v>0.35204538181573969</v>
          </cell>
          <cell r="J46">
            <v>0.35178647868679164</v>
          </cell>
          <cell r="K46">
            <v>0.35195233459539793</v>
          </cell>
          <cell r="L46">
            <v>0.35165332057262583</v>
          </cell>
          <cell r="M46">
            <v>0.35075590766904263</v>
          </cell>
          <cell r="N46">
            <v>0.34900040083896089</v>
          </cell>
          <cell r="O46">
            <v>0.34643116921434725</v>
          </cell>
        </row>
        <row r="47">
          <cell r="C47">
            <v>15.145710705399654</v>
          </cell>
          <cell r="D47">
            <v>15.641337081507794</v>
          </cell>
          <cell r="E47">
            <v>15.04816723229888</v>
          </cell>
          <cell r="F47">
            <v>14.276378301070503</v>
          </cell>
          <cell r="G47">
            <v>13.753400510382313</v>
          </cell>
          <cell r="H47">
            <v>13.042829936996728</v>
          </cell>
          <cell r="I47">
            <v>12.494198146982477</v>
          </cell>
          <cell r="J47">
            <v>10.863003385213338</v>
          </cell>
          <cell r="K47">
            <v>9.9212096673252361</v>
          </cell>
          <cell r="L47">
            <v>8.6774321959841956</v>
          </cell>
          <cell r="M47">
            <v>7.9354294504743637</v>
          </cell>
          <cell r="N47">
            <v>6.3384880272613007</v>
          </cell>
          <cell r="O47">
            <v>5.0334279601127117</v>
          </cell>
        </row>
        <row r="51">
          <cell r="C51">
            <v>42.666321920119216</v>
          </cell>
          <cell r="D51">
            <v>41.346465656339987</v>
          </cell>
          <cell r="E51">
            <v>39.586416094701747</v>
          </cell>
          <cell r="F51">
            <v>38.201852278177931</v>
          </cell>
          <cell r="G51">
            <v>35.755664945345941</v>
          </cell>
          <cell r="H51">
            <v>32.250229250636174</v>
          </cell>
          <cell r="I51">
            <v>29.90909591991781</v>
          </cell>
          <cell r="J51">
            <v>26.984972236379257</v>
          </cell>
          <cell r="K51">
            <v>25.033486398480122</v>
          </cell>
          <cell r="L51">
            <v>23.216679498154711</v>
          </cell>
          <cell r="M51">
            <v>22.005284094647003</v>
          </cell>
          <cell r="N51">
            <v>19.006838053869458</v>
          </cell>
          <cell r="O51">
            <v>15.796485230630751</v>
          </cell>
        </row>
        <row r="52">
          <cell r="C52">
            <v>1.1262295526906601</v>
          </cell>
          <cell r="D52">
            <v>1.153541875564581</v>
          </cell>
          <cell r="E52">
            <v>1.1332120303906392</v>
          </cell>
          <cell r="F52">
            <v>0.97531951071311018</v>
          </cell>
          <cell r="G52">
            <v>0.94743826760343997</v>
          </cell>
          <cell r="H52">
            <v>0.86016445510081141</v>
          </cell>
          <cell r="I52">
            <v>0.81262867812162931</v>
          </cell>
          <cell r="J52">
            <v>0.70266550421922946</v>
          </cell>
          <cell r="K52">
            <v>0.58625418690726305</v>
          </cell>
          <cell r="L52">
            <v>0.3912964471419253</v>
          </cell>
          <cell r="M52">
            <v>0.27968034658866903</v>
          </cell>
          <cell r="N52">
            <v>0.1286513908036567</v>
          </cell>
          <cell r="O52">
            <v>5.1847876470735743E-2</v>
          </cell>
        </row>
        <row r="53">
          <cell r="C53">
            <v>9.4444100003732795E-2</v>
          </cell>
          <cell r="D53">
            <v>8.4449311650126771E-2</v>
          </cell>
          <cell r="E53">
            <v>0.10267428633373815</v>
          </cell>
          <cell r="F53">
            <v>5.7207229890264825E-2</v>
          </cell>
          <cell r="G53">
            <v>5.3747056147513052E-2</v>
          </cell>
          <cell r="H53">
            <v>4.2366558418967727E-2</v>
          </cell>
          <cell r="I53">
            <v>2.9539022713647847E-2</v>
          </cell>
          <cell r="J53">
            <v>8.5330183811167491E-3</v>
          </cell>
          <cell r="K53">
            <v>1.9295691124141463E-3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</row>
        <row r="54">
          <cell r="C54">
            <v>1.2462010635724523</v>
          </cell>
          <cell r="D54">
            <v>0.92002574563735839</v>
          </cell>
          <cell r="E54">
            <v>0.87525119476404112</v>
          </cell>
          <cell r="F54">
            <v>0.82522237082048555</v>
          </cell>
          <cell r="G54">
            <v>0.82322614507498315</v>
          </cell>
          <cell r="H54">
            <v>0.8202141010127908</v>
          </cell>
          <cell r="I54">
            <v>0.80853291763847568</v>
          </cell>
          <cell r="J54">
            <v>0.7966110065055918</v>
          </cell>
          <cell r="K54">
            <v>0.79857433682056156</v>
          </cell>
          <cell r="L54">
            <v>0.79822277013833909</v>
          </cell>
          <cell r="M54">
            <v>0.79812053202647759</v>
          </cell>
          <cell r="N54">
            <v>0.79725947152292176</v>
          </cell>
          <cell r="O54">
            <v>0.79435538196117594</v>
          </cell>
        </row>
        <row r="55">
          <cell r="C55">
            <v>0.28041768789593841</v>
          </cell>
          <cell r="D55">
            <v>0.28077979559787691</v>
          </cell>
          <cell r="E55">
            <v>0.28008690540478115</v>
          </cell>
          <cell r="F55">
            <v>0.27887466911417952</v>
          </cell>
          <cell r="G55">
            <v>0.27760458479171457</v>
          </cell>
          <cell r="H55">
            <v>0.27760458479171457</v>
          </cell>
          <cell r="I55">
            <v>0.27760458479171457</v>
          </cell>
          <cell r="J55">
            <v>0.27760458479171457</v>
          </cell>
          <cell r="K55">
            <v>0.27760458479171457</v>
          </cell>
          <cell r="L55">
            <v>0.27760458479171457</v>
          </cell>
          <cell r="M55">
            <v>0.27760458479171457</v>
          </cell>
          <cell r="N55">
            <v>0.27760458479171457</v>
          </cell>
          <cell r="O55">
            <v>0.27760458479171457</v>
          </cell>
        </row>
        <row r="56">
          <cell r="C56">
            <v>2.6517682059510932</v>
          </cell>
          <cell r="D56">
            <v>2.6930610665742085</v>
          </cell>
          <cell r="E56">
            <v>2.7322953574426427</v>
          </cell>
          <cell r="F56">
            <v>2.8458799636015435</v>
          </cell>
          <cell r="G56">
            <v>2.9216633097694467</v>
          </cell>
          <cell r="H56">
            <v>2.9606729756481909</v>
          </cell>
          <cell r="I56">
            <v>2.9901243015017847</v>
          </cell>
          <cell r="J56">
            <v>2.9690962988512846</v>
          </cell>
          <cell r="K56">
            <v>2.9930216612735934</v>
          </cell>
          <cell r="L56">
            <v>3.0252948230065582</v>
          </cell>
          <cell r="M56">
            <v>3.0421645774883781</v>
          </cell>
          <cell r="N56">
            <v>3.0876010890423888</v>
          </cell>
          <cell r="O56">
            <v>3.1264330221643903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</row>
        <row r="58">
          <cell r="C58">
            <v>48.065382530233094</v>
          </cell>
          <cell r="D58">
            <v>46.47832345136414</v>
          </cell>
          <cell r="E58">
            <v>44.709935869037587</v>
          </cell>
          <cell r="F58">
            <v>43.184356022317516</v>
          </cell>
          <cell r="G58">
            <v>40.779344308733044</v>
          </cell>
          <cell r="H58">
            <v>37.21125192560865</v>
          </cell>
          <cell r="I58">
            <v>34.827525424685064</v>
          </cell>
          <cell r="J58">
            <v>31.739482649128192</v>
          </cell>
          <cell r="K58">
            <v>29.690870737385666</v>
          </cell>
          <cell r="L58">
            <v>27.709098123233247</v>
          </cell>
          <cell r="M58">
            <v>26.402854135542242</v>
          </cell>
          <cell r="N58">
            <v>23.297954590030137</v>
          </cell>
          <cell r="O58">
            <v>20.046726096018769</v>
          </cell>
        </row>
        <row r="59">
          <cell r="C59">
            <v>22.247007762504449</v>
          </cell>
          <cell r="D59">
            <v>21.697716180692073</v>
          </cell>
          <cell r="E59">
            <v>19.880535544734929</v>
          </cell>
          <cell r="F59">
            <v>19.988683091892714</v>
          </cell>
          <cell r="G59">
            <v>18.650771389045062</v>
          </cell>
          <cell r="H59">
            <v>16.938901187111554</v>
          </cell>
          <cell r="I59">
            <v>15.797654385822552</v>
          </cell>
          <cell r="J59">
            <v>15.287448341594976</v>
          </cell>
          <cell r="K59">
            <v>14.947310978776592</v>
          </cell>
          <cell r="L59">
            <v>14.520117374341705</v>
          </cell>
          <cell r="M59">
            <v>14.235321638051772</v>
          </cell>
          <cell r="N59">
            <v>13.446642845490558</v>
          </cell>
          <cell r="O59">
            <v>13.2688599419482</v>
          </cell>
        </row>
        <row r="60">
          <cell r="C60">
            <v>1.4770728593514306</v>
          </cell>
          <cell r="D60">
            <v>1.4535926001828647</v>
          </cell>
          <cell r="E60">
            <v>1.3916884738057287</v>
          </cell>
          <cell r="F60">
            <v>0.56311434908097358</v>
          </cell>
          <cell r="G60">
            <v>0.50863514997551806</v>
          </cell>
          <cell r="H60">
            <v>0.45223824043650956</v>
          </cell>
          <cell r="I60">
            <v>0.42722089891456072</v>
          </cell>
          <cell r="J60">
            <v>0.37857646117435423</v>
          </cell>
          <cell r="K60">
            <v>0.33742439266177704</v>
          </cell>
          <cell r="L60">
            <v>0.26111337774494281</v>
          </cell>
          <cell r="M60">
            <v>0.20911299269069325</v>
          </cell>
          <cell r="N60">
            <v>0.12174613898121157</v>
          </cell>
          <cell r="O60">
            <v>6.7329601459594823E-2</v>
          </cell>
        </row>
        <row r="61">
          <cell r="C61">
            <v>4.1367753030254937</v>
          </cell>
          <cell r="D61">
            <v>3.4482005521841192</v>
          </cell>
          <cell r="E61">
            <v>2.8587292073258164</v>
          </cell>
          <cell r="F61">
            <v>1.7153337392171928</v>
          </cell>
          <cell r="G61">
            <v>1.254207775596992</v>
          </cell>
          <cell r="H61">
            <v>0.79160434824645776</v>
          </cell>
          <cell r="I61">
            <v>0.63340835538888773</v>
          </cell>
          <cell r="J61">
            <v>0.42459766899825463</v>
          </cell>
          <cell r="K61">
            <v>0.31897103245347569</v>
          </cell>
          <cell r="L61">
            <v>0.19571728359917909</v>
          </cell>
          <cell r="M61">
            <v>0.14037209869493519</v>
          </cell>
          <cell r="N61">
            <v>6.1592218802231258E-2</v>
          </cell>
          <cell r="O61">
            <v>1.1910581382757121E-2</v>
          </cell>
        </row>
        <row r="62">
          <cell r="C62">
            <v>0.49129190826963359</v>
          </cell>
          <cell r="D62">
            <v>0.23649607154082733</v>
          </cell>
          <cell r="E62">
            <v>0.18799871834194545</v>
          </cell>
          <cell r="F62">
            <v>0.17027734875617359</v>
          </cell>
          <cell r="G62">
            <v>0.16601465512831645</v>
          </cell>
          <cell r="H62">
            <v>0.16230293545101912</v>
          </cell>
          <cell r="I62">
            <v>0.15651702081369559</v>
          </cell>
          <cell r="J62">
            <v>0.15100282296699918</v>
          </cell>
          <cell r="K62">
            <v>0.15073977035216909</v>
          </cell>
          <cell r="L62">
            <v>0.14959131375650192</v>
          </cell>
          <cell r="M62">
            <v>0.14890971450201085</v>
          </cell>
          <cell r="N62">
            <v>0.14742496568221938</v>
          </cell>
          <cell r="O62">
            <v>0.14580919460754882</v>
          </cell>
        </row>
        <row r="63">
          <cell r="C63">
            <v>1.4326553833539712</v>
          </cell>
          <cell r="D63">
            <v>1.6237696097562087</v>
          </cell>
          <cell r="E63">
            <v>1.4907963325530325</v>
          </cell>
          <cell r="F63">
            <v>0.67411885110751157</v>
          </cell>
          <cell r="G63">
            <v>0.57570419842848508</v>
          </cell>
          <cell r="H63">
            <v>0.44102582557675962</v>
          </cell>
          <cell r="I63">
            <v>0.35124024367560924</v>
          </cell>
          <cell r="J63">
            <v>0.2860345087800798</v>
          </cell>
          <cell r="K63">
            <v>0.24256401884972673</v>
          </cell>
          <cell r="L63">
            <v>0.18656652134064608</v>
          </cell>
          <cell r="M63">
            <v>0.14923485633459224</v>
          </cell>
          <cell r="N63">
            <v>6.4071698675239222E-2</v>
          </cell>
          <cell r="O63">
            <v>5.3773610529725832E-2</v>
          </cell>
        </row>
        <row r="64">
          <cell r="C64">
            <v>29.784803216504979</v>
          </cell>
          <cell r="D64">
            <v>28.459775014356094</v>
          </cell>
          <cell r="E64">
            <v>25.80974827676145</v>
          </cell>
          <cell r="F64">
            <v>23.111527380054564</v>
          </cell>
          <cell r="G64">
            <v>21.155333168174373</v>
          </cell>
          <cell r="H64">
            <v>18.786072536822303</v>
          </cell>
          <cell r="I64">
            <v>17.366040904615303</v>
          </cell>
          <cell r="J64">
            <v>16.527659803514663</v>
          </cell>
          <cell r="K64">
            <v>15.997010193093741</v>
          </cell>
          <cell r="L64">
            <v>15.313105870782977</v>
          </cell>
          <cell r="M64">
            <v>14.882951300274005</v>
          </cell>
          <cell r="N64">
            <v>13.841477867631459</v>
          </cell>
          <cell r="O64">
            <v>13.547682929927827</v>
          </cell>
        </row>
        <row r="65">
          <cell r="C65">
            <v>77.850185746738077</v>
          </cell>
          <cell r="D65">
            <v>74.93809846572023</v>
          </cell>
          <cell r="E65">
            <v>70.519684145799033</v>
          </cell>
          <cell r="F65">
            <v>66.295883402372084</v>
          </cell>
          <cell r="G65">
            <v>61.934677476907417</v>
          </cell>
          <cell r="H65">
            <v>55.997324462430953</v>
          </cell>
          <cell r="I65">
            <v>52.193566329300367</v>
          </cell>
          <cell r="J65">
            <v>48.267142452642858</v>
          </cell>
          <cell r="K65">
            <v>45.687880930479409</v>
          </cell>
          <cell r="L65">
            <v>43.022203994016223</v>
          </cell>
          <cell r="M65">
            <v>41.285805435816243</v>
          </cell>
          <cell r="N65">
            <v>37.139432457661599</v>
          </cell>
          <cell r="O65">
            <v>33.594409025946597</v>
          </cell>
        </row>
        <row r="69">
          <cell r="C69">
            <v>37.900621830795799</v>
          </cell>
          <cell r="D69">
            <v>37.186800239681354</v>
          </cell>
          <cell r="E69">
            <v>36.669063576020477</v>
          </cell>
          <cell r="F69">
            <v>35.788073852014584</v>
          </cell>
          <cell r="G69">
            <v>35.568118447760213</v>
          </cell>
          <cell r="H69">
            <v>35.239163623668524</v>
          </cell>
          <cell r="I69">
            <v>35.020512946900482</v>
          </cell>
          <cell r="J69">
            <v>34.615169770661566</v>
          </cell>
          <cell r="K69">
            <v>34.345260453026057</v>
          </cell>
          <cell r="L69">
            <v>33.940878686172205</v>
          </cell>
          <cell r="M69">
            <v>33.67161410681436</v>
          </cell>
          <cell r="N69">
            <v>32.999593265909517</v>
          </cell>
          <cell r="O69">
            <v>32.57266912266816</v>
          </cell>
        </row>
        <row r="70">
          <cell r="C70">
            <v>1.7924966131571125</v>
          </cell>
          <cell r="D70">
            <v>1.7796012532285184</v>
          </cell>
          <cell r="E70">
            <v>1.7696852141779587</v>
          </cell>
          <cell r="F70">
            <v>1.6606934850816504</v>
          </cell>
          <cell r="G70">
            <v>1.6384430606398726</v>
          </cell>
          <cell r="H70">
            <v>1.6053125524745095</v>
          </cell>
          <cell r="I70">
            <v>1.5833889660291349</v>
          </cell>
          <cell r="J70">
            <v>1.5340571978935347</v>
          </cell>
          <cell r="K70">
            <v>1.5015486400080229</v>
          </cell>
          <cell r="L70">
            <v>1.453354734487087</v>
          </cell>
          <cell r="M70">
            <v>1.4216047516780175</v>
          </cell>
          <cell r="N70">
            <v>1.3435573010391202</v>
          </cell>
          <cell r="O70">
            <v>1.2734823012259855</v>
          </cell>
        </row>
        <row r="71">
          <cell r="C71">
            <v>0.26756359921988182</v>
          </cell>
          <cell r="D71">
            <v>0.26275015385975126</v>
          </cell>
          <cell r="E71">
            <v>0.25827936507833588</v>
          </cell>
          <cell r="F71">
            <v>6.6361214550615638E-2</v>
          </cell>
          <cell r="G71">
            <v>6.4986080281576084E-2</v>
          </cell>
          <cell r="H71">
            <v>6.2923378878016703E-2</v>
          </cell>
          <cell r="I71">
            <v>6.1548244608977114E-2</v>
          </cell>
          <cell r="J71">
            <v>6.080171002616002E-2</v>
          </cell>
          <cell r="K71">
            <v>6.0304020304281961E-2</v>
          </cell>
          <cell r="L71">
            <v>5.9557485721464902E-2</v>
          </cell>
          <cell r="M71">
            <v>5.9059795999586842E-2</v>
          </cell>
          <cell r="N71">
            <v>5.781557169489171E-2</v>
          </cell>
          <cell r="O71">
            <v>0.21371799532397495</v>
          </cell>
        </row>
        <row r="72">
          <cell r="C72">
            <v>4.652724286167806</v>
          </cell>
          <cell r="D72">
            <v>4.5958408688566514</v>
          </cell>
          <cell r="E72">
            <v>4.5973600998111532</v>
          </cell>
          <cell r="F72">
            <v>4.4287252169944313</v>
          </cell>
          <cell r="G72">
            <v>4.3799010952938842</v>
          </cell>
          <cell r="H72">
            <v>4.3264931678272998</v>
          </cell>
          <cell r="I72">
            <v>4.2929220054269699</v>
          </cell>
          <cell r="J72">
            <v>4.2464700053510214</v>
          </cell>
          <cell r="K72">
            <v>4.2167552261738175</v>
          </cell>
          <cell r="L72">
            <v>4.1743931975639699</v>
          </cell>
          <cell r="M72">
            <v>4.1467958925106592</v>
          </cell>
          <cell r="N72">
            <v>4.0796716458380926</v>
          </cell>
          <cell r="O72">
            <v>4.0450294677049445</v>
          </cell>
        </row>
        <row r="73">
          <cell r="C73">
            <v>44.613406329340599</v>
          </cell>
          <cell r="D73">
            <v>43.824992515626278</v>
          </cell>
          <cell r="E73">
            <v>43.294388255087931</v>
          </cell>
          <cell r="F73">
            <v>41.943853768641283</v>
          </cell>
          <cell r="G73">
            <v>41.651448683975545</v>
          </cell>
          <cell r="H73">
            <v>41.233892722848353</v>
          </cell>
          <cell r="I73">
            <v>40.95837216296556</v>
          </cell>
          <cell r="J73">
            <v>40.456498683932281</v>
          </cell>
          <cell r="K73">
            <v>40.123868339512178</v>
          </cell>
          <cell r="L73">
            <v>39.628184103944726</v>
          </cell>
          <cell r="M73">
            <v>39.299074547002625</v>
          </cell>
          <cell r="N73">
            <v>38.480637784481615</v>
          </cell>
          <cell r="O73">
            <v>38.10489888692306</v>
          </cell>
        </row>
        <row r="74">
          <cell r="C74">
            <v>11.396881190298599</v>
          </cell>
          <cell r="D74">
            <v>11.082937231724763</v>
          </cell>
          <cell r="E74">
            <v>10.29111239013325</v>
          </cell>
          <cell r="F74">
            <v>10.200385796163451</v>
          </cell>
          <cell r="G74">
            <v>10.139901400183586</v>
          </cell>
          <cell r="H74">
            <v>10.049174806213783</v>
          </cell>
          <cell r="I74">
            <v>9.9886904102339162</v>
          </cell>
          <cell r="J74">
            <v>9.8763544036021287</v>
          </cell>
          <cell r="K74">
            <v>9.8014637325142733</v>
          </cell>
          <cell r="L74">
            <v>9.6891277258824857</v>
          </cell>
          <cell r="M74">
            <v>9.614237054794625</v>
          </cell>
          <cell r="N74">
            <v>9.4270103770749767</v>
          </cell>
          <cell r="O74">
            <v>9.2397836993553337</v>
          </cell>
        </row>
        <row r="75">
          <cell r="C75">
            <v>2.5914757088898752</v>
          </cell>
          <cell r="D75">
            <v>2.5736347235894783</v>
          </cell>
          <cell r="E75">
            <v>2.583815128986906</v>
          </cell>
          <cell r="F75">
            <v>2.6682678669720135</v>
          </cell>
          <cell r="G75">
            <v>2.7243851076613064</v>
          </cell>
          <cell r="H75">
            <v>2.8081134068372959</v>
          </cell>
          <cell r="I75">
            <v>2.8638960411981107</v>
          </cell>
          <cell r="J75">
            <v>2.9015145521449845</v>
          </cell>
          <cell r="K75">
            <v>2.9265746343038992</v>
          </cell>
          <cell r="L75">
            <v>2.9638190763766019</v>
          </cell>
          <cell r="M75">
            <v>2.9883343233645321</v>
          </cell>
          <cell r="N75">
            <v>3.0492625978125769</v>
          </cell>
          <cell r="O75">
            <v>3.1092368489923405</v>
          </cell>
        </row>
        <row r="76">
          <cell r="C76">
            <v>6.921675577942306</v>
          </cell>
          <cell r="D76">
            <v>6.791555141497474</v>
          </cell>
          <cell r="E76">
            <v>6.6558670871370493</v>
          </cell>
          <cell r="F76">
            <v>6.6119961625821722</v>
          </cell>
          <cell r="G76">
            <v>6.5827335568243326</v>
          </cell>
          <cell r="H76">
            <v>6.5388166641056822</v>
          </cell>
          <cell r="I76">
            <v>6.5095234129053221</v>
          </cell>
          <cell r="J76">
            <v>6.4310372528069504</v>
          </cell>
          <cell r="K76">
            <v>6.3786560671561681</v>
          </cell>
          <cell r="L76">
            <v>6.2999997180054299</v>
          </cell>
          <cell r="M76">
            <v>6.247506382615458</v>
          </cell>
          <cell r="N76">
            <v>6.116080907428489</v>
          </cell>
          <cell r="O76">
            <v>5.9843861897405413</v>
          </cell>
        </row>
        <row r="77">
          <cell r="C77">
            <v>3.8872612803327419E-2</v>
          </cell>
          <cell r="D77">
            <v>4.1978201669681976E-2</v>
          </cell>
          <cell r="E77">
            <v>3.7532424240302044E-2</v>
          </cell>
          <cell r="F77">
            <v>3.7422455505560059E-2</v>
          </cell>
          <cell r="G77">
            <v>3.7349143015732077E-2</v>
          </cell>
          <cell r="H77">
            <v>3.7239174280990099E-2</v>
          </cell>
          <cell r="I77">
            <v>3.7165861791162123E-2</v>
          </cell>
          <cell r="J77">
            <v>3.700016007994001E-2</v>
          </cell>
          <cell r="K77">
            <v>3.6889692272458599E-2</v>
          </cell>
          <cell r="L77">
            <v>3.6723990561236479E-2</v>
          </cell>
          <cell r="M77">
            <v>3.6613522753755061E-2</v>
          </cell>
          <cell r="N77">
            <v>3.6337353235051537E-2</v>
          </cell>
          <cell r="O77">
            <v>3.6061183716348005E-2</v>
          </cell>
        </row>
        <row r="78">
          <cell r="C78">
            <v>8.5572000876871002</v>
          </cell>
          <cell r="D78">
            <v>8.6959977407038611</v>
          </cell>
          <cell r="E78">
            <v>8.1527986099614544</v>
          </cell>
          <cell r="F78">
            <v>8.1775604613899571</v>
          </cell>
          <cell r="G78">
            <v>8.1639865073059514</v>
          </cell>
          <cell r="H78">
            <v>8.1406818224228452</v>
          </cell>
          <cell r="I78">
            <v>8.1232565355393458</v>
          </cell>
          <cell r="J78">
            <v>8.0621139091971727</v>
          </cell>
          <cell r="K78">
            <v>8.0214141514617765</v>
          </cell>
          <cell r="L78">
            <v>7.9603629423165003</v>
          </cell>
          <cell r="M78">
            <v>7.9196348951728046</v>
          </cell>
          <cell r="N78">
            <v>7.8179356211363062</v>
          </cell>
          <cell r="O78">
            <v>7.7162680048059862</v>
          </cell>
        </row>
        <row r="79">
          <cell r="C79">
            <v>29.506105177621208</v>
          </cell>
          <cell r="D79">
            <v>29.186103039185262</v>
          </cell>
          <cell r="E79">
            <v>27.721125640458961</v>
          </cell>
          <cell r="F79">
            <v>27.695632742613157</v>
          </cell>
          <cell r="G79">
            <v>27.648355714990906</v>
          </cell>
          <cell r="H79">
            <v>27.574025873860595</v>
          </cell>
          <cell r="I79">
            <v>27.522532261667855</v>
          </cell>
          <cell r="J79">
            <v>27.308020277831176</v>
          </cell>
          <cell r="K79">
            <v>27.164998277708577</v>
          </cell>
          <cell r="L79">
            <v>26.950033453142254</v>
          </cell>
          <cell r="M79">
            <v>26.806326178701173</v>
          </cell>
          <cell r="N79">
            <v>26.446626856687402</v>
          </cell>
          <cell r="O79">
            <v>26.08573592661055</v>
          </cell>
        </row>
        <row r="80">
          <cell r="C80">
            <v>9.806959996155765</v>
          </cell>
          <cell r="D80">
            <v>9.665368780493413</v>
          </cell>
          <cell r="E80">
            <v>10.199227011445592</v>
          </cell>
          <cell r="F80">
            <v>9.6166287522299232</v>
          </cell>
          <cell r="G80">
            <v>9.5108063306824207</v>
          </cell>
          <cell r="H80">
            <v>9.3082430730233217</v>
          </cell>
          <cell r="I80">
            <v>9.1415005121629065</v>
          </cell>
          <cell r="J80">
            <v>8.8520110475201417</v>
          </cell>
          <cell r="K80">
            <v>8.640719838493677</v>
          </cell>
          <cell r="L80">
            <v>8.3146273112417681</v>
          </cell>
          <cell r="M80">
            <v>8.1037830621866274</v>
          </cell>
          <cell r="N80">
            <v>7.6673198048731148</v>
          </cell>
          <cell r="O80">
            <v>7.4651422781778649</v>
          </cell>
        </row>
        <row r="81">
          <cell r="C81">
            <v>83.926471503117568</v>
          </cell>
          <cell r="D81">
            <v>82.676464335304942</v>
          </cell>
          <cell r="E81">
            <v>81.214740906992475</v>
          </cell>
          <cell r="F81">
            <v>79.256115263484361</v>
          </cell>
          <cell r="G81">
            <v>78.810610729648857</v>
          </cell>
          <cell r="H81">
            <v>78.116161669732264</v>
          </cell>
          <cell r="I81">
            <v>77.622404936796329</v>
          </cell>
          <cell r="J81">
            <v>76.616530009283593</v>
          </cell>
          <cell r="K81">
            <v>75.929586455714428</v>
          </cell>
          <cell r="L81">
            <v>74.892844868328751</v>
          </cell>
          <cell r="M81">
            <v>74.209183787890424</v>
          </cell>
          <cell r="N81">
            <v>72.594584446042134</v>
          </cell>
          <cell r="O81">
            <v>71.655777091711471</v>
          </cell>
        </row>
        <row r="85">
          <cell r="C85">
            <v>50.827908053927715</v>
          </cell>
          <cell r="D85">
            <v>49.342772006165717</v>
          </cell>
          <cell r="E85">
            <v>38.50861945036484</v>
          </cell>
          <cell r="F85">
            <v>39.001465724062719</v>
          </cell>
          <cell r="G85">
            <v>35.092273480853891</v>
          </cell>
          <cell r="H85">
            <v>28.214081110541738</v>
          </cell>
          <cell r="I85">
            <v>23.659963501037115</v>
          </cell>
          <cell r="J85">
            <v>19.832310208977162</v>
          </cell>
          <cell r="K85">
            <v>17.292490470940088</v>
          </cell>
          <cell r="L85">
            <v>14.335365523321331</v>
          </cell>
          <cell r="M85">
            <v>12.362071644542329</v>
          </cell>
          <cell r="N85">
            <v>10.177707836181769</v>
          </cell>
          <cell r="O85">
            <v>9.112099950634267</v>
          </cell>
        </row>
        <row r="86">
          <cell r="C86">
            <v>19.208301525004394</v>
          </cell>
          <cell r="D86">
            <v>20.777926093775349</v>
          </cell>
          <cell r="E86">
            <v>18.054049236169096</v>
          </cell>
          <cell r="F86">
            <v>21.945660183023904</v>
          </cell>
          <cell r="G86">
            <v>22.082427591994851</v>
          </cell>
          <cell r="H86">
            <v>22.435073862884337</v>
          </cell>
          <cell r="I86">
            <v>22.713187766747446</v>
          </cell>
          <cell r="J86">
            <v>21.347024058272048</v>
          </cell>
          <cell r="K86">
            <v>20.443920301498945</v>
          </cell>
          <cell r="L86">
            <v>19.022199462977724</v>
          </cell>
          <cell r="M86">
            <v>18.071123214534396</v>
          </cell>
          <cell r="N86">
            <v>15.560675031683108</v>
          </cell>
          <cell r="O86">
            <v>14.240697906850063</v>
          </cell>
        </row>
        <row r="87">
          <cell r="C87">
            <v>4.2192446556992426E-2</v>
          </cell>
          <cell r="D87">
            <v>3.6795267495501355E-2</v>
          </cell>
          <cell r="E87">
            <v>2.4685382572173079E-2</v>
          </cell>
          <cell r="F87">
            <v>3.2330986495432118E-2</v>
          </cell>
          <cell r="G87">
            <v>9.1150703441917336E-3</v>
          </cell>
          <cell r="H87">
            <v>1.5647498683594102E-3</v>
          </cell>
          <cell r="I87">
            <v>1.0715087018332372E-4</v>
          </cell>
          <cell r="J87">
            <v>3.7860143170541822E-6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</row>
        <row r="88">
          <cell r="C88">
            <v>3.1228266182428115E-3</v>
          </cell>
          <cell r="D88">
            <v>3.068140823246265E-3</v>
          </cell>
          <cell r="E88">
            <v>2.4246080202779594E-3</v>
          </cell>
          <cell r="F88">
            <v>5.5008774195971369E-3</v>
          </cell>
          <cell r="G88">
            <v>5.3385984488971278E-3</v>
          </cell>
          <cell r="H88">
            <v>5.0980707488899281E-3</v>
          </cell>
          <cell r="I88">
            <v>4.9379544376084829E-3</v>
          </cell>
          <cell r="J88">
            <v>4.709376389118493E-3</v>
          </cell>
          <cell r="K88">
            <v>4.5756379533100867E-3</v>
          </cell>
          <cell r="L88">
            <v>4.4124923086545746E-3</v>
          </cell>
          <cell r="M88">
            <v>4.3319142908694258E-3</v>
          </cell>
          <cell r="N88">
            <v>4.2259236254399086E-3</v>
          </cell>
          <cell r="O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</row>
        <row r="90">
          <cell r="C90">
            <v>16.99720478591594</v>
          </cell>
          <cell r="D90">
            <v>16.851520789638233</v>
          </cell>
          <cell r="E90">
            <v>14.28455694394218</v>
          </cell>
          <cell r="F90">
            <v>16.021135832163932</v>
          </cell>
          <cell r="G90">
            <v>15.781258530536414</v>
          </cell>
          <cell r="H90">
            <v>14.931182835944249</v>
          </cell>
          <cell r="I90">
            <v>14.377132822448877</v>
          </cell>
          <cell r="J90">
            <v>13.553701750867885</v>
          </cell>
          <cell r="K90">
            <v>13.007927423272534</v>
          </cell>
          <cell r="L90">
            <v>12.484345419280226</v>
          </cell>
          <cell r="M90">
            <v>12.134447509987682</v>
          </cell>
          <cell r="N90">
            <v>11.810765438166705</v>
          </cell>
          <cell r="O90">
            <v>11.816067402479963</v>
          </cell>
        </row>
        <row r="91">
          <cell r="C91">
            <v>2.3216327155401495</v>
          </cell>
          <cell r="D91">
            <v>2.381438677238549</v>
          </cell>
          <cell r="E91">
            <v>1.7582048406769286</v>
          </cell>
          <cell r="F91">
            <v>3.293297655804809</v>
          </cell>
          <cell r="G91">
            <v>4.0827480304484931</v>
          </cell>
          <cell r="H91">
            <v>4.1590880616469548</v>
          </cell>
          <cell r="I91">
            <v>4.2162200652470139</v>
          </cell>
          <cell r="J91">
            <v>3.9633132444505872</v>
          </cell>
          <cell r="K91">
            <v>3.7965069847692137</v>
          </cell>
          <cell r="L91">
            <v>3.5348635791384089</v>
          </cell>
          <cell r="M91">
            <v>3.3595970885800654</v>
          </cell>
          <cell r="N91">
            <v>2.8979004138675375</v>
          </cell>
          <cell r="O91">
            <v>2.657102066824562</v>
          </cell>
        </row>
        <row r="92">
          <cell r="C92">
            <v>0.14134258011641571</v>
          </cell>
          <cell r="D92">
            <v>0.12878355069130662</v>
          </cell>
          <cell r="E92">
            <v>8.728258641942406E-2</v>
          </cell>
          <cell r="F92"/>
          <cell r="G92"/>
          <cell r="H92"/>
          <cell r="I92"/>
          <cell r="J92"/>
          <cell r="K92"/>
          <cell r="L92"/>
          <cell r="M92"/>
          <cell r="N92"/>
          <cell r="O92"/>
        </row>
        <row r="93">
          <cell r="C93">
            <v>1.5475460712101711E-2</v>
          </cell>
          <cell r="D93">
            <v>1.5229722324649567E-2</v>
          </cell>
          <cell r="E93">
            <v>1.3631088270350328E-2</v>
          </cell>
          <cell r="F93"/>
          <cell r="G93"/>
          <cell r="H93"/>
          <cell r="I93"/>
          <cell r="J93"/>
          <cell r="K93"/>
          <cell r="L93"/>
          <cell r="M93"/>
          <cell r="N93"/>
          <cell r="O93"/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</row>
        <row r="95">
          <cell r="C95">
            <v>32.716402976741577</v>
          </cell>
          <cell r="D95">
            <v>32.24721192886944</v>
          </cell>
          <cell r="E95">
            <v>29.168224842684253</v>
          </cell>
          <cell r="F95">
            <v>31.180889397709201</v>
          </cell>
          <cell r="G95">
            <v>30.31347914609357</v>
          </cell>
          <cell r="H95">
            <v>26.637815962431507</v>
          </cell>
          <cell r="I95">
            <v>24.164914826918857</v>
          </cell>
          <cell r="J95">
            <v>21.710311794286515</v>
          </cell>
          <cell r="K95">
            <v>20.07102151326897</v>
          </cell>
          <cell r="L95">
            <v>18.355492300617485</v>
          </cell>
          <cell r="M95">
            <v>17.22633541559248</v>
          </cell>
          <cell r="N95">
            <v>16.49457121453537</v>
          </cell>
          <cell r="O95">
            <v>16.933219936529046</v>
          </cell>
        </row>
        <row r="96">
          <cell r="C96">
            <v>1.039158396635091E-2</v>
          </cell>
          <cell r="D96">
            <v>6.2155119888016672E-3</v>
          </cell>
          <cell r="E96">
            <v>4.5697523132964433E-3</v>
          </cell>
          <cell r="F96">
            <v>1.6759809729499572E-3</v>
          </cell>
          <cell r="G96">
            <v>1.8012397937171932E-3</v>
          </cell>
          <cell r="H96">
            <v>1.8133436396077056E-3</v>
          </cell>
          <cell r="I96">
            <v>1.740321295988791E-3</v>
          </cell>
          <cell r="J96">
            <v>1.6996843326641607E-3</v>
          </cell>
          <cell r="K96">
            <v>1.4557442973826462E-3</v>
          </cell>
          <cell r="L96">
            <v>1.203184519803211E-3</v>
          </cell>
          <cell r="M96">
            <v>1.1961189844043266E-3</v>
          </cell>
          <cell r="N96">
            <v>9.7451541340578217E-4</v>
          </cell>
          <cell r="O96">
            <v>0</v>
          </cell>
        </row>
        <row r="97">
          <cell r="C97">
            <v>0.32586024723015888</v>
          </cell>
          <cell r="D97">
            <v>0.4025287354164252</v>
          </cell>
          <cell r="E97">
            <v>0.48295759161536805</v>
          </cell>
          <cell r="F97">
            <v>1.0146011498620759</v>
          </cell>
          <cell r="G97">
            <v>1.3847160912320475</v>
          </cell>
          <cell r="H97">
            <v>2.3937137742987105</v>
          </cell>
          <cell r="I97">
            <v>3.065461072809081</v>
          </cell>
          <cell r="J97">
            <v>4.2358407900159696</v>
          </cell>
          <cell r="K97">
            <v>5.0156362439641313</v>
          </cell>
          <cell r="L97">
            <v>5.7450140354301276</v>
          </cell>
          <cell r="M97">
            <v>6.232135935056295</v>
          </cell>
          <cell r="N97">
            <v>6.6661257691992359</v>
          </cell>
          <cell r="O97">
            <v>6.834911620371015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</row>
        <row r="99">
          <cell r="C99">
            <v>1.2441949689848169</v>
          </cell>
          <cell r="D99">
            <v>1.245893235129508</v>
          </cell>
          <cell r="E99">
            <v>1.0478271121798288</v>
          </cell>
          <cell r="F99">
            <v>1.0964845504881691</v>
          </cell>
          <cell r="G99">
            <v>1.1282045294355882</v>
          </cell>
          <cell r="H99">
            <v>1.0828467947106106</v>
          </cell>
          <cell r="I99">
            <v>1.0526959557211644</v>
          </cell>
          <cell r="J99">
            <v>1.0104521527609309</v>
          </cell>
          <cell r="K99">
            <v>0.98224369096305653</v>
          </cell>
          <cell r="L99">
            <v>0.94027374820327625</v>
          </cell>
          <cell r="M99">
            <v>0.91229934309507565</v>
          </cell>
          <cell r="N99">
            <v>0.84225078005089904</v>
          </cell>
          <cell r="O99">
            <v>0.77140460935255384</v>
          </cell>
        </row>
        <row r="100">
          <cell r="C100">
            <v>8.6520178289366381E-2</v>
          </cell>
          <cell r="D100">
            <v>8.692021290039692E-2</v>
          </cell>
          <cell r="E100">
            <v>8.5086583140870267E-2</v>
          </cell>
          <cell r="F100">
            <v>9.0753819491580692E-2</v>
          </cell>
          <cell r="G100">
            <v>9.8437969574514186E-2</v>
          </cell>
          <cell r="H100">
            <v>0.10406641900752941</v>
          </cell>
          <cell r="I100">
            <v>0.10272469532180881</v>
          </cell>
          <cell r="J100">
            <v>0.10152164242823054</v>
          </cell>
          <cell r="K100">
            <v>9.9897034948155036E-2</v>
          </cell>
          <cell r="L100">
            <v>9.804053057546426E-2</v>
          </cell>
          <cell r="M100">
            <v>9.5766087076524092E-2</v>
          </cell>
          <cell r="N100">
            <v>9.1119261550129393E-2</v>
          </cell>
          <cell r="O100">
            <v>8.763559648557194E-2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</row>
        <row r="102">
          <cell r="C102">
            <v>123.94055034960419</v>
          </cell>
          <cell r="D102">
            <v>123.52630387245712</v>
          </cell>
          <cell r="E102">
            <v>103.52212001836888</v>
          </cell>
          <cell r="F102">
            <v>113.68379615749436</v>
          </cell>
          <cell r="G102">
            <v>109.9798002787562</v>
          </cell>
          <cell r="H102">
            <v>99.966344985722486</v>
          </cell>
          <cell r="I102">
            <v>93.359086132855154</v>
          </cell>
          <cell r="J102">
            <v>85.76088848879543</v>
          </cell>
          <cell r="K102">
            <v>80.715675045875798</v>
          </cell>
          <cell r="L102">
            <v>74.5212102763725</v>
          </cell>
          <cell r="M102">
            <v>70.399304271740121</v>
          </cell>
          <cell r="N102">
            <v>64.546316184273607</v>
          </cell>
          <cell r="O102">
            <v>62.453139089527035</v>
          </cell>
        </row>
        <row r="103">
          <cell r="C103">
            <v>0.41886775956587197</v>
          </cell>
          <cell r="D103">
            <v>0.41716013906101806</v>
          </cell>
          <cell r="E103">
            <v>0.35492566956259997</v>
          </cell>
          <cell r="F103">
            <v>0.39540950519417817</v>
          </cell>
          <cell r="G103">
            <v>0.41077586125284304</v>
          </cell>
          <cell r="H103">
            <v>0.35713568469412321</v>
          </cell>
          <cell r="I103">
            <v>0.32141730657762985</v>
          </cell>
          <cell r="J103">
            <v>0.31451351505045305</v>
          </cell>
          <cell r="K103">
            <v>0.31149887342189514</v>
          </cell>
          <cell r="L103">
            <v>0.3085923517384439</v>
          </cell>
          <cell r="M103">
            <v>0.30755312652907851</v>
          </cell>
          <cell r="N103">
            <v>0.30639117532473858</v>
          </cell>
          <cell r="O103">
            <v>0.30584869867123615</v>
          </cell>
        </row>
        <row r="104">
          <cell r="C104">
            <v>0.10998880049175171</v>
          </cell>
          <cell r="D104">
            <v>0.11395305967512689</v>
          </cell>
          <cell r="E104">
            <v>0.12257931688439071</v>
          </cell>
          <cell r="F104">
            <v>0.11228960059940508</v>
          </cell>
          <cell r="G104">
            <v>0.11306782516437752</v>
          </cell>
          <cell r="H104">
            <v>0.10989834940162041</v>
          </cell>
          <cell r="I104">
            <v>0.10778536555978235</v>
          </cell>
          <cell r="J104">
            <v>0.10848534649617661</v>
          </cell>
          <cell r="K104">
            <v>0.10895200045377278</v>
          </cell>
          <cell r="L104">
            <v>0.10963355084408839</v>
          </cell>
          <cell r="M104">
            <v>0.11008791777096547</v>
          </cell>
          <cell r="N104">
            <v>0.11119311751136032</v>
          </cell>
          <cell r="O104">
            <v>0.11226759967495739</v>
          </cell>
        </row>
        <row r="105">
          <cell r="C105">
            <v>1.4166522805994843</v>
          </cell>
          <cell r="D105">
            <v>1.4107456398136646</v>
          </cell>
          <cell r="E105">
            <v>1.424305396689526</v>
          </cell>
          <cell r="F105">
            <v>1.3197777440174767</v>
          </cell>
          <cell r="G105">
            <v>1.2757993195142814</v>
          </cell>
          <cell r="H105">
            <v>1.1918307853142258</v>
          </cell>
          <cell r="I105">
            <v>1.1283045666399412</v>
          </cell>
          <cell r="J105">
            <v>1.0297638997512115</v>
          </cell>
          <cell r="K105">
            <v>0.97142496027582026</v>
          </cell>
          <cell r="L105">
            <v>0.9005640233299459</v>
          </cell>
          <cell r="M105">
            <v>0.86190652139292168</v>
          </cell>
          <cell r="N105">
            <v>0.78849893679803229</v>
          </cell>
          <cell r="O105">
            <v>0.75353842747713018</v>
          </cell>
        </row>
        <row r="106">
          <cell r="C106">
            <v>1.0324348644831516</v>
          </cell>
          <cell r="D106">
            <v>1.0455678671777866</v>
          </cell>
          <cell r="E106">
            <v>1.0351052660147715</v>
          </cell>
          <cell r="F106">
            <v>1.001134282634228</v>
          </cell>
          <cell r="G106">
            <v>0.9784869603805324</v>
          </cell>
          <cell r="H106">
            <v>0.96868364013818931</v>
          </cell>
          <cell r="I106">
            <v>0.96214809330996065</v>
          </cell>
          <cell r="J106">
            <v>0.95958976705234988</v>
          </cell>
          <cell r="K106">
            <v>0.95788421621394282</v>
          </cell>
          <cell r="L106">
            <v>0.95529720494781345</v>
          </cell>
          <cell r="M106">
            <v>0.95357253077039361</v>
          </cell>
          <cell r="N106">
            <v>0.9492130369793137</v>
          </cell>
          <cell r="O106">
            <v>0.9448057348407024</v>
          </cell>
        </row>
        <row r="107">
          <cell r="C107">
            <v>3.5787556809239391</v>
          </cell>
          <cell r="D107">
            <v>3.6256658031659312</v>
          </cell>
          <cell r="E107">
            <v>2.1253496300920349</v>
          </cell>
          <cell r="F107">
            <v>2.7898868314690075</v>
          </cell>
          <cell r="G107">
            <v>3.2609039335494097</v>
          </cell>
          <cell r="H107">
            <v>3.3002665424291093</v>
          </cell>
          <cell r="I107">
            <v>3.3265085287460292</v>
          </cell>
          <cell r="J107">
            <v>3.3702948611079284</v>
          </cell>
          <cell r="K107">
            <v>3.3996227154377174</v>
          </cell>
          <cell r="L107">
            <v>3.4451059305839067</v>
          </cell>
          <cell r="M107">
            <v>3.4754281866008641</v>
          </cell>
          <cell r="N107">
            <v>3.5050827469352206</v>
          </cell>
          <cell r="O107">
            <v>3.5035046779031296</v>
          </cell>
        </row>
        <row r="108">
          <cell r="C108">
            <v>6.5566993860641993</v>
          </cell>
          <cell r="D108">
            <v>6.6130925088935273</v>
          </cell>
          <cell r="E108">
            <v>5.0622652792433236</v>
          </cell>
          <cell r="F108">
            <v>5.6184979639142956</v>
          </cell>
          <cell r="G108">
            <v>6.0390338998614439</v>
          </cell>
          <cell r="H108">
            <v>5.927815001977268</v>
          </cell>
          <cell r="I108">
            <v>5.8461638608333431</v>
          </cell>
          <cell r="J108">
            <v>5.7826473894581198</v>
          </cell>
          <cell r="K108">
            <v>5.7493827658031478</v>
          </cell>
          <cell r="L108">
            <v>5.7191930614441979</v>
          </cell>
          <cell r="M108">
            <v>5.7085482830642231</v>
          </cell>
          <cell r="N108">
            <v>5.6603790135486651</v>
          </cell>
          <cell r="O108">
            <v>5.6199651385671556</v>
          </cell>
        </row>
        <row r="109">
          <cell r="C109">
            <v>130.49724973566839</v>
          </cell>
          <cell r="D109">
            <v>130.13939638135065</v>
          </cell>
          <cell r="E109">
            <v>108.5843852976122</v>
          </cell>
          <cell r="F109">
            <v>119.30229412140865</v>
          </cell>
          <cell r="G109">
            <v>116.01883417861765</v>
          </cell>
          <cell r="H109">
            <v>105.89415998769975</v>
          </cell>
          <cell r="I109">
            <v>99.205249993688497</v>
          </cell>
          <cell r="J109">
            <v>91.54353587825355</v>
          </cell>
          <cell r="K109">
            <v>86.465057811678946</v>
          </cell>
          <cell r="L109">
            <v>80.240403337816701</v>
          </cell>
          <cell r="M109">
            <v>76.107852554804339</v>
          </cell>
          <cell r="N109">
            <v>70.20669519782227</v>
          </cell>
          <cell r="O109">
            <v>68.073104228094195</v>
          </cell>
        </row>
        <row r="111">
          <cell r="C111">
            <v>6.4728948217726734E-2</v>
          </cell>
          <cell r="D111">
            <v>6.6906027260043535E-2</v>
          </cell>
          <cell r="E111">
            <v>6.4590974939081752E-2</v>
          </cell>
          <cell r="F111">
            <v>5.9320420201222183E-2</v>
          </cell>
          <cell r="G111">
            <v>5.9732523109230162E-2</v>
          </cell>
          <cell r="H111">
            <v>5.8058122951910422E-2</v>
          </cell>
          <cell r="I111">
            <v>5.6941856180363931E-2</v>
          </cell>
          <cell r="J111">
            <v>5.7311648624840561E-2</v>
          </cell>
          <cell r="K111">
            <v>5.7558176921158326E-2</v>
          </cell>
          <cell r="L111">
            <v>5.7918232705201619E-2</v>
          </cell>
          <cell r="M111">
            <v>5.8158269894563824E-2</v>
          </cell>
          <cell r="N111">
            <v>5.8742135100580448E-2</v>
          </cell>
          <cell r="O111">
            <v>5.9309772539208182E-2</v>
          </cell>
        </row>
        <row r="112">
          <cell r="C112">
            <v>6.2727104438594106</v>
          </cell>
          <cell r="D112">
            <v>5.5084002803479164</v>
          </cell>
          <cell r="E112">
            <v>3.0820466065159131</v>
          </cell>
          <cell r="F112">
            <v>3.3245693372795673</v>
          </cell>
          <cell r="G112">
            <v>3.8966484645470736</v>
          </cell>
          <cell r="H112">
            <v>3.7085344007413528</v>
          </cell>
          <cell r="I112">
            <v>3.5831250248708728</v>
          </cell>
          <cell r="J112">
            <v>3.5525539279385261</v>
          </cell>
          <cell r="K112">
            <v>3.5321731966502949</v>
          </cell>
          <cell r="L112">
            <v>3.4796794968559142</v>
          </cell>
          <cell r="M112">
            <v>3.4446836969929935</v>
          </cell>
          <cell r="N112">
            <v>3.3146360282724858</v>
          </cell>
          <cell r="O112">
            <v>3.1352343967620144</v>
          </cell>
        </row>
        <row r="113">
          <cell r="C113">
            <v>18.163993699827923</v>
          </cell>
          <cell r="D113">
            <v>19.041515331094242</v>
          </cell>
          <cell r="E113">
            <v>8.029899798992659</v>
          </cell>
          <cell r="F113">
            <v>14.023885926262526</v>
          </cell>
          <cell r="G113">
            <v>18.019925644808918</v>
          </cell>
          <cell r="H113">
            <v>18.662633024108214</v>
          </cell>
          <cell r="I113">
            <v>19.091108735662253</v>
          </cell>
          <cell r="J113">
            <v>19.623150150898869</v>
          </cell>
          <cell r="K113">
            <v>19.977848337872707</v>
          </cell>
          <cell r="L113">
            <v>20.490488224532903</v>
          </cell>
          <cell r="M113">
            <v>20.821454108741364</v>
          </cell>
          <cell r="N113">
            <v>21.561217334567647</v>
          </cell>
          <cell r="O113">
            <v>21.944073188766705</v>
          </cell>
        </row>
        <row r="114"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</row>
        <row r="115">
          <cell r="C115">
            <v>24.50143309190506</v>
          </cell>
          <cell r="D115">
            <v>24.616821638702202</v>
          </cell>
          <cell r="E115">
            <v>11.176537380447654</v>
          </cell>
          <cell r="F115">
            <v>17.407775683743317</v>
          </cell>
          <cell r="G115">
            <v>21.976306632465221</v>
          </cell>
          <cell r="H115">
            <v>22.429225547801476</v>
          </cell>
          <cell r="I115">
            <v>22.73117561671349</v>
          </cell>
          <cell r="J115">
            <v>23.233015727462234</v>
          </cell>
          <cell r="K115">
            <v>23.567579711444161</v>
          </cell>
          <cell r="L115">
            <v>24.028085954094021</v>
          </cell>
          <cell r="M115">
            <v>24.324296075628922</v>
          </cell>
          <cell r="N115">
            <v>24.934595497940713</v>
          </cell>
          <cell r="O115">
            <v>25.138617358067926</v>
          </cell>
        </row>
        <row r="119">
          <cell r="C119">
            <v>-30.050398554604669</v>
          </cell>
          <cell r="D119">
            <v>-28.694533671620448</v>
          </cell>
          <cell r="E119">
            <v>-30.021426603185208</v>
          </cell>
          <cell r="F119">
            <v>-35.940480688926215</v>
          </cell>
          <cell r="G119">
            <v>-38.841592904824914</v>
          </cell>
          <cell r="H119">
            <v>-34.131968148821514</v>
          </cell>
          <cell r="I119">
            <v>-31.011018632355409</v>
          </cell>
          <cell r="J119">
            <v>-29.378111653411707</v>
          </cell>
          <cell r="K119">
            <v>-28.711142747704812</v>
          </cell>
          <cell r="L119">
            <v>-27.428073270247811</v>
          </cell>
          <cell r="M119">
            <v>-26.562273304666611</v>
          </cell>
          <cell r="N119">
            <v>-24.35693106387361</v>
          </cell>
          <cell r="O119">
            <v>-22.099470352650911</v>
          </cell>
        </row>
        <row r="120">
          <cell r="C120">
            <v>11.517789419295998</v>
          </cell>
          <cell r="D120">
            <v>11.768757395386107</v>
          </cell>
          <cell r="E120">
            <v>11.538329507720068</v>
          </cell>
          <cell r="F120">
            <v>12.222576161184847</v>
          </cell>
          <cell r="G120">
            <v>12.098103069154948</v>
          </cell>
          <cell r="H120">
            <v>9.0548599444211479</v>
          </cell>
          <cell r="I120">
            <v>8.0077242501689376</v>
          </cell>
          <cell r="J120">
            <v>8.8235391985246672</v>
          </cell>
          <cell r="K120">
            <v>9.3144169806321475</v>
          </cell>
          <cell r="L120">
            <v>9.2384729710396272</v>
          </cell>
          <cell r="M120">
            <v>8.8393368206809377</v>
          </cell>
          <cell r="N120">
            <v>8.5811750715853581</v>
          </cell>
          <cell r="O120">
            <v>8.3909865629833078</v>
          </cell>
        </row>
        <row r="121">
          <cell r="C121">
            <v>-8.7203553944387284</v>
          </cell>
          <cell r="D121">
            <v>-8.64510877778857</v>
          </cell>
          <cell r="E121">
            <v>-8.7087881321992082</v>
          </cell>
          <cell r="F121">
            <v>-8.474143769074141</v>
          </cell>
          <cell r="G121">
            <v>-7.9025795107695602</v>
          </cell>
          <cell r="H121">
            <v>-6.6619267341167907</v>
          </cell>
          <cell r="I121">
            <v>-6.3615922300234313</v>
          </cell>
          <cell r="J121">
            <v>-6.3395149014894709</v>
          </cell>
          <cell r="K121">
            <v>-6.2699645972524207</v>
          </cell>
          <cell r="L121">
            <v>-6.2348773886013706</v>
          </cell>
          <cell r="M121">
            <v>-6.3048111708726919</v>
          </cell>
          <cell r="N121">
            <v>-6.4850490240660514</v>
          </cell>
          <cell r="O121">
            <v>-6.6590496127364611</v>
          </cell>
        </row>
        <row r="122">
          <cell r="C122">
            <v>0.32321801572539333</v>
          </cell>
          <cell r="D122">
            <v>0.32305308935392585</v>
          </cell>
          <cell r="E122">
            <v>0.32289640930103192</v>
          </cell>
          <cell r="F122">
            <v>0.33511828456043385</v>
          </cell>
          <cell r="G122">
            <v>0.32888085132819483</v>
          </cell>
          <cell r="H122">
            <v>0.29027343461373983</v>
          </cell>
          <cell r="I122">
            <v>0.27513964866218082</v>
          </cell>
          <cell r="J122">
            <v>0.2714617813580058</v>
          </cell>
          <cell r="K122">
            <v>0.26878890252000887</v>
          </cell>
          <cell r="L122">
            <v>0.2644513338980638</v>
          </cell>
          <cell r="M122">
            <v>0.26134050824564681</v>
          </cell>
          <cell r="N122">
            <v>0.25470159637821382</v>
          </cell>
          <cell r="O122">
            <v>0.24952959670016783</v>
          </cell>
        </row>
        <row r="123">
          <cell r="C123">
            <v>10.226874555485312</v>
          </cell>
          <cell r="D123">
            <v>10.12235848037975</v>
          </cell>
          <cell r="E123">
            <v>10.110124415901142</v>
          </cell>
          <cell r="F123">
            <v>9.9772772981059372</v>
          </cell>
          <cell r="G123">
            <v>9.2773753601925986</v>
          </cell>
          <cell r="H123">
            <v>7.0330144834382873</v>
          </cell>
          <cell r="I123">
            <v>6.1472666158717875</v>
          </cell>
          <cell r="J123">
            <v>5.6637386585843075</v>
          </cell>
          <cell r="K123">
            <v>5.3344185536471675</v>
          </cell>
          <cell r="L123">
            <v>4.8290413206982068</v>
          </cell>
          <cell r="M123">
            <v>4.4847190752108776</v>
          </cell>
          <cell r="N123">
            <v>3.6862905838817177</v>
          </cell>
          <cell r="O123">
            <v>3.0174874042008373</v>
          </cell>
        </row>
        <row r="124"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</row>
        <row r="125">
          <cell r="C125">
            <v>-0.91399244923293199</v>
          </cell>
          <cell r="D125">
            <v>-0.76784586201262883</v>
          </cell>
          <cell r="E125">
            <v>-0.81443052748049238</v>
          </cell>
          <cell r="F125">
            <v>-1.6900975757155199</v>
          </cell>
          <cell r="G125">
            <v>-2.1632718199148697</v>
          </cell>
          <cell r="H125">
            <v>-3.2436366032829103</v>
          </cell>
          <cell r="I125">
            <v>-3.92013682140959</v>
          </cell>
          <cell r="J125">
            <v>-3.6309734904442696</v>
          </cell>
          <cell r="K125">
            <v>-3.4665958547467097</v>
          </cell>
          <cell r="L125">
            <v>-3.2517692779234397</v>
          </cell>
          <cell r="M125">
            <v>-3.1254355546867201</v>
          </cell>
          <cell r="N125">
            <v>-2.85444102905748</v>
          </cell>
          <cell r="O125">
            <v>-2.6317910550720098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</row>
        <row r="127"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</row>
        <row r="128">
          <cell r="C128">
            <v>-17.616864407769629</v>
          </cell>
          <cell r="D128">
            <v>-15.893319346301862</v>
          </cell>
          <cell r="E128">
            <v>-17.573294929942673</v>
          </cell>
          <cell r="F128">
            <v>-23.569750289864658</v>
          </cell>
          <cell r="G128">
            <v>-27.203084954833599</v>
          </cell>
          <cell r="H128">
            <v>-27.659383623748042</v>
          </cell>
          <cell r="I128">
            <v>-26.862617169085521</v>
          </cell>
          <cell r="J128">
            <v>-24.589860406878465</v>
          </cell>
          <cell r="K128">
            <v>-23.530078762904623</v>
          </cell>
          <cell r="L128">
            <v>-22.582754311136728</v>
          </cell>
          <cell r="M128">
            <v>-22.407123626088566</v>
          </cell>
          <cell r="N128">
            <v>-21.174253865151851</v>
          </cell>
          <cell r="O128">
            <v>-19.732307456575068</v>
          </cell>
        </row>
      </sheetData>
      <sheetData sheetId="21"/>
      <sheetData sheetId="22"/>
      <sheetData sheetId="2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ivi"/>
      <sheetName val="Données brutes"/>
      <sheetName val="CCS"/>
      <sheetName val="CODPOL"/>
      <sheetName val="CRF_2006"/>
      <sheetName val="Bunkers"/>
      <sheetName val="AMS_MET_détail"/>
      <sheetName val="check CRF vs AMS1"/>
      <sheetName val="SNAP projections_secten"/>
      <sheetName val="Données_brutes_secten"/>
      <sheetName val="Ksec2_calculs"/>
      <sheetName val="Gaz fluorés_secten2"/>
      <sheetName val="Correspondance_Secten_1_2"/>
      <sheetName val="Répartition SECTEN1"/>
      <sheetName val="checkSEC1 vs AMS1"/>
      <sheetName val="checkSEC1 vs AME"/>
      <sheetName val="SECTEN2_CO2"/>
      <sheetName val="SECTEN2_CH4"/>
      <sheetName val="SECTEN2_N2O"/>
      <sheetName val="SECTEN2_SF6"/>
      <sheetName val="SECTEN2_NF3"/>
      <sheetName val="NOT_UPDATED 2018-2020 &gt;&gt;&gt;"/>
      <sheetName val="SECTEN2_CO2e"/>
      <sheetName val="checkSEC2 vs AMS1"/>
      <sheetName val="checkSEC2 vs AME"/>
      <sheetName val="SECTEN2_HFC"/>
      <sheetName val="SECTEN2_PF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4">
          <cell r="C4">
            <v>43.184406366056109</v>
          </cell>
          <cell r="D4">
            <v>41.060690251681223</v>
          </cell>
          <cell r="E4">
            <v>36.073186853612206</v>
          </cell>
          <cell r="F4">
            <v>37.591647703869612</v>
          </cell>
          <cell r="G4">
            <v>31.287411594799483</v>
          </cell>
          <cell r="H4">
            <v>28.33281906067894</v>
          </cell>
          <cell r="I4">
            <v>26.423473780705585</v>
          </cell>
          <cell r="J4">
            <v>22.014656146177867</v>
          </cell>
          <cell r="K4">
            <v>18.862475160056903</v>
          </cell>
          <cell r="L4">
            <v>11.637625859930543</v>
          </cell>
          <cell r="M4">
            <v>7.5023534163066463</v>
          </cell>
          <cell r="N4">
            <v>1.7068184740908103</v>
          </cell>
          <cell r="O4">
            <v>-7.0414280554098472</v>
          </cell>
        </row>
        <row r="5">
          <cell r="C5">
            <v>82.569942660679615</v>
          </cell>
          <cell r="D5">
            <v>79.622878906912447</v>
          </cell>
          <cell r="E5">
            <v>72.103260605402284</v>
          </cell>
          <cell r="F5">
            <v>67.051306437409934</v>
          </cell>
          <cell r="G5">
            <v>65.055135511816431</v>
          </cell>
          <cell r="H5">
            <v>53.226238820317043</v>
          </cell>
          <cell r="I5">
            <v>45.144447555470641</v>
          </cell>
          <cell r="J5">
            <v>35.935391397801567</v>
          </cell>
          <cell r="K5">
            <v>29.81834997218861</v>
          </cell>
          <cell r="L5">
            <v>21.784563923428006</v>
          </cell>
          <cell r="M5">
            <v>16.845098607638061</v>
          </cell>
          <cell r="N5">
            <v>3.4984759969459853</v>
          </cell>
          <cell r="O5">
            <v>-7.4181374940021438</v>
          </cell>
        </row>
        <row r="6">
          <cell r="C6">
            <v>15.145710705399651</v>
          </cell>
          <cell r="D6">
            <v>15.641337081507796</v>
          </cell>
          <cell r="E6">
            <v>15.04816723229888</v>
          </cell>
          <cell r="F6">
            <v>13.552726929054941</v>
          </cell>
          <cell r="G6">
            <v>10.405263799553881</v>
          </cell>
          <cell r="H6">
            <v>6.8612711020521022</v>
          </cell>
          <cell r="I6">
            <v>6.3322881287656045</v>
          </cell>
          <cell r="J6">
            <v>5.7350783484852519</v>
          </cell>
          <cell r="K6">
            <v>5.5212684144831776</v>
          </cell>
          <cell r="L6">
            <v>5.2808395411874773</v>
          </cell>
          <cell r="M6">
            <v>5.1408297766535522</v>
          </cell>
          <cell r="N6">
            <v>4.8243103397284592</v>
          </cell>
          <cell r="O6">
            <v>4.6826234349420925</v>
          </cell>
        </row>
        <row r="7">
          <cell r="C7">
            <v>77.850185746738077</v>
          </cell>
          <cell r="D7">
            <v>74.93809846572023</v>
          </cell>
          <cell r="E7">
            <v>70.519684145799047</v>
          </cell>
          <cell r="F7">
            <v>63.035402434583553</v>
          </cell>
          <cell r="G7">
            <v>53.430702896267675</v>
          </cell>
          <cell r="H7">
            <v>39.77055978126463</v>
          </cell>
          <cell r="I7">
            <v>31.233752915045454</v>
          </cell>
          <cell r="J7">
            <v>24.08091568437484</v>
          </cell>
          <cell r="K7">
            <v>19.546387107902621</v>
          </cell>
          <cell r="L7">
            <v>13.778705432536693</v>
          </cell>
          <cell r="M7">
            <v>10.439166876748171</v>
          </cell>
          <cell r="N7">
            <v>6.4406733389356621</v>
          </cell>
          <cell r="O7">
            <v>3.1259816661616826</v>
          </cell>
        </row>
        <row r="8">
          <cell r="C8">
            <v>83.926471503117554</v>
          </cell>
          <cell r="D8">
            <v>82.676464335304942</v>
          </cell>
          <cell r="E8">
            <v>81.214740906992461</v>
          </cell>
          <cell r="F8">
            <v>78.413986486915817</v>
          </cell>
          <cell r="G8">
            <v>76.294563329970387</v>
          </cell>
          <cell r="H8">
            <v>73.043419592788595</v>
          </cell>
          <cell r="I8">
            <v>70.964066048839868</v>
          </cell>
          <cell r="J8">
            <v>67.422485161754011</v>
          </cell>
          <cell r="K8">
            <v>65.16057340600544</v>
          </cell>
          <cell r="L8">
            <v>61.372712610415078</v>
          </cell>
          <cell r="M8">
            <v>59.04320625298314</v>
          </cell>
          <cell r="N8">
            <v>53.62606431315961</v>
          </cell>
          <cell r="O8">
            <v>49.555854848237495</v>
          </cell>
        </row>
        <row r="9">
          <cell r="C9">
            <v>130.49724973566842</v>
          </cell>
          <cell r="D9">
            <v>130.13939638135065</v>
          </cell>
          <cell r="E9">
            <v>108.58438529761223</v>
          </cell>
          <cell r="F9">
            <v>116.71807872833406</v>
          </cell>
          <cell r="G9">
            <v>110.14316437020483</v>
          </cell>
          <cell r="H9">
            <v>95.426727352209909</v>
          </cell>
          <cell r="I9">
            <v>85.87550717744702</v>
          </cell>
          <cell r="J9">
            <v>64.657243211273581</v>
          </cell>
          <cell r="K9">
            <v>51.941362065999179</v>
          </cell>
          <cell r="L9">
            <v>27.358190377276607</v>
          </cell>
          <cell r="M9">
            <v>15.323737300408096</v>
          </cell>
          <cell r="N9">
            <v>3.1268318963216477</v>
          </cell>
          <cell r="O9">
            <v>2.5006077829416427</v>
          </cell>
        </row>
        <row r="10">
          <cell r="C10">
            <v>24.501433091905064</v>
          </cell>
          <cell r="D10">
            <v>24.616821638702202</v>
          </cell>
          <cell r="E10">
            <v>11.176537380447654</v>
          </cell>
          <cell r="F10">
            <v>18.369478054533115</v>
          </cell>
          <cell r="G10">
            <v>23.169716043354171</v>
          </cell>
          <cell r="H10">
            <v>22.901849623906159</v>
          </cell>
          <cell r="I10">
            <v>22.723277595062545</v>
          </cell>
          <cell r="J10">
            <v>20.092568799279</v>
          </cell>
          <cell r="K10">
            <v>18.338774311625894</v>
          </cell>
          <cell r="L10">
            <v>15.769811544022144</v>
          </cell>
          <cell r="M10">
            <v>14.046326447358771</v>
          </cell>
          <cell r="N10">
            <v>11.816231062725915</v>
          </cell>
          <cell r="O10">
            <v>8.5855777754007647</v>
          </cell>
        </row>
        <row r="11">
          <cell r="C11">
            <v>433.17396671765937</v>
          </cell>
          <cell r="D11">
            <v>424.07886542247729</v>
          </cell>
          <cell r="E11">
            <v>383.54342504171711</v>
          </cell>
          <cell r="F11">
            <v>376.36314872016794</v>
          </cell>
          <cell r="G11">
            <v>346.6162415026127</v>
          </cell>
          <cell r="H11">
            <v>296.66103570931119</v>
          </cell>
          <cell r="I11">
            <v>265.9735356062742</v>
          </cell>
          <cell r="J11">
            <v>219.8457699498671</v>
          </cell>
          <cell r="K11">
            <v>190.85041612663593</v>
          </cell>
          <cell r="L11">
            <v>141.21263774477444</v>
          </cell>
          <cell r="M11">
            <v>114.29439223073767</v>
          </cell>
          <cell r="N11">
            <v>73.223174359182181</v>
          </cell>
          <cell r="O11">
            <v>45.405502182870933</v>
          </cell>
        </row>
        <row r="12">
          <cell r="C12">
            <v>-17.616864407769626</v>
          </cell>
          <cell r="D12">
            <v>-15.893319346301865</v>
          </cell>
          <cell r="E12">
            <v>-17.573294929942669</v>
          </cell>
          <cell r="F12">
            <v>-11.938405325511999</v>
          </cell>
          <cell r="G12">
            <v>-8.1265152362653108</v>
          </cell>
          <cell r="H12">
            <v>-20.559263275301486</v>
          </cell>
          <cell r="I12">
            <v>-27.751993398811244</v>
          </cell>
          <cell r="J12">
            <v>-27.54569270687394</v>
          </cell>
          <cell r="K12">
            <v>-28.041848685627784</v>
          </cell>
          <cell r="L12">
            <v>-29.390114407072645</v>
          </cell>
          <cell r="M12">
            <v>-30.776312718917289</v>
          </cell>
          <cell r="N12">
            <v>-30.78162450783384</v>
          </cell>
          <cell r="O12">
            <v>-30.265899181004102</v>
          </cell>
        </row>
        <row r="13">
          <cell r="C13">
            <v>415.55710230988979</v>
          </cell>
          <cell r="D13">
            <v>408.1855460761754</v>
          </cell>
          <cell r="E13">
            <v>365.97013011177444</v>
          </cell>
          <cell r="F13">
            <v>364.42474339465588</v>
          </cell>
          <cell r="G13">
            <v>338.48972626634736</v>
          </cell>
          <cell r="H13">
            <v>276.10177243400972</v>
          </cell>
          <cell r="I13">
            <v>238.22154220746293</v>
          </cell>
          <cell r="J13">
            <v>192.30007724299315</v>
          </cell>
          <cell r="K13">
            <v>162.80856744100817</v>
          </cell>
          <cell r="L13">
            <v>111.82252333770177</v>
          </cell>
          <cell r="M13">
            <v>83.518079511820389</v>
          </cell>
          <cell r="N13">
            <v>42.441549851348334</v>
          </cell>
          <cell r="O13">
            <v>15.139603001866838</v>
          </cell>
        </row>
        <row r="17">
          <cell r="C17">
            <v>16.565607199970625</v>
          </cell>
          <cell r="D17">
            <v>15.110822731447991</v>
          </cell>
          <cell r="E17">
            <v>12.976271146667983</v>
          </cell>
          <cell r="F17">
            <v>15.324000011124845</v>
          </cell>
          <cell r="G17">
            <v>9.0265339979402484</v>
          </cell>
          <cell r="H17">
            <v>8.1998033739429292</v>
          </cell>
          <cell r="I17">
            <v>7.6764276476072864</v>
          </cell>
          <cell r="J17">
            <v>6.2760284370277324</v>
          </cell>
          <cell r="K17">
            <v>5.4280746882207449</v>
          </cell>
          <cell r="L17">
            <v>2.0191729697503775</v>
          </cell>
          <cell r="M17">
            <v>0.31908973660996409</v>
          </cell>
          <cell r="N17">
            <v>0.25906681083003064</v>
          </cell>
          <cell r="O17">
            <v>0.19088054401661839</v>
          </cell>
        </row>
        <row r="18">
          <cell r="C18"/>
          <cell r="D18"/>
          <cell r="E18"/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</row>
        <row r="19">
          <cell r="C19">
            <v>5.8061374031780355</v>
          </cell>
          <cell r="D19">
            <v>5.7184243820566527</v>
          </cell>
          <cell r="E19">
            <v>5.4517980493535063</v>
          </cell>
          <cell r="F19">
            <v>4.7431793068190267</v>
          </cell>
          <cell r="G19">
            <v>4.6323033833192726</v>
          </cell>
          <cell r="H19">
            <v>4.3795515906940485</v>
          </cell>
          <cell r="I19">
            <v>4.1880664167947872</v>
          </cell>
          <cell r="J19">
            <v>3.5137705516631845</v>
          </cell>
          <cell r="K19">
            <v>3.0888976781359845</v>
          </cell>
          <cell r="L19">
            <v>2.2264423899615076</v>
          </cell>
          <cell r="M19">
            <v>1.7398325710679532</v>
          </cell>
          <cell r="N19">
            <v>0.88550423859906768</v>
          </cell>
          <cell r="O19">
            <v>0.21050187254687641</v>
          </cell>
        </row>
        <row r="20">
          <cell r="C20"/>
          <cell r="D20"/>
          <cell r="E20"/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-0.60000000000000009</v>
          </cell>
          <cell r="K20">
            <v>-1</v>
          </cell>
          <cell r="L20">
            <v>-1.3</v>
          </cell>
          <cell r="M20">
            <v>-1.5</v>
          </cell>
          <cell r="N20">
            <v>-2</v>
          </cell>
          <cell r="O20">
            <v>-3</v>
          </cell>
        </row>
        <row r="21">
          <cell r="C21">
            <v>8.9808203583875059</v>
          </cell>
          <cell r="D21">
            <v>8.6034623195764777</v>
          </cell>
          <cell r="E21">
            <v>7.249715276089268</v>
          </cell>
          <cell r="F21">
            <v>7.1364711624120556</v>
          </cell>
          <cell r="G21">
            <v>7.5378326708344199</v>
          </cell>
          <cell r="H21">
            <v>6.7490905454063013</v>
          </cell>
          <cell r="I21">
            <v>6.2299130987150342</v>
          </cell>
          <cell r="J21">
            <v>5.4415865760760758</v>
          </cell>
          <cell r="K21">
            <v>4.5681539163428191</v>
          </cell>
          <cell r="L21">
            <v>3.8507747710866531</v>
          </cell>
          <cell r="M21">
            <v>3.3754294309702195</v>
          </cell>
          <cell r="N21">
            <v>2.2171075582174438</v>
          </cell>
          <cell r="O21">
            <v>0.85254196933962789</v>
          </cell>
        </row>
        <row r="22">
          <cell r="C22"/>
          <cell r="D22"/>
          <cell r="E22"/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-0.60000000000000009</v>
          </cell>
          <cell r="M22">
            <v>-1</v>
          </cell>
          <cell r="N22">
            <v>-2</v>
          </cell>
          <cell r="O22">
            <v>-3</v>
          </cell>
        </row>
        <row r="23">
          <cell r="C23">
            <v>2.9294309628616215</v>
          </cell>
          <cell r="D23">
            <v>2.8472145429754812</v>
          </cell>
          <cell r="E23">
            <v>2.1192845397919959</v>
          </cell>
          <cell r="F23">
            <v>2.3016642516629613</v>
          </cell>
          <cell r="G23">
            <v>2.22963588219686</v>
          </cell>
          <cell r="H23">
            <v>1.5727005190039436</v>
          </cell>
          <cell r="I23">
            <v>1.1799386975555013</v>
          </cell>
          <cell r="J23">
            <v>0.86415870832210684</v>
          </cell>
          <cell r="K23">
            <v>0.66853057418775952</v>
          </cell>
          <cell r="L23">
            <v>0.64083814711166298</v>
          </cell>
          <cell r="M23">
            <v>0.62241814168006748</v>
          </cell>
          <cell r="N23">
            <v>1.1836474929225074E-3</v>
          </cell>
          <cell r="O23">
            <v>1.1836474929225074E-3</v>
          </cell>
        </row>
        <row r="24">
          <cell r="C24">
            <v>1.1256E-2</v>
          </cell>
          <cell r="D24">
            <v>1.1256E-2</v>
          </cell>
          <cell r="E24">
            <v>1.1256E-2</v>
          </cell>
          <cell r="F24">
            <v>1.3131999999999968E-3</v>
          </cell>
          <cell r="G24">
            <v>1.3131999999999968E-3</v>
          </cell>
          <cell r="H24">
            <v>1.3131999999999968E-3</v>
          </cell>
          <cell r="I24">
            <v>1.3131999999999968E-3</v>
          </cell>
          <cell r="J24">
            <v>1.3131999999999968E-3</v>
          </cell>
          <cell r="K24">
            <v>1.3131999999999968E-3</v>
          </cell>
          <cell r="L24">
            <v>1.3131999999999968E-3</v>
          </cell>
          <cell r="M24">
            <v>1.3131999999999968E-3</v>
          </cell>
          <cell r="N24">
            <v>1.3131999999999968E-3</v>
          </cell>
          <cell r="O24">
            <v>1.3131999999999968E-3</v>
          </cell>
        </row>
        <row r="25">
          <cell r="C25">
            <v>0.12449011160056671</v>
          </cell>
          <cell r="D25">
            <v>0.11555902319971179</v>
          </cell>
          <cell r="E25">
            <v>0.10254910112346552</v>
          </cell>
          <cell r="F25">
            <v>0.79481720023829794</v>
          </cell>
          <cell r="G25">
            <v>0.79382840020105361</v>
          </cell>
          <cell r="H25">
            <v>0.78983136805703613</v>
          </cell>
          <cell r="I25">
            <v>0.78717557515259307</v>
          </cell>
          <cell r="J25">
            <v>0.59698868120417437</v>
          </cell>
          <cell r="K25">
            <v>0.47021354373820956</v>
          </cell>
          <cell r="L25">
            <v>0.1925614033240298</v>
          </cell>
          <cell r="M25">
            <v>7.5111524934965363E-3</v>
          </cell>
          <cell r="N25">
            <v>3.3059236028058713E-3</v>
          </cell>
          <cell r="O25">
            <v>2.1844233762930983E-3</v>
          </cell>
        </row>
        <row r="26">
          <cell r="C26">
            <v>1.5965347791033064</v>
          </cell>
          <cell r="D26">
            <v>1.5830693952813211</v>
          </cell>
          <cell r="E26">
            <v>1.2640053256703068</v>
          </cell>
          <cell r="F26">
            <v>1.2995082474259316</v>
          </cell>
          <cell r="G26">
            <v>1.252912383077277</v>
          </cell>
          <cell r="H26">
            <v>1.0904435909354229</v>
          </cell>
          <cell r="I26">
            <v>0.98353402279394264</v>
          </cell>
          <cell r="J26">
            <v>0.83005115001916918</v>
          </cell>
          <cell r="K26">
            <v>0.73217983867544756</v>
          </cell>
          <cell r="L26">
            <v>0.55109213817266556</v>
          </cell>
          <cell r="M26">
            <v>0.43740951037795534</v>
          </cell>
          <cell r="N26">
            <v>0.30730875719192063</v>
          </cell>
          <cell r="O26">
            <v>0.16678113222498403</v>
          </cell>
        </row>
        <row r="27">
          <cell r="C27">
            <v>1.2972036304645215E-3</v>
          </cell>
          <cell r="D27">
            <v>1.183647492922507E-3</v>
          </cell>
          <cell r="E27">
            <v>1.183647492922507E-3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</row>
        <row r="28">
          <cell r="C28">
            <v>7.1688323473239839</v>
          </cell>
          <cell r="D28">
            <v>7.0696982096506638</v>
          </cell>
          <cell r="E28">
            <v>6.8971237674227623</v>
          </cell>
          <cell r="F28">
            <v>5.9906943241864949</v>
          </cell>
          <cell r="G28">
            <v>5.8130516772303489</v>
          </cell>
          <cell r="H28">
            <v>5.5500848726392586</v>
          </cell>
          <cell r="I28">
            <v>5.3771051220864425</v>
          </cell>
          <cell r="J28">
            <v>5.0907588418654202</v>
          </cell>
          <cell r="K28">
            <v>4.9051117207559418</v>
          </cell>
          <cell r="L28">
            <v>4.655430840523648</v>
          </cell>
          <cell r="M28">
            <v>4.4993496731069902</v>
          </cell>
          <cell r="N28">
            <v>4.0320283381566195</v>
          </cell>
          <cell r="O28">
            <v>3.5331851555928306</v>
          </cell>
        </row>
        <row r="29">
          <cell r="C29"/>
          <cell r="D29"/>
          <cell r="E29"/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-0.60000000000000009</v>
          </cell>
          <cell r="M29">
            <v>-1</v>
          </cell>
          <cell r="N29">
            <v>-2</v>
          </cell>
          <cell r="O29">
            <v>-6</v>
          </cell>
        </row>
        <row r="30">
          <cell r="C30">
            <v>43.184406366056116</v>
          </cell>
          <cell r="D30">
            <v>41.060690251681223</v>
          </cell>
          <cell r="E30">
            <v>36.073186853612214</v>
          </cell>
          <cell r="F30">
            <v>37.591647703869612</v>
          </cell>
          <cell r="G30">
            <v>31.287411594799476</v>
          </cell>
          <cell r="H30">
            <v>28.332819060678936</v>
          </cell>
          <cell r="I30">
            <v>26.423473780705585</v>
          </cell>
          <cell r="J30">
            <v>22.014656146177863</v>
          </cell>
          <cell r="K30">
            <v>18.862475160056906</v>
          </cell>
          <cell r="L30">
            <v>11.637625859930546</v>
          </cell>
          <cell r="M30">
            <v>7.5023534163066472</v>
          </cell>
          <cell r="N30">
            <v>1.7068184740908108</v>
          </cell>
          <cell r="O30">
            <v>-7.0414280554098472</v>
          </cell>
        </row>
        <row r="34">
          <cell r="C34">
            <v>20.889105555495441</v>
          </cell>
          <cell r="D34">
            <v>19.907097382709473</v>
          </cell>
          <cell r="E34">
            <v>18.542223172099391</v>
          </cell>
          <cell r="F34">
            <v>16.605268635471294</v>
          </cell>
          <cell r="G34">
            <v>15.947046975820736</v>
          </cell>
          <cell r="H34">
            <v>14.178210359954948</v>
          </cell>
          <cell r="I34">
            <v>13.064558906663239</v>
          </cell>
          <cell r="J34">
            <v>11.649196112995766</v>
          </cell>
          <cell r="K34">
            <v>10.441170572542251</v>
          </cell>
          <cell r="L34">
            <v>8.7779283420617098</v>
          </cell>
          <cell r="M34">
            <v>7.7842313980357982</v>
          </cell>
          <cell r="N34">
            <v>5.7769740253926498</v>
          </cell>
          <cell r="O34">
            <v>3.765541651071608</v>
          </cell>
        </row>
        <row r="35">
          <cell r="C35"/>
          <cell r="D35"/>
          <cell r="E35"/>
          <cell r="F35">
            <v>0</v>
          </cell>
          <cell r="G35">
            <v>0</v>
          </cell>
          <cell r="H35">
            <v>-1.29</v>
          </cell>
          <cell r="I35">
            <v>-2.15</v>
          </cell>
          <cell r="J35">
            <v>-3.1399999999999997</v>
          </cell>
          <cell r="K35">
            <v>-3.8</v>
          </cell>
          <cell r="L35">
            <v>-5.12</v>
          </cell>
          <cell r="M35">
            <v>-6</v>
          </cell>
          <cell r="N35">
            <v>-6.5</v>
          </cell>
          <cell r="O35">
            <v>-7</v>
          </cell>
        </row>
        <row r="36">
          <cell r="C36">
            <v>3.7016786557664614</v>
          </cell>
          <cell r="D36">
            <v>3.788052377325636</v>
          </cell>
          <cell r="E36">
            <v>3.6108947137684124</v>
          </cell>
          <cell r="F36">
            <v>2.9937053321114599</v>
          </cell>
          <cell r="G36">
            <v>2.6542009544159786</v>
          </cell>
          <cell r="H36">
            <v>2.0713828883871983</v>
          </cell>
          <cell r="I36">
            <v>1.7028344393824217</v>
          </cell>
          <cell r="J36">
            <v>1.4555991620030886</v>
          </cell>
          <cell r="K36">
            <v>1.2802873529967687</v>
          </cell>
          <cell r="L36">
            <v>0.99649565464371204</v>
          </cell>
          <cell r="M36">
            <v>0.76844716747921571</v>
          </cell>
          <cell r="N36">
            <v>0.36524052970224702</v>
          </cell>
          <cell r="O36">
            <v>0.21239954923375554</v>
          </cell>
        </row>
        <row r="37">
          <cell r="C37"/>
          <cell r="D37"/>
          <cell r="E37"/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</row>
        <row r="38">
          <cell r="C38">
            <v>3.1664871173295088</v>
          </cell>
          <cell r="D38">
            <v>3.031146516439156</v>
          </cell>
          <cell r="E38">
            <v>2.8069652392394904</v>
          </cell>
          <cell r="F38">
            <v>2.4430633160941841</v>
          </cell>
          <cell r="G38">
            <v>2.3481429974830079</v>
          </cell>
          <cell r="H38">
            <v>2.0647531309253138</v>
          </cell>
          <cell r="I38">
            <v>1.8781444923389308</v>
          </cell>
          <cell r="J38">
            <v>1.6308962827152431</v>
          </cell>
          <cell r="K38">
            <v>1.4692529619302723</v>
          </cell>
          <cell r="L38">
            <v>1.1828201843507073</v>
          </cell>
          <cell r="M38">
            <v>1.0180177481021095</v>
          </cell>
          <cell r="N38">
            <v>0.74313139436847053</v>
          </cell>
          <cell r="O38">
            <v>0.35819962683339229</v>
          </cell>
        </row>
        <row r="39">
          <cell r="C39"/>
          <cell r="D39"/>
          <cell r="E39"/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</row>
        <row r="40">
          <cell r="C40">
            <v>9.3628295572164895</v>
          </cell>
          <cell r="D40">
            <v>9.254821621613404</v>
          </cell>
          <cell r="E40">
            <v>8.2252092024924437</v>
          </cell>
          <cell r="F40">
            <v>6.8127487841515695</v>
          </cell>
          <cell r="G40">
            <v>6.5483691888861095</v>
          </cell>
          <cell r="H40">
            <v>5.6518478803638468</v>
          </cell>
          <cell r="I40">
            <v>5.0732982395475084</v>
          </cell>
          <cell r="J40">
            <v>4.3476638004586441</v>
          </cell>
          <cell r="K40">
            <v>3.9805719358581166</v>
          </cell>
          <cell r="L40">
            <v>2.9743020161065385</v>
          </cell>
          <cell r="M40">
            <v>2.3831563920088272</v>
          </cell>
          <cell r="N40">
            <v>1.4359840710906229</v>
          </cell>
          <cell r="O40">
            <v>0.14799670842034143</v>
          </cell>
        </row>
        <row r="41">
          <cell r="C41"/>
          <cell r="D41"/>
          <cell r="E41"/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-1.5</v>
          </cell>
          <cell r="O41">
            <v>-2.5</v>
          </cell>
        </row>
        <row r="42">
          <cell r="C42">
            <v>18.223831541708709</v>
          </cell>
          <cell r="D42">
            <v>16.775539457186184</v>
          </cell>
          <cell r="E42">
            <v>14.356143319622692</v>
          </cell>
          <cell r="F42">
            <v>15.09466098205707</v>
          </cell>
          <cell r="G42">
            <v>15.002746157149392</v>
          </cell>
          <cell r="H42">
            <v>12.496669158686336</v>
          </cell>
          <cell r="I42">
            <v>10.533586758469838</v>
          </cell>
          <cell r="J42">
            <v>8.9154524006426694</v>
          </cell>
          <cell r="K42">
            <v>7.8404664237062258</v>
          </cell>
          <cell r="L42">
            <v>6.9739130235687083</v>
          </cell>
          <cell r="M42">
            <v>6.4634096273140473</v>
          </cell>
          <cell r="N42">
            <v>2.33022836488666</v>
          </cell>
          <cell r="O42">
            <v>1.2174923848856967</v>
          </cell>
        </row>
        <row r="43">
          <cell r="C43"/>
          <cell r="D43"/>
          <cell r="E43"/>
          <cell r="F43">
            <v>0</v>
          </cell>
          <cell r="G43">
            <v>0</v>
          </cell>
          <cell r="H43">
            <v>-1.9500000000000002</v>
          </cell>
          <cell r="I43">
            <v>-3.25</v>
          </cell>
          <cell r="J43">
            <v>-3.25</v>
          </cell>
          <cell r="K43">
            <v>-3.25</v>
          </cell>
          <cell r="L43">
            <v>-3.3220000000000001</v>
          </cell>
          <cell r="M43">
            <v>-3.37</v>
          </cell>
          <cell r="N43">
            <v>-3.37</v>
          </cell>
          <cell r="O43">
            <v>-3.37</v>
          </cell>
        </row>
        <row r="44">
          <cell r="C44">
            <v>2.7848287218159884</v>
          </cell>
          <cell r="D44">
            <v>2.6751880361788665</v>
          </cell>
          <cell r="E44">
            <v>2.3626831225277725</v>
          </cell>
          <cell r="F44">
            <v>2.2406073678378036</v>
          </cell>
          <cell r="G44">
            <v>2.2714657830847385</v>
          </cell>
          <cell r="H44">
            <v>2.1559209869747473</v>
          </cell>
          <cell r="I44">
            <v>2.0446199019024687</v>
          </cell>
          <cell r="J44">
            <v>1.9431262085255525</v>
          </cell>
          <cell r="K44">
            <v>1.8896530271178147</v>
          </cell>
          <cell r="L44">
            <v>1.7666872009511467</v>
          </cell>
          <cell r="M44">
            <v>1.6999287084209855</v>
          </cell>
          <cell r="N44">
            <v>1.5786062437895672</v>
          </cell>
          <cell r="O44">
            <v>1.4250245579417258</v>
          </cell>
        </row>
        <row r="45">
          <cell r="C45"/>
          <cell r="D45"/>
          <cell r="E45"/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</row>
        <row r="46">
          <cell r="C46">
            <v>19.395159217801467</v>
          </cell>
          <cell r="D46">
            <v>19.415464093097039</v>
          </cell>
          <cell r="E46">
            <v>17.693622178391518</v>
          </cell>
          <cell r="F46">
            <v>16.784702447061875</v>
          </cell>
          <cell r="G46">
            <v>16.29901008332455</v>
          </cell>
          <cell r="H46">
            <v>15.055192117152153</v>
          </cell>
          <cell r="I46">
            <v>14.245959160296993</v>
          </cell>
          <cell r="J46">
            <v>13.375525803026079</v>
          </cell>
          <cell r="K46">
            <v>12.886566908433743</v>
          </cell>
          <cell r="L46">
            <v>11.623405089500624</v>
          </cell>
          <cell r="M46">
            <v>10.885303302193339</v>
          </cell>
          <cell r="N46">
            <v>9.4599847262416805</v>
          </cell>
          <cell r="O46">
            <v>7.8617955047888177</v>
          </cell>
        </row>
        <row r="47">
          <cell r="C47"/>
          <cell r="D47"/>
          <cell r="E47"/>
          <cell r="F47">
            <v>0</v>
          </cell>
          <cell r="G47">
            <v>0</v>
          </cell>
          <cell r="H47">
            <v>-0.72</v>
          </cell>
          <cell r="I47">
            <v>-1.2</v>
          </cell>
          <cell r="J47">
            <v>-3.4800000000000004</v>
          </cell>
          <cell r="K47">
            <v>-5</v>
          </cell>
          <cell r="L47">
            <v>-5.3</v>
          </cell>
          <cell r="M47">
            <v>-5.5</v>
          </cell>
          <cell r="N47">
            <v>-6</v>
          </cell>
          <cell r="O47">
            <v>-7</v>
          </cell>
        </row>
        <row r="48">
          <cell r="C48">
            <v>2.5562294745713614</v>
          </cell>
          <cell r="D48">
            <v>2.4370112617690429</v>
          </cell>
          <cell r="E48">
            <v>2.3075403844207578</v>
          </cell>
          <cell r="F48">
            <v>2.1400534682519674</v>
          </cell>
          <cell r="G48">
            <v>2.099880149451776</v>
          </cell>
          <cell r="H48">
            <v>1.8427950973770579</v>
          </cell>
          <cell r="I48">
            <v>1.6727477913588624</v>
          </cell>
          <cell r="J48">
            <v>1.4382422540707624</v>
          </cell>
          <cell r="K48">
            <v>1.3205752438702065</v>
          </cell>
          <cell r="L48">
            <v>1.0061474387528009</v>
          </cell>
          <cell r="M48">
            <v>0.82274016968499042</v>
          </cell>
          <cell r="N48">
            <v>0.5194635374204829</v>
          </cell>
          <cell r="O48">
            <v>0.10656327862602247</v>
          </cell>
        </row>
        <row r="49">
          <cell r="C49"/>
          <cell r="D49"/>
          <cell r="E49"/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0">
          <cell r="C50">
            <v>2.4905762925198802</v>
          </cell>
          <cell r="D50">
            <v>2.3392162823776852</v>
          </cell>
          <cell r="E50">
            <v>2.1985254666732739</v>
          </cell>
          <cell r="F50">
            <v>1.9364961043727009</v>
          </cell>
          <cell r="G50">
            <v>1.8842732222001393</v>
          </cell>
          <cell r="H50">
            <v>1.6694672004954312</v>
          </cell>
          <cell r="I50">
            <v>1.5286978655103824</v>
          </cell>
          <cell r="J50">
            <v>1.3496893733637574</v>
          </cell>
          <cell r="K50">
            <v>1.2598055457332191</v>
          </cell>
          <cell r="L50">
            <v>1.0248649734920592</v>
          </cell>
          <cell r="M50">
            <v>0.88986409439874614</v>
          </cell>
          <cell r="N50">
            <v>0.6588631040536036</v>
          </cell>
          <cell r="O50">
            <v>0.35684924419649577</v>
          </cell>
        </row>
        <row r="51">
          <cell r="C51"/>
          <cell r="D51"/>
          <cell r="E51"/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-0.30000000000000004</v>
          </cell>
          <cell r="K51">
            <v>-0.5</v>
          </cell>
          <cell r="L51">
            <v>-0.8</v>
          </cell>
          <cell r="M51">
            <v>-1</v>
          </cell>
          <cell r="N51">
            <v>-2</v>
          </cell>
          <cell r="O51">
            <v>-3</v>
          </cell>
        </row>
        <row r="52">
          <cell r="C52">
            <v>82.57072613422531</v>
          </cell>
          <cell r="D52">
            <v>79.623537028696489</v>
          </cell>
          <cell r="E52">
            <v>72.103806799235755</v>
          </cell>
          <cell r="F52">
            <v>67.051306437409934</v>
          </cell>
          <cell r="G52">
            <v>65.055135511816431</v>
          </cell>
          <cell r="H52">
            <v>53.226238820317029</v>
          </cell>
          <cell r="I52">
            <v>45.144447555470641</v>
          </cell>
          <cell r="J52">
            <v>35.935391397801574</v>
          </cell>
          <cell r="K52">
            <v>29.818349972188614</v>
          </cell>
          <cell r="L52">
            <v>21.784563923428006</v>
          </cell>
          <cell r="M52">
            <v>16.845098607638057</v>
          </cell>
          <cell r="N52">
            <v>3.4984759969459844</v>
          </cell>
          <cell r="O52">
            <v>-7.4181374940021456</v>
          </cell>
        </row>
        <row r="56">
          <cell r="C56">
            <v>12.585622079497137</v>
          </cell>
          <cell r="D56">
            <v>12.790616954468504</v>
          </cell>
          <cell r="E56">
            <v>12.303197331854417</v>
          </cell>
          <cell r="F56">
            <v>10.690243248594063</v>
          </cell>
          <cell r="G56">
            <v>7.5029626574141153</v>
          </cell>
          <cell r="H56">
            <v>3.8797188193219294</v>
          </cell>
          <cell r="I56">
            <v>3.3111995485084944</v>
          </cell>
          <cell r="J56">
            <v>2.6887416341051344</v>
          </cell>
          <cell r="K56">
            <v>2.4439172141892382</v>
          </cell>
          <cell r="L56">
            <v>2.1148585160059077</v>
          </cell>
          <cell r="M56">
            <v>1.9062061787383715</v>
          </cell>
          <cell r="N56">
            <v>1.4479911835469257</v>
          </cell>
          <cell r="O56">
            <v>1.2052441740695274</v>
          </cell>
        </row>
        <row r="57">
          <cell r="C57">
            <v>1.2084824507319951</v>
          </cell>
          <cell r="D57">
            <v>1.5038148964607649</v>
          </cell>
          <cell r="E57">
            <v>1.3953799386366785</v>
          </cell>
          <cell r="F57">
            <v>1.4901995624344855</v>
          </cell>
          <cell r="G57">
            <v>1.4932234388178125</v>
          </cell>
          <cell r="H57">
            <v>1.5261009416544988</v>
          </cell>
          <cell r="I57">
            <v>1.5520570016776498</v>
          </cell>
          <cell r="J57">
            <v>1.5705547515463367</v>
          </cell>
          <cell r="K57">
            <v>1.5894915698327474</v>
          </cell>
          <cell r="L57">
            <v>1.6396095482238895</v>
          </cell>
          <cell r="M57">
            <v>1.6751739090589965</v>
          </cell>
          <cell r="N57">
            <v>1.7739043796698752</v>
          </cell>
          <cell r="O57">
            <v>1.8714956520221584</v>
          </cell>
        </row>
        <row r="58">
          <cell r="C58">
            <v>0.99640307796510663</v>
          </cell>
          <cell r="D58">
            <v>0.99845929050817239</v>
          </cell>
          <cell r="E58">
            <v>1.0005154254482505</v>
          </cell>
          <cell r="F58">
            <v>1.0219911832046589</v>
          </cell>
          <cell r="G58">
            <v>1.0580485518158893</v>
          </cell>
          <cell r="H58">
            <v>1.1035763208284946</v>
          </cell>
          <cell r="I58">
            <v>1.1155816781835282</v>
          </cell>
          <cell r="J58">
            <v>1.1185409961058612</v>
          </cell>
          <cell r="K58">
            <v>1.1236927649323416</v>
          </cell>
          <cell r="L58">
            <v>1.1452104503835108</v>
          </cell>
          <cell r="M58">
            <v>1.168283438896127</v>
          </cell>
          <cell r="N58">
            <v>1.2025123006192584</v>
          </cell>
          <cell r="O58">
            <v>1.2075731441896442</v>
          </cell>
        </row>
        <row r="59">
          <cell r="C59">
            <v>0.3552030972054146</v>
          </cell>
          <cell r="D59">
            <v>0.34844594007035268</v>
          </cell>
          <cell r="E59">
            <v>0.34907453635953428</v>
          </cell>
          <cell r="F59">
            <v>0.35029293482173374</v>
          </cell>
          <cell r="G59">
            <v>0.35102915150606356</v>
          </cell>
          <cell r="H59">
            <v>0.35187502024717959</v>
          </cell>
          <cell r="I59">
            <v>0.35344990039593394</v>
          </cell>
          <cell r="J59">
            <v>0.35724096672791855</v>
          </cell>
          <cell r="K59">
            <v>0.3641668655288503</v>
          </cell>
          <cell r="L59">
            <v>0.38116102657416967</v>
          </cell>
          <cell r="M59">
            <v>0.39116624996005678</v>
          </cell>
          <cell r="N59">
            <v>0.39990247589240019</v>
          </cell>
          <cell r="O59">
            <v>0.3983104646607632</v>
          </cell>
        </row>
        <row r="60">
          <cell r="C60">
            <v>15.145710705399654</v>
          </cell>
          <cell r="D60">
            <v>15.641337081507794</v>
          </cell>
          <cell r="E60">
            <v>15.04816723229888</v>
          </cell>
          <cell r="F60">
            <v>13.552726929054941</v>
          </cell>
          <cell r="G60">
            <v>10.405263799553881</v>
          </cell>
          <cell r="H60">
            <v>6.8612711020521022</v>
          </cell>
          <cell r="I60">
            <v>6.3322881287656072</v>
          </cell>
          <cell r="J60">
            <v>5.7350783484852501</v>
          </cell>
          <cell r="K60">
            <v>5.5212684144831776</v>
          </cell>
          <cell r="L60">
            <v>5.2808395411874782</v>
          </cell>
          <cell r="M60">
            <v>5.1408297766535522</v>
          </cell>
          <cell r="N60">
            <v>4.8243103397284592</v>
          </cell>
          <cell r="O60">
            <v>4.6826234349420934</v>
          </cell>
        </row>
        <row r="64">
          <cell r="C64">
            <v>42.666321920119216</v>
          </cell>
          <cell r="D64">
            <v>41.346465656339987</v>
          </cell>
          <cell r="E64">
            <v>39.586416094701747</v>
          </cell>
          <cell r="F64">
            <v>35.234739848776194</v>
          </cell>
          <cell r="G64">
            <v>29.190720523329805</v>
          </cell>
          <cell r="H64">
            <v>20.802256473241268</v>
          </cell>
          <cell r="I64">
            <v>15.532759293714484</v>
          </cell>
          <cell r="J64">
            <v>11.316053522370641</v>
          </cell>
          <cell r="K64">
            <v>8.7515235320552875</v>
          </cell>
          <cell r="L64">
            <v>6.0971242252279243</v>
          </cell>
          <cell r="M64">
            <v>4.5474509537854386</v>
          </cell>
          <cell r="N64">
            <v>2.5621699047555389</v>
          </cell>
          <cell r="O64">
            <v>0.59626636292874879</v>
          </cell>
        </row>
        <row r="65">
          <cell r="C65">
            <v>1.1262295526906601</v>
          </cell>
          <cell r="D65">
            <v>1.153541875564581</v>
          </cell>
          <cell r="E65">
            <v>1.1332120303906392</v>
          </cell>
          <cell r="F65">
            <v>0.99851758702260862</v>
          </cell>
          <cell r="G65">
            <v>0.9902304176246034</v>
          </cell>
          <cell r="H65">
            <v>0.92074159108804587</v>
          </cell>
          <cell r="I65">
            <v>0.87816701746146919</v>
          </cell>
          <cell r="J65">
            <v>0.77625980525466898</v>
          </cell>
          <cell r="K65">
            <v>0.64764109062470565</v>
          </cell>
          <cell r="L65">
            <v>0.42256433125697762</v>
          </cell>
          <cell r="M65">
            <v>0.28919713849731615</v>
          </cell>
          <cell r="N65">
            <v>9.0262566541254752E-2</v>
          </cell>
          <cell r="O65">
            <v>2.5155664155913242E-2</v>
          </cell>
        </row>
        <row r="66">
          <cell r="C66">
            <v>9.4444100003732795E-2</v>
          </cell>
          <cell r="D66">
            <v>8.4449311650126771E-2</v>
          </cell>
          <cell r="E66">
            <v>0.10267428633373815</v>
          </cell>
          <cell r="F66">
            <v>5.7207229890264825E-2</v>
          </cell>
          <cell r="G66">
            <v>5.3747056147513052E-2</v>
          </cell>
          <cell r="H66">
            <v>4.2366558418967727E-2</v>
          </cell>
          <cell r="I66">
            <v>2.9539022713647847E-2</v>
          </cell>
          <cell r="J66">
            <v>8.5330183811167491E-3</v>
          </cell>
          <cell r="K66">
            <v>1.9295691124141463E-3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</row>
        <row r="67">
          <cell r="C67">
            <v>1.2462010635724523</v>
          </cell>
          <cell r="D67">
            <v>0.92002574563735839</v>
          </cell>
          <cell r="E67">
            <v>0.87525119476404112</v>
          </cell>
          <cell r="F67">
            <v>0.82522237082048555</v>
          </cell>
          <cell r="G67">
            <v>0.82322614507498315</v>
          </cell>
          <cell r="H67">
            <v>0.8202141010127908</v>
          </cell>
          <cell r="I67">
            <v>0.80853291763847568</v>
          </cell>
          <cell r="J67">
            <v>0.7966110065055918</v>
          </cell>
          <cell r="K67">
            <v>0.79857433682056156</v>
          </cell>
          <cell r="L67">
            <v>0.79822277013833909</v>
          </cell>
          <cell r="M67">
            <v>0.79812053202647759</v>
          </cell>
          <cell r="N67">
            <v>0.79725947152292176</v>
          </cell>
          <cell r="O67">
            <v>0.79435538196117594</v>
          </cell>
        </row>
        <row r="68">
          <cell r="C68">
            <v>0.28041768789593841</v>
          </cell>
          <cell r="D68">
            <v>0.28077979559787691</v>
          </cell>
          <cell r="E68">
            <v>0.28008690540478115</v>
          </cell>
          <cell r="F68">
            <v>0.20165131763028959</v>
          </cell>
          <cell r="G68">
            <v>0.13333419614364189</v>
          </cell>
          <cell r="H68">
            <v>7.697021619801811E-2</v>
          </cell>
          <cell r="I68">
            <v>3.9110420056084505E-2</v>
          </cell>
          <cell r="J68">
            <v>2.3232465291109811E-2</v>
          </cell>
          <cell r="K68">
            <v>1.3825630675608564E-2</v>
          </cell>
          <cell r="L68">
            <v>5.7557876307467223E-3</v>
          </cell>
          <cell r="M68">
            <v>1.8369287493909432E-3</v>
          </cell>
          <cell r="N68">
            <v>4.6081875670160371E-4</v>
          </cell>
          <cell r="O68">
            <v>1.1481755967528448E-4</v>
          </cell>
        </row>
        <row r="69">
          <cell r="C69">
            <v>2.6517682059510932</v>
          </cell>
          <cell r="D69">
            <v>2.6930610665742085</v>
          </cell>
          <cell r="E69">
            <v>2.7322953574426427</v>
          </cell>
          <cell r="F69">
            <v>2.8439622489651613</v>
          </cell>
          <cell r="G69">
            <v>2.9178278804966804</v>
          </cell>
          <cell r="H69">
            <v>2.9359656452464584</v>
          </cell>
          <cell r="I69">
            <v>2.9351041562713367</v>
          </cell>
          <cell r="J69">
            <v>2.8333587524788624</v>
          </cell>
          <cell r="K69">
            <v>2.6327346888801837</v>
          </cell>
          <cell r="L69">
            <v>2.0889606606170599</v>
          </cell>
          <cell r="M69">
            <v>1.7410177370892446</v>
          </cell>
          <cell r="N69">
            <v>1.4292867699065679</v>
          </cell>
          <cell r="O69">
            <v>1.4281282518284197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</row>
        <row r="71">
          <cell r="C71">
            <v>48.065382530233094</v>
          </cell>
          <cell r="D71">
            <v>46.47832345136414</v>
          </cell>
          <cell r="E71">
            <v>44.709935869037587</v>
          </cell>
          <cell r="F71">
            <v>40.161300603105005</v>
          </cell>
          <cell r="G71">
            <v>34.109086218817225</v>
          </cell>
          <cell r="H71">
            <v>25.59851458520555</v>
          </cell>
          <cell r="I71">
            <v>20.223212827855498</v>
          </cell>
          <cell r="J71">
            <v>15.754048570281991</v>
          </cell>
          <cell r="K71">
            <v>12.846228848168762</v>
          </cell>
          <cell r="L71">
            <v>9.4126277748710478</v>
          </cell>
          <cell r="M71">
            <v>7.3776232901478682</v>
          </cell>
          <cell r="N71">
            <v>4.8794395314829844</v>
          </cell>
          <cell r="O71">
            <v>2.8440204784339329</v>
          </cell>
        </row>
        <row r="72">
          <cell r="C72">
            <v>22.247007762504449</v>
          </cell>
          <cell r="D72">
            <v>21.697716180692073</v>
          </cell>
          <cell r="E72">
            <v>19.880535544734929</v>
          </cell>
          <cell r="F72">
            <v>19.74304198811452</v>
          </cell>
          <cell r="G72">
            <v>16.899919703159188</v>
          </cell>
          <cell r="H72">
            <v>12.511671327438984</v>
          </cell>
          <cell r="I72">
            <v>9.6959152834277038</v>
          </cell>
          <cell r="J72">
            <v>7.3060831591553299</v>
          </cell>
          <cell r="K72">
            <v>5.854497630477427</v>
          </cell>
          <cell r="L72">
            <v>3.7517660341108181</v>
          </cell>
          <cell r="M72">
            <v>2.5650518051665645</v>
          </cell>
          <cell r="N72">
            <v>1.2515460419385007</v>
          </cell>
          <cell r="O72">
            <v>8.6082449085736729E-2</v>
          </cell>
        </row>
        <row r="73">
          <cell r="C73">
            <v>1.4770728593514306</v>
          </cell>
          <cell r="D73">
            <v>1.4535926001828647</v>
          </cell>
          <cell r="E73">
            <v>1.3916884738057287</v>
          </cell>
          <cell r="F73">
            <v>0.5612493579544241</v>
          </cell>
          <cell r="G73">
            <v>0.49595465549587597</v>
          </cell>
          <cell r="H73">
            <v>0.44391533498804647</v>
          </cell>
          <cell r="I73">
            <v>0.42494505720844222</v>
          </cell>
          <cell r="J73">
            <v>0.38621699819009009</v>
          </cell>
          <cell r="K73">
            <v>0.34214133663893914</v>
          </cell>
          <cell r="L73">
            <v>0.25629379082755821</v>
          </cell>
          <cell r="M73">
            <v>0.20422812526664008</v>
          </cell>
          <cell r="N73">
            <v>9.9097612456639284E-2</v>
          </cell>
          <cell r="O73">
            <v>3.4006936550943161E-2</v>
          </cell>
        </row>
        <row r="74">
          <cell r="C74">
            <v>4.1367753030254937</v>
          </cell>
          <cell r="D74">
            <v>3.4482005521841192</v>
          </cell>
          <cell r="E74">
            <v>2.8587292073258164</v>
          </cell>
          <cell r="F74">
            <v>1.7140978111065999</v>
          </cell>
          <cell r="G74">
            <v>1.2497708261737168</v>
          </cell>
          <cell r="H74">
            <v>0.79235578859989986</v>
          </cell>
          <cell r="I74">
            <v>0.63219386721202064</v>
          </cell>
          <cell r="J74">
            <v>0.41518445440074853</v>
          </cell>
          <cell r="K74">
            <v>0.30414201014446579</v>
          </cell>
          <cell r="L74">
            <v>0.17898872096265836</v>
          </cell>
          <cell r="M74">
            <v>0.12559263302648799</v>
          </cell>
          <cell r="N74">
            <v>5.1279594605740345E-2</v>
          </cell>
          <cell r="O74">
            <v>9.8628171442646066E-3</v>
          </cell>
        </row>
        <row r="75">
          <cell r="C75">
            <v>0.49129190826963359</v>
          </cell>
          <cell r="D75">
            <v>0.23649607154082733</v>
          </cell>
          <cell r="E75">
            <v>0.18799871834194545</v>
          </cell>
          <cell r="F75">
            <v>0.17027734875617359</v>
          </cell>
          <cell r="G75">
            <v>0.16601465512831645</v>
          </cell>
          <cell r="H75">
            <v>0.16230293545101912</v>
          </cell>
          <cell r="I75">
            <v>0.15651702081369559</v>
          </cell>
          <cell r="J75">
            <v>0.15100282296699918</v>
          </cell>
          <cell r="K75">
            <v>0.15073977035216909</v>
          </cell>
          <cell r="L75">
            <v>0.14959131375650192</v>
          </cell>
          <cell r="M75">
            <v>0.14890971450201085</v>
          </cell>
          <cell r="N75">
            <v>0.14742496568221938</v>
          </cell>
          <cell r="O75">
            <v>0.14580919460754882</v>
          </cell>
        </row>
        <row r="76">
          <cell r="C76">
            <v>1.4326553833539712</v>
          </cell>
          <cell r="D76">
            <v>1.6237696097562087</v>
          </cell>
          <cell r="E76">
            <v>1.4907963325530325</v>
          </cell>
          <cell r="F76">
            <v>0.68543532554683273</v>
          </cell>
          <cell r="G76">
            <v>0.50995683749335607</v>
          </cell>
          <cell r="H76">
            <v>0.26179980958113219</v>
          </cell>
          <cell r="I76">
            <v>0.10096885852809045</v>
          </cell>
          <cell r="J76">
            <v>6.8379679379681743E-2</v>
          </cell>
          <cell r="K76">
            <v>4.8637512120859566E-2</v>
          </cell>
          <cell r="L76">
            <v>2.9437798008110246E-2</v>
          </cell>
          <cell r="M76">
            <v>1.7761308638601342E-2</v>
          </cell>
          <cell r="N76">
            <v>1.188559276957723E-2</v>
          </cell>
          <cell r="O76">
            <v>6.1997903392560618E-3</v>
          </cell>
        </row>
        <row r="77">
          <cell r="C77">
            <v>29.784803216504979</v>
          </cell>
          <cell r="D77">
            <v>28.459775014356094</v>
          </cell>
          <cell r="E77">
            <v>25.80974827676145</v>
          </cell>
          <cell r="F77">
            <v>22.874101831478551</v>
          </cell>
          <cell r="G77">
            <v>19.32161667745045</v>
          </cell>
          <cell r="H77">
            <v>14.172045196059083</v>
          </cell>
          <cell r="I77">
            <v>11.010540087189952</v>
          </cell>
          <cell r="J77">
            <v>8.326867114092849</v>
          </cell>
          <cell r="K77">
            <v>6.7001582597338603</v>
          </cell>
          <cell r="L77">
            <v>4.3660776576656462</v>
          </cell>
          <cell r="M77">
            <v>3.0615435866003051</v>
          </cell>
          <cell r="N77">
            <v>1.5612338074526768</v>
          </cell>
          <cell r="O77">
            <v>0.28196118772774936</v>
          </cell>
        </row>
        <row r="78">
          <cell r="C78">
            <v>77.850185746738077</v>
          </cell>
          <cell r="D78">
            <v>74.93809846572023</v>
          </cell>
          <cell r="E78">
            <v>70.519684145799033</v>
          </cell>
          <cell r="F78">
            <v>63.03540243458356</v>
          </cell>
          <cell r="G78">
            <v>53.430702896267675</v>
          </cell>
          <cell r="H78">
            <v>39.77055978126463</v>
          </cell>
          <cell r="I78">
            <v>31.23375291504545</v>
          </cell>
          <cell r="J78">
            <v>24.08091568437484</v>
          </cell>
          <cell r="K78">
            <v>19.546387107902621</v>
          </cell>
          <cell r="L78">
            <v>13.778705432536693</v>
          </cell>
          <cell r="M78">
            <v>10.439166876748173</v>
          </cell>
          <cell r="N78">
            <v>6.4406733389356612</v>
          </cell>
          <cell r="O78">
            <v>3.1259816661616822</v>
          </cell>
        </row>
        <row r="82">
          <cell r="C82">
            <v>37.900621830795799</v>
          </cell>
          <cell r="D82">
            <v>37.186800239681354</v>
          </cell>
          <cell r="E82">
            <v>36.669063576020477</v>
          </cell>
          <cell r="F82">
            <v>34.962279597298185</v>
          </cell>
          <cell r="G82">
            <v>33.858787390024411</v>
          </cell>
          <cell r="H82">
            <v>32.238272701093685</v>
          </cell>
          <cell r="I82">
            <v>31.226596923410408</v>
          </cell>
          <cell r="J82">
            <v>29.92950908065384</v>
          </cell>
          <cell r="K82">
            <v>29.116033758190973</v>
          </cell>
          <cell r="L82">
            <v>27.927034624439379</v>
          </cell>
          <cell r="M82">
            <v>27.153325165412163</v>
          </cell>
          <cell r="N82">
            <v>25.282300373426168</v>
          </cell>
          <cell r="O82">
            <v>23.496146464294942</v>
          </cell>
        </row>
        <row r="83">
          <cell r="C83">
            <v>1.7924966131571125</v>
          </cell>
          <cell r="D83">
            <v>1.7796012532285184</v>
          </cell>
          <cell r="E83">
            <v>1.7696852141779587</v>
          </cell>
          <cell r="F83">
            <v>1.6590264118679223</v>
          </cell>
          <cell r="G83">
            <v>1.5491358005357692</v>
          </cell>
          <cell r="H83">
            <v>1.3948257333119287</v>
          </cell>
          <cell r="I83">
            <v>1.3053454081340985</v>
          </cell>
          <cell r="J83">
            <v>1.1303928102069549</v>
          </cell>
          <cell r="K83">
            <v>1.027513840645506</v>
          </cell>
          <cell r="L83">
            <v>0.88657138377217315</v>
          </cell>
          <cell r="M83">
            <v>0.80113009053712292</v>
          </cell>
          <cell r="N83">
            <v>0.61544659760318832</v>
          </cell>
          <cell r="O83">
            <v>0.46629044325745778</v>
          </cell>
        </row>
        <row r="84">
          <cell r="C84">
            <v>0.26756359921988182</v>
          </cell>
          <cell r="D84">
            <v>0.26275015385975126</v>
          </cell>
          <cell r="E84">
            <v>0.25827936507833588</v>
          </cell>
          <cell r="F84">
            <v>0.22789286539045142</v>
          </cell>
          <cell r="G84">
            <v>0.21926024339979383</v>
          </cell>
          <cell r="H84">
            <v>0.20630854784933927</v>
          </cell>
          <cell r="I84">
            <v>0.19912983722462255</v>
          </cell>
          <cell r="J84">
            <v>0.17668101168825012</v>
          </cell>
          <cell r="K84">
            <v>0.16268123593784489</v>
          </cell>
          <cell r="L84">
            <v>0.14179920901154255</v>
          </cell>
          <cell r="M84">
            <v>0.12787105497088949</v>
          </cell>
          <cell r="N84">
            <v>9.3029524308800834E-2</v>
          </cell>
          <cell r="O84">
            <v>8.1637871458820413E-2</v>
          </cell>
        </row>
        <row r="85">
          <cell r="C85">
            <v>4.652724286167806</v>
          </cell>
          <cell r="D85">
            <v>4.5958408688566514</v>
          </cell>
          <cell r="E85">
            <v>4.5973600998111532</v>
          </cell>
          <cell r="F85">
            <v>4.3770351195847104</v>
          </cell>
          <cell r="G85">
            <v>4.2781627919387466</v>
          </cell>
          <cell r="H85">
            <v>4.1530591833989456</v>
          </cell>
          <cell r="I85">
            <v>4.077265475103049</v>
          </cell>
          <cell r="J85">
            <v>3.948328067655511</v>
          </cell>
          <cell r="K85">
            <v>3.8676509229203067</v>
          </cell>
          <cell r="L85">
            <v>3.7523253200689313</v>
          </cell>
          <cell r="M85">
            <v>3.677751495984745</v>
          </cell>
          <cell r="N85">
            <v>3.4988376684320612</v>
          </cell>
          <cell r="O85">
            <v>3.3358955017753775</v>
          </cell>
        </row>
        <row r="86">
          <cell r="C86">
            <v>44.613406329340599</v>
          </cell>
          <cell r="D86">
            <v>43.824992515626278</v>
          </cell>
          <cell r="E86">
            <v>43.294388255087931</v>
          </cell>
          <cell r="F86">
            <v>41.226233994141268</v>
          </cell>
          <cell r="G86">
            <v>39.905346225898725</v>
          </cell>
          <cell r="H86">
            <v>37.992466165653894</v>
          </cell>
          <cell r="I86">
            <v>36.808337643872179</v>
          </cell>
          <cell r="J86">
            <v>35.184910970204555</v>
          </cell>
          <cell r="K86">
            <v>34.173879757694628</v>
          </cell>
          <cell r="L86">
            <v>32.707730537292022</v>
          </cell>
          <cell r="M86">
            <v>31.760077806904917</v>
          </cell>
          <cell r="N86">
            <v>29.489614163770216</v>
          </cell>
          <cell r="O86">
            <v>27.379970280786594</v>
          </cell>
        </row>
        <row r="87">
          <cell r="C87">
            <v>11.396881190298599</v>
          </cell>
          <cell r="D87">
            <v>11.082937231724763</v>
          </cell>
          <cell r="E87">
            <v>10.29111239013325</v>
          </cell>
          <cell r="F87">
            <v>9.6601561790306079</v>
          </cell>
          <cell r="G87">
            <v>9.2414228420952735</v>
          </cell>
          <cell r="H87">
            <v>8.6161790423919076</v>
          </cell>
          <cell r="I87">
            <v>8.2012539797227593</v>
          </cell>
          <cell r="J87">
            <v>7.7646169810348145</v>
          </cell>
          <cell r="K87">
            <v>7.4759302607374583</v>
          </cell>
          <cell r="L87">
            <v>7.0465070985333274</v>
          </cell>
          <cell r="M87">
            <v>6.7626296025585129</v>
          </cell>
          <cell r="N87">
            <v>6.0613520051859284</v>
          </cell>
          <cell r="O87">
            <v>5.3720974686197067</v>
          </cell>
        </row>
        <row r="88">
          <cell r="C88">
            <v>2.5914757088898752</v>
          </cell>
          <cell r="D88">
            <v>2.5736347235894783</v>
          </cell>
          <cell r="E88">
            <v>2.583815128986906</v>
          </cell>
          <cell r="F88">
            <v>3.0049057347802202</v>
          </cell>
          <cell r="G88">
            <v>3.2772457897752205</v>
          </cell>
          <cell r="H88">
            <v>3.6813358861693537</v>
          </cell>
          <cell r="I88">
            <v>3.9417963149376267</v>
          </cell>
          <cell r="J88">
            <v>4.1591209395861704</v>
          </cell>
          <cell r="K88">
            <v>4.2993736372036366</v>
          </cell>
          <cell r="L88">
            <v>4.5077493650356208</v>
          </cell>
          <cell r="M88">
            <v>4.6454566209834685</v>
          </cell>
          <cell r="N88">
            <v>4.9826000496988945</v>
          </cell>
          <cell r="O88">
            <v>5.3086896979169795</v>
          </cell>
        </row>
        <row r="89">
          <cell r="C89">
            <v>6.921675577942306</v>
          </cell>
          <cell r="D89">
            <v>6.791555141497474</v>
          </cell>
          <cell r="E89">
            <v>6.6558670871370493</v>
          </cell>
          <cell r="F89">
            <v>6.5205784963809643</v>
          </cell>
          <cell r="G89">
            <v>6.4264229350881283</v>
          </cell>
          <cell r="H89">
            <v>6.2792583706220251</v>
          </cell>
          <cell r="I89">
            <v>6.1772024342744016</v>
          </cell>
          <cell r="J89">
            <v>6.0672239943043147</v>
          </cell>
          <cell r="K89">
            <v>5.9919216909570627</v>
          </cell>
          <cell r="L89">
            <v>5.8759995804513236</v>
          </cell>
          <cell r="M89">
            <v>5.7967427969451508</v>
          </cell>
          <cell r="N89">
            <v>5.5917057606372929</v>
          </cell>
          <cell r="O89">
            <v>5.376850963448657</v>
          </cell>
        </row>
        <row r="90">
          <cell r="C90">
            <v>3.8872612803327419E-2</v>
          </cell>
          <cell r="D90">
            <v>4.1978201669681976E-2</v>
          </cell>
          <cell r="E90">
            <v>3.7532424240302044E-2</v>
          </cell>
          <cell r="F90">
            <v>3.690237845763257E-2</v>
          </cell>
          <cell r="G90">
            <v>3.6482347935852928E-2</v>
          </cell>
          <cell r="H90">
            <v>3.5852302153183468E-2</v>
          </cell>
          <cell r="I90">
            <v>3.5432271631403819E-2</v>
          </cell>
          <cell r="J90">
            <v>3.5399343992380899E-2</v>
          </cell>
          <cell r="K90">
            <v>3.5377392233032288E-2</v>
          </cell>
          <cell r="L90">
            <v>3.5344464594009362E-2</v>
          </cell>
          <cell r="M90">
            <v>3.5322512834660751E-2</v>
          </cell>
          <cell r="N90">
            <v>3.526763343628922E-2</v>
          </cell>
          <cell r="O90">
            <v>3.5212754037917675E-2</v>
          </cell>
        </row>
        <row r="91">
          <cell r="C91">
            <v>8.5572000876871002</v>
          </cell>
          <cell r="D91">
            <v>8.6959977407038611</v>
          </cell>
          <cell r="E91">
            <v>8.1527986099614544</v>
          </cell>
          <cell r="F91">
            <v>7.8739228133960477</v>
          </cell>
          <cell r="G91">
            <v>7.648405787922826</v>
          </cell>
          <cell r="H91">
            <v>7.3102949218283637</v>
          </cell>
          <cell r="I91">
            <v>7.0814051983976301</v>
          </cell>
          <cell r="J91">
            <v>6.8425355243337629</v>
          </cell>
          <cell r="K91">
            <v>6.683607896235702</v>
          </cell>
          <cell r="L91">
            <v>6.4493004732926442</v>
          </cell>
          <cell r="M91">
            <v>6.2958248946507371</v>
          </cell>
          <cell r="N91">
            <v>5.921089488609427</v>
          </cell>
          <cell r="O91">
            <v>5.5590319910823407</v>
          </cell>
        </row>
        <row r="92">
          <cell r="C92">
            <v>29.506105177621208</v>
          </cell>
          <cell r="D92">
            <v>29.186103039185262</v>
          </cell>
          <cell r="E92">
            <v>27.721125640458961</v>
          </cell>
          <cell r="F92">
            <v>27.09646560204547</v>
          </cell>
          <cell r="G92">
            <v>26.629979702817302</v>
          </cell>
          <cell r="H92">
            <v>25.922920523164834</v>
          </cell>
          <cell r="I92">
            <v>25.437090198963819</v>
          </cell>
          <cell r="J92">
            <v>24.868896783251444</v>
          </cell>
          <cell r="K92">
            <v>24.486210877366894</v>
          </cell>
          <cell r="L92">
            <v>23.914900981906925</v>
          </cell>
          <cell r="M92">
            <v>23.535976427972528</v>
          </cell>
          <cell r="N92">
            <v>22.592014937567832</v>
          </cell>
          <cell r="O92">
            <v>21.651882875105599</v>
          </cell>
        </row>
        <row r="93">
          <cell r="C93">
            <v>9.806959996155765</v>
          </cell>
          <cell r="D93">
            <v>9.665368780493413</v>
          </cell>
          <cell r="E93">
            <v>10.199227011445592</v>
          </cell>
          <cell r="F93">
            <v>10.09128689072908</v>
          </cell>
          <cell r="G93">
            <v>9.7592374012543743</v>
          </cell>
          <cell r="H93">
            <v>9.12803290396986</v>
          </cell>
          <cell r="I93">
            <v>8.7186382060038579</v>
          </cell>
          <cell r="J93">
            <v>7.3686774082979962</v>
          </cell>
          <cell r="K93">
            <v>6.5004827709439246</v>
          </cell>
          <cell r="L93">
            <v>4.7500810912161162</v>
          </cell>
          <cell r="M93">
            <v>3.7471520181056737</v>
          </cell>
          <cell r="N93">
            <v>1.544435211821551</v>
          </cell>
          <cell r="O93">
            <v>0.52400169234530047</v>
          </cell>
        </row>
        <row r="94">
          <cell r="C94">
            <v>83.926471503117568</v>
          </cell>
          <cell r="D94">
            <v>82.676464335304942</v>
          </cell>
          <cell r="E94">
            <v>81.214740906992475</v>
          </cell>
          <cell r="F94">
            <v>78.413986486915817</v>
          </cell>
          <cell r="G94">
            <v>76.294563329970401</v>
          </cell>
          <cell r="H94">
            <v>73.043419592788581</v>
          </cell>
          <cell r="I94">
            <v>70.964066048839854</v>
          </cell>
          <cell r="J94">
            <v>67.422485161753997</v>
          </cell>
          <cell r="K94">
            <v>65.16057340600544</v>
          </cell>
          <cell r="L94">
            <v>61.372712610415064</v>
          </cell>
          <cell r="M94">
            <v>59.043206252983119</v>
          </cell>
          <cell r="N94">
            <v>53.626064313159603</v>
          </cell>
          <cell r="O94">
            <v>49.555854848237495</v>
          </cell>
        </row>
        <row r="98">
          <cell r="C98">
            <v>50.827908053927715</v>
          </cell>
          <cell r="D98">
            <v>49.342772006165717</v>
          </cell>
          <cell r="E98">
            <v>38.50861945036484</v>
          </cell>
          <cell r="F98">
            <v>34.914563657475533</v>
          </cell>
          <cell r="G98">
            <v>27.087926481191417</v>
          </cell>
          <cell r="H98">
            <v>20.46248790135472</v>
          </cell>
          <cell r="I98">
            <v>16.199908778990512</v>
          </cell>
          <cell r="J98">
            <v>11.745759897251519</v>
          </cell>
          <cell r="K98">
            <v>9.0646821272107001</v>
          </cell>
          <cell r="L98">
            <v>4.6384434308554683</v>
          </cell>
          <cell r="M98">
            <v>2.4841797606033258</v>
          </cell>
          <cell r="N98">
            <v>4.923526654382647E-2</v>
          </cell>
          <cell r="O98">
            <v>0</v>
          </cell>
        </row>
        <row r="99">
          <cell r="C99">
            <v>19.208301525004394</v>
          </cell>
          <cell r="D99">
            <v>20.777926093775349</v>
          </cell>
          <cell r="E99">
            <v>18.054049236169096</v>
          </cell>
          <cell r="F99">
            <v>24.859295751475162</v>
          </cell>
          <cell r="G99">
            <v>27.130297273071186</v>
          </cell>
          <cell r="H99">
            <v>25.424797295872516</v>
          </cell>
          <cell r="I99">
            <v>24.306376972378892</v>
          </cell>
          <cell r="J99">
            <v>17.912766708094132</v>
          </cell>
          <cell r="K99">
            <v>14.184452964682453</v>
          </cell>
          <cell r="L99">
            <v>6.1801932665832506</v>
          </cell>
          <cell r="M99">
            <v>2.3843016234262175</v>
          </cell>
          <cell r="N99">
            <v>9.0123814479372663E-2</v>
          </cell>
          <cell r="O99">
            <v>0</v>
          </cell>
        </row>
        <row r="100">
          <cell r="C100">
            <v>4.2192446556992426E-2</v>
          </cell>
          <cell r="D100">
            <v>3.6795267495501355E-2</v>
          </cell>
          <cell r="E100">
            <v>2.4685382572173079E-2</v>
          </cell>
          <cell r="F100">
            <v>3.2344803734362326E-2</v>
          </cell>
          <cell r="G100">
            <v>9.1150703441917336E-3</v>
          </cell>
          <cell r="H100">
            <v>1.5647498683594102E-3</v>
          </cell>
          <cell r="I100">
            <v>1.0715087018332372E-4</v>
          </cell>
          <cell r="J100">
            <v>3.7860143170541822E-6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</row>
        <row r="101">
          <cell r="C101">
            <v>3.1228266182428115E-3</v>
          </cell>
          <cell r="D101">
            <v>3.068140823246265E-3</v>
          </cell>
          <cell r="E101">
            <v>2.4246080202779594E-3</v>
          </cell>
          <cell r="F101">
            <v>5.5071745568889231E-3</v>
          </cell>
          <cell r="G101">
            <v>5.3584002017142271E-3</v>
          </cell>
          <cell r="H101">
            <v>5.1628446274430088E-3</v>
          </cell>
          <cell r="I101">
            <v>5.0729491911903797E-3</v>
          </cell>
          <cell r="J101">
            <v>5.000702711321442E-3</v>
          </cell>
          <cell r="K101">
            <v>4.9790568155735756E-3</v>
          </cell>
          <cell r="L101">
            <v>4.9612389195315748E-3</v>
          </cell>
          <cell r="M101">
            <v>4.8685625442954133E-3</v>
          </cell>
          <cell r="N101">
            <v>4.5489744239574255E-3</v>
          </cell>
          <cell r="O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</row>
        <row r="103">
          <cell r="C103">
            <v>16.99720478591594</v>
          </cell>
          <cell r="D103">
            <v>16.851520789638233</v>
          </cell>
          <cell r="E103">
            <v>14.28455694394218</v>
          </cell>
          <cell r="F103">
            <v>15.446943914668571</v>
          </cell>
          <cell r="G103">
            <v>14.645844955395168</v>
          </cell>
          <cell r="H103">
            <v>13.052064487547609</v>
          </cell>
          <cell r="I103">
            <v>12.02819841014106</v>
          </cell>
          <cell r="J103">
            <v>9.1874951677668033</v>
          </cell>
          <cell r="K103">
            <v>7.4640797719694492</v>
          </cell>
          <cell r="L103">
            <v>3.6906640559810882</v>
          </cell>
          <cell r="M103">
            <v>1.8874996132982595</v>
          </cell>
          <cell r="N103">
            <v>2.3365872765163734E-2</v>
          </cell>
          <cell r="O103">
            <v>0</v>
          </cell>
        </row>
        <row r="104">
          <cell r="C104">
            <v>2.3216327155401495</v>
          </cell>
          <cell r="D104">
            <v>2.381438677238549</v>
          </cell>
          <cell r="E104">
            <v>1.7582048406769286</v>
          </cell>
          <cell r="F104">
            <v>3.7308836673412067</v>
          </cell>
          <cell r="G104">
            <v>5.0182512512281807</v>
          </cell>
          <cell r="H104">
            <v>4.7114098543605696</v>
          </cell>
          <cell r="I104">
            <v>4.5085899838722483</v>
          </cell>
          <cell r="J104">
            <v>3.327047940550425</v>
          </cell>
          <cell r="K104">
            <v>2.6373835918006692</v>
          </cell>
          <cell r="L104">
            <v>1.1569163459753069</v>
          </cell>
          <cell r="M104">
            <v>0.44698281489537922</v>
          </cell>
          <cell r="N104">
            <v>1.5104080893047619E-2</v>
          </cell>
          <cell r="O104">
            <v>0</v>
          </cell>
        </row>
        <row r="105">
          <cell r="C105">
            <v>0.14134258011641571</v>
          </cell>
          <cell r="D105">
            <v>0.12878355069130662</v>
          </cell>
          <cell r="E105">
            <v>8.728258641942406E-2</v>
          </cell>
          <cell r="F105"/>
          <cell r="G105"/>
          <cell r="H105"/>
          <cell r="I105"/>
          <cell r="J105"/>
          <cell r="K105"/>
          <cell r="L105"/>
          <cell r="M105"/>
          <cell r="N105"/>
          <cell r="O105"/>
        </row>
        <row r="106">
          <cell r="C106">
            <v>1.5475460712101711E-2</v>
          </cell>
          <cell r="D106">
            <v>1.5229722324649567E-2</v>
          </cell>
          <cell r="E106">
            <v>1.3631088270350328E-2</v>
          </cell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</row>
        <row r="108">
          <cell r="C108">
            <v>32.716402976741577</v>
          </cell>
          <cell r="D108">
            <v>32.24721192886944</v>
          </cell>
          <cell r="E108">
            <v>29.168224842684253</v>
          </cell>
          <cell r="F108">
            <v>30.112033010212336</v>
          </cell>
          <cell r="G108">
            <v>28.210601416163154</v>
          </cell>
          <cell r="H108">
            <v>23.854754879579843</v>
          </cell>
          <cell r="I108">
            <v>21.004962635281814</v>
          </cell>
          <cell r="J108">
            <v>16.051863161341227</v>
          </cell>
          <cell r="K108">
            <v>13.038162060030553</v>
          </cell>
          <cell r="L108">
            <v>7.1689931706812962</v>
          </cell>
          <cell r="M108">
            <v>4.1919501993157748</v>
          </cell>
          <cell r="N108">
            <v>8.4049586304077065E-2</v>
          </cell>
          <cell r="O108">
            <v>5.176932524676351E-2</v>
          </cell>
        </row>
        <row r="109">
          <cell r="C109">
            <v>1.039158396635091E-2</v>
          </cell>
          <cell r="D109">
            <v>6.2155119888016672E-3</v>
          </cell>
          <cell r="E109">
            <v>4.5697523132964433E-3</v>
          </cell>
          <cell r="F109">
            <v>1.7741125714553587E-3</v>
          </cell>
          <cell r="G109">
            <v>2.1755063516003623E-3</v>
          </cell>
          <cell r="H109">
            <v>2.0461883960573891E-3</v>
          </cell>
          <cell r="I109">
            <v>1.8909306704381075E-3</v>
          </cell>
          <cell r="J109">
            <v>1.5558050514966699E-3</v>
          </cell>
          <cell r="K109">
            <v>1.2691245676966518E-3</v>
          </cell>
          <cell r="L109">
            <v>5.7111211629791024E-4</v>
          </cell>
          <cell r="M109">
            <v>2.1371045408370733E-4</v>
          </cell>
          <cell r="N109">
            <v>1.4865495128977354E-5</v>
          </cell>
          <cell r="O109">
            <v>0</v>
          </cell>
        </row>
        <row r="110">
          <cell r="C110">
            <v>0.32586024723015888</v>
          </cell>
          <cell r="D110">
            <v>0.4025287354164252</v>
          </cell>
          <cell r="E110">
            <v>0.48295759161536805</v>
          </cell>
          <cell r="F110">
            <v>0.75847230813534838</v>
          </cell>
          <cell r="G110">
            <v>0.87261356593078843</v>
          </cell>
          <cell r="H110">
            <v>1.1581348870515373</v>
          </cell>
          <cell r="I110">
            <v>1.3475277642117089</v>
          </cell>
          <cell r="J110">
            <v>1.4704317890597449</v>
          </cell>
          <cell r="K110">
            <v>1.552031887528881</v>
          </cell>
          <cell r="L110">
            <v>1.5394388214139116</v>
          </cell>
          <cell r="M110">
            <v>1.5319154955458214</v>
          </cell>
          <cell r="N110">
            <v>1.5146389536133253</v>
          </cell>
          <cell r="O110">
            <v>1.4964473998020691</v>
          </cell>
        </row>
        <row r="111"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</row>
        <row r="112">
          <cell r="C112">
            <v>1.2441949689848169</v>
          </cell>
          <cell r="D112">
            <v>1.245893235129508</v>
          </cell>
          <cell r="E112">
            <v>1.0478271121798288</v>
          </cell>
          <cell r="F112">
            <v>1.0336184531430015</v>
          </cell>
          <cell r="G112">
            <v>1.0030158298236986</v>
          </cell>
          <cell r="H112">
            <v>0.85822627867489298</v>
          </cell>
          <cell r="I112">
            <v>0.76004494248374777</v>
          </cell>
          <cell r="J112">
            <v>0.47336793558799356</v>
          </cell>
          <cell r="K112">
            <v>0.31479251642805989</v>
          </cell>
          <cell r="L112">
            <v>0.1153289761439254</v>
          </cell>
          <cell r="M112">
            <v>3.5332709874930819E-2</v>
          </cell>
          <cell r="N112">
            <v>4.7834412615909101E-5</v>
          </cell>
          <cell r="O112">
            <v>0</v>
          </cell>
        </row>
        <row r="113">
          <cell r="C113">
            <v>8.6520178289366381E-2</v>
          </cell>
          <cell r="D113">
            <v>8.692021290039692E-2</v>
          </cell>
          <cell r="E113">
            <v>8.5086583140870267E-2</v>
          </cell>
          <cell r="F113">
            <v>8.9229861434482749E-2</v>
          </cell>
          <cell r="G113">
            <v>9.3454695010875749E-2</v>
          </cell>
          <cell r="H113">
            <v>9.1441859500820233E-2</v>
          </cell>
          <cell r="I113">
            <v>8.4077755397930415E-2</v>
          </cell>
          <cell r="J113">
            <v>6.9214167450766417E-2</v>
          </cell>
          <cell r="K113">
            <v>5.9117618391360434E-2</v>
          </cell>
          <cell r="L113">
            <v>3.8037234471560426E-2</v>
          </cell>
          <cell r="M113">
            <v>2.6351639573207509E-2</v>
          </cell>
          <cell r="N113">
            <v>6.4252238441189408E-6</v>
          </cell>
          <cell r="O113">
            <v>0</v>
          </cell>
        </row>
        <row r="114"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</row>
        <row r="115">
          <cell r="C115">
            <v>123.94055034960419</v>
          </cell>
          <cell r="D115">
            <v>123.52630387245712</v>
          </cell>
          <cell r="E115">
            <v>103.52212001836888</v>
          </cell>
          <cell r="F115">
            <v>110.98466671474837</v>
          </cell>
          <cell r="G115">
            <v>104.07865444471199</v>
          </cell>
          <cell r="H115">
            <v>89.622091226834343</v>
          </cell>
          <cell r="I115">
            <v>80.246758273489718</v>
          </cell>
          <cell r="J115">
            <v>60.244507060879748</v>
          </cell>
          <cell r="K115">
            <v>48.320950719425397</v>
          </cell>
          <cell r="L115">
            <v>24.533547653141635</v>
          </cell>
          <cell r="M115">
            <v>12.993596129531294</v>
          </cell>
          <cell r="N115">
            <v>1.7811356741543591</v>
          </cell>
          <cell r="O115">
            <v>1.5482167250488326</v>
          </cell>
        </row>
        <row r="116">
          <cell r="C116">
            <v>0.41886775956587197</v>
          </cell>
          <cell r="D116">
            <v>0.41716013906101806</v>
          </cell>
          <cell r="E116">
            <v>0.35492566956259997</v>
          </cell>
          <cell r="F116">
            <v>0.36713856737683587</v>
          </cell>
          <cell r="G116">
            <v>0.37723524267173081</v>
          </cell>
          <cell r="H116">
            <v>0.32244786000794906</v>
          </cell>
          <cell r="I116">
            <v>0.28674832635698949</v>
          </cell>
          <cell r="J116">
            <v>0.21155912462841417</v>
          </cell>
          <cell r="K116">
            <v>0.16699939953338178</v>
          </cell>
          <cell r="L116">
            <v>9.7263116111134196E-2</v>
          </cell>
          <cell r="M116">
            <v>6.1617024745382748E-2</v>
          </cell>
          <cell r="N116">
            <v>3.128600443798514E-3</v>
          </cell>
          <cell r="O116">
            <v>1.3660874638460141E-3</v>
          </cell>
        </row>
        <row r="117">
          <cell r="C117">
            <v>0.10998880049175171</v>
          </cell>
          <cell r="D117">
            <v>0.11395305967512689</v>
          </cell>
          <cell r="E117">
            <v>0.12257931688439071</v>
          </cell>
          <cell r="F117">
            <v>0.12608992596749824</v>
          </cell>
          <cell r="G117">
            <v>0.13742774528323276</v>
          </cell>
          <cell r="H117">
            <v>0.14877019550983592</v>
          </cell>
          <cell r="I117">
            <v>0.15633182899423795</v>
          </cell>
          <cell r="J117">
            <v>0.14995364411315287</v>
          </cell>
          <cell r="K117">
            <v>0.1457015208590961</v>
          </cell>
          <cell r="L117">
            <v>0.11746096260991788</v>
          </cell>
          <cell r="M117">
            <v>9.8633923777132371E-2</v>
          </cell>
          <cell r="N117">
            <v>1.8360563948109306E-2</v>
          </cell>
          <cell r="O117">
            <v>2.2387384158895152E-3</v>
          </cell>
        </row>
        <row r="118">
          <cell r="C118">
            <v>1.4166522805994843</v>
          </cell>
          <cell r="D118">
            <v>1.4107456398136646</v>
          </cell>
          <cell r="E118">
            <v>1.424305396689526</v>
          </cell>
          <cell r="F118">
            <v>1.3596266716173877</v>
          </cell>
          <cell r="G118">
            <v>1.2891817242967774</v>
          </cell>
          <cell r="H118">
            <v>1.1563731569000186</v>
          </cell>
          <cell r="I118">
            <v>1.0643801986465642</v>
          </cell>
          <cell r="J118">
            <v>0.85074772899251039</v>
          </cell>
          <cell r="K118">
            <v>0.72047126049052124</v>
          </cell>
          <cell r="L118">
            <v>0.4961378523429521</v>
          </cell>
          <cell r="M118">
            <v>0.37166997163644472</v>
          </cell>
          <cell r="N118">
            <v>0.12032725638975075</v>
          </cell>
          <cell r="O118">
            <v>1.2240562138320088E-2</v>
          </cell>
        </row>
        <row r="119">
          <cell r="C119">
            <v>1.0324348644831516</v>
          </cell>
          <cell r="D119">
            <v>1.0455678671777866</v>
          </cell>
          <cell r="E119">
            <v>1.0351052660147715</v>
          </cell>
          <cell r="F119">
            <v>1.0146650937244188</v>
          </cell>
          <cell r="G119">
            <v>1.0010383121975175</v>
          </cell>
          <cell r="H119">
            <v>0.99130815188126353</v>
          </cell>
          <cell r="I119">
            <v>0.9848213783370946</v>
          </cell>
          <cell r="J119">
            <v>0.85181509420539303</v>
          </cell>
          <cell r="K119">
            <v>0.76314423811759191</v>
          </cell>
          <cell r="L119">
            <v>0.55270316472636427</v>
          </cell>
          <cell r="M119">
            <v>0.41240911579887907</v>
          </cell>
          <cell r="N119">
            <v>3.4369956955814421E-2</v>
          </cell>
          <cell r="O119">
            <v>3.1429446903561774E-2</v>
          </cell>
        </row>
        <row r="120">
          <cell r="C120">
            <v>3.5787556809239391</v>
          </cell>
          <cell r="D120">
            <v>3.6256658031659312</v>
          </cell>
          <cell r="E120">
            <v>2.1253496300920349</v>
          </cell>
          <cell r="F120">
            <v>2.7973475751784718</v>
          </cell>
          <cell r="G120">
            <v>3.2457793532210597</v>
          </cell>
          <cell r="H120">
            <v>3.1717945629901614</v>
          </cell>
          <cell r="I120">
            <v>3.1224719302857147</v>
          </cell>
          <cell r="J120">
            <v>2.3346099417483344</v>
          </cell>
          <cell r="K120">
            <v>1.8100213766204916</v>
          </cell>
          <cell r="L120">
            <v>1.5469883499329307</v>
          </cell>
          <cell r="M120">
            <v>1.3716340575047878</v>
          </cell>
          <cell r="N120">
            <v>1.1550233731707609</v>
          </cell>
          <cell r="O120">
            <v>0.90511622297119276</v>
          </cell>
        </row>
        <row r="121">
          <cell r="C121">
            <v>6.5566993860641993</v>
          </cell>
          <cell r="D121">
            <v>6.6130925088935273</v>
          </cell>
          <cell r="E121">
            <v>5.0622652792433236</v>
          </cell>
          <cell r="F121">
            <v>5.6648678338646121</v>
          </cell>
          <cell r="G121">
            <v>6.0506623776703181</v>
          </cell>
          <cell r="H121">
            <v>5.7906939272892286</v>
          </cell>
          <cell r="I121">
            <v>5.6147536626206005</v>
          </cell>
          <cell r="J121">
            <v>4.3986855336878055</v>
          </cell>
          <cell r="K121">
            <v>3.6063377956210827</v>
          </cell>
          <cell r="L121">
            <v>2.8105534457232988</v>
          </cell>
          <cell r="M121">
            <v>2.3159640934626267</v>
          </cell>
          <cell r="N121">
            <v>1.3312097509082339</v>
          </cell>
          <cell r="O121">
            <v>0.9523910578928102</v>
          </cell>
        </row>
        <row r="122">
          <cell r="C122">
            <v>130.49724973566839</v>
          </cell>
          <cell r="D122">
            <v>130.13939638135065</v>
          </cell>
          <cell r="E122">
            <v>108.5843852976122</v>
          </cell>
          <cell r="F122">
            <v>116.64953454861299</v>
          </cell>
          <cell r="G122">
            <v>110.12931682238231</v>
          </cell>
          <cell r="H122">
            <v>95.412785154123569</v>
          </cell>
          <cell r="I122">
            <v>85.861511936110318</v>
          </cell>
          <cell r="J122">
            <v>64.643192594567552</v>
          </cell>
          <cell r="K122">
            <v>51.927288515046477</v>
          </cell>
          <cell r="L122">
            <v>27.344101098864932</v>
          </cell>
          <cell r="M122">
            <v>15.309560222993921</v>
          </cell>
          <cell r="N122">
            <v>3.112345425062593</v>
          </cell>
          <cell r="O122">
            <v>2.5006077829416427</v>
          </cell>
        </row>
        <row r="124">
          <cell r="C124">
            <v>6.4728948217726734E-2</v>
          </cell>
          <cell r="D124">
            <v>6.6906027260043535E-2</v>
          </cell>
          <cell r="E124">
            <v>6.4590974939081752E-2</v>
          </cell>
          <cell r="F124">
            <v>6.6610910367961088E-2</v>
          </cell>
          <cell r="G124">
            <v>7.2683232952742857E-2</v>
          </cell>
          <cell r="H124">
            <v>7.8736125993624312E-2</v>
          </cell>
          <cell r="I124">
            <v>8.277138802087862E-2</v>
          </cell>
          <cell r="J124">
            <v>7.9725099895843796E-2</v>
          </cell>
          <cell r="K124">
            <v>7.7694241145820603E-2</v>
          </cell>
          <cell r="L124">
            <v>6.2982598453793268E-2</v>
          </cell>
          <cell r="M124">
            <v>5.3174836659108368E-2</v>
          </cell>
          <cell r="N124">
            <v>1.0940091813016906E-2</v>
          </cell>
          <cell r="O124">
            <v>1.4944826299374031E-3</v>
          </cell>
        </row>
        <row r="125">
          <cell r="C125">
            <v>6.2727104438594106</v>
          </cell>
          <cell r="D125">
            <v>5.5084002803479164</v>
          </cell>
          <cell r="E125">
            <v>3.0820466065159131</v>
          </cell>
          <cell r="F125">
            <v>4.1550132782628779</v>
          </cell>
          <cell r="G125">
            <v>4.8704969860631069</v>
          </cell>
          <cell r="H125">
            <v>4.4511604006222809</v>
          </cell>
          <cell r="I125">
            <v>4.1716026769950645</v>
          </cell>
          <cell r="J125">
            <v>3.3396483201691902</v>
          </cell>
          <cell r="K125">
            <v>2.7850120822852733</v>
          </cell>
          <cell r="L125">
            <v>1.9941928587824806</v>
          </cell>
          <cell r="M125">
            <v>1.4669800431139521</v>
          </cell>
          <cell r="N125">
            <v>0.80684802547602974</v>
          </cell>
          <cell r="O125">
            <v>0.14681017241430114</v>
          </cell>
        </row>
        <row r="126">
          <cell r="C126">
            <v>18.163993699827923</v>
          </cell>
          <cell r="D126">
            <v>19.041515331094242</v>
          </cell>
          <cell r="E126">
            <v>8.029899798992659</v>
          </cell>
          <cell r="F126">
            <v>14.147853865902277</v>
          </cell>
          <cell r="G126">
            <v>18.226535824338324</v>
          </cell>
          <cell r="H126">
            <v>18.371953097290252</v>
          </cell>
          <cell r="I126">
            <v>18.468903530046603</v>
          </cell>
          <cell r="J126">
            <v>16.673195379213968</v>
          </cell>
          <cell r="K126">
            <v>15.476067988194798</v>
          </cell>
          <cell r="L126">
            <v>13.712636086785869</v>
          </cell>
          <cell r="M126">
            <v>12.526171567585711</v>
          </cell>
          <cell r="N126">
            <v>10.998442945436867</v>
          </cell>
          <cell r="O126">
            <v>8.4372731203565259</v>
          </cell>
        </row>
        <row r="127"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</row>
        <row r="128">
          <cell r="C128">
            <v>24.50143309190506</v>
          </cell>
          <cell r="D128">
            <v>24.616821638702202</v>
          </cell>
          <cell r="E128">
            <v>11.176537380447654</v>
          </cell>
          <cell r="F128">
            <v>18.369478054533118</v>
          </cell>
          <cell r="G128">
            <v>23.169716043354175</v>
          </cell>
          <cell r="H128">
            <v>22.901849623906159</v>
          </cell>
          <cell r="I128">
            <v>22.723277595062548</v>
          </cell>
          <cell r="J128">
            <v>20.092568799279004</v>
          </cell>
          <cell r="K128">
            <v>18.33877431162589</v>
          </cell>
          <cell r="L128">
            <v>15.769811544022144</v>
          </cell>
          <cell r="M128">
            <v>14.046326447358773</v>
          </cell>
          <cell r="N128">
            <v>11.816231062725914</v>
          </cell>
          <cell r="O128">
            <v>8.5855777754007647</v>
          </cell>
        </row>
        <row r="132">
          <cell r="C132">
            <v>-30.050398554604669</v>
          </cell>
          <cell r="D132">
            <v>-28.694533671620448</v>
          </cell>
          <cell r="E132">
            <v>-30.021426603185208</v>
          </cell>
          <cell r="F132">
            <v>-20.953711316615173</v>
          </cell>
          <cell r="G132">
            <v>-13.911664946128198</v>
          </cell>
          <cell r="H132">
            <v>-18.800451451825012</v>
          </cell>
          <cell r="I132">
            <v>-22.01868106587731</v>
          </cell>
          <cell r="J132">
            <v>-20.407350683787609</v>
          </cell>
          <cell r="K132">
            <v>-19.882454507359366</v>
          </cell>
          <cell r="L132">
            <v>-18.703462604870051</v>
          </cell>
          <cell r="M132">
            <v>-17.889428484568004</v>
          </cell>
          <cell r="N132">
            <v>-15.730929138437777</v>
          </cell>
          <cell r="O132">
            <v>-13.517508368737493</v>
          </cell>
        </row>
        <row r="133">
          <cell r="C133">
            <v>11.517789419295998</v>
          </cell>
          <cell r="D133">
            <v>11.768757395386107</v>
          </cell>
          <cell r="E133">
            <v>11.538329507720068</v>
          </cell>
          <cell r="F133">
            <v>11.411904620164435</v>
          </cell>
          <cell r="G133">
            <v>10.703984096452762</v>
          </cell>
          <cell r="H133">
            <v>6.7610358471316268</v>
          </cell>
          <cell r="I133">
            <v>5.1048929502708331</v>
          </cell>
          <cell r="J133">
            <v>4.77695629164712</v>
          </cell>
          <cell r="K133">
            <v>4.4834802319236395</v>
          </cell>
          <cell r="L133">
            <v>3.205305815911788</v>
          </cell>
          <cell r="M133">
            <v>1.9875752010838754</v>
          </cell>
          <cell r="N133">
            <v>1.3054267616239514</v>
          </cell>
          <cell r="O133">
            <v>0.65857182477338005</v>
          </cell>
        </row>
        <row r="134">
          <cell r="C134">
            <v>-8.7203553944387284</v>
          </cell>
          <cell r="D134">
            <v>-8.64510877778857</v>
          </cell>
          <cell r="E134">
            <v>-8.7087881321992082</v>
          </cell>
          <cell r="F134">
            <v>-8.962326605646135</v>
          </cell>
          <cell r="G134">
            <v>-8.7286494347781343</v>
          </cell>
          <cell r="H134">
            <v>-8.0178402989450603</v>
          </cell>
          <cell r="I134">
            <v>-8.0864051744039998</v>
          </cell>
          <cell r="J134">
            <v>-8.2146911169812586</v>
          </cell>
          <cell r="K134">
            <v>-8.2516533659453906</v>
          </cell>
          <cell r="L134">
            <v>-8.3882945068724641</v>
          </cell>
          <cell r="M134">
            <v>-8.5821373381211856</v>
          </cell>
          <cell r="N134">
            <v>-8.2635462478376489</v>
          </cell>
          <cell r="O134">
            <v>-7.8864590044748146</v>
          </cell>
        </row>
        <row r="135">
          <cell r="C135">
            <v>0.32321801572539333</v>
          </cell>
          <cell r="D135">
            <v>0.32305308935392585</v>
          </cell>
          <cell r="E135">
            <v>0.32289640930103192</v>
          </cell>
          <cell r="F135">
            <v>0.33108956902174519</v>
          </cell>
          <cell r="G135">
            <v>0.3199281501311107</v>
          </cell>
          <cell r="H135">
            <v>0.26995322254533044</v>
          </cell>
          <cell r="I135">
            <v>0.24448269618459609</v>
          </cell>
          <cell r="J135">
            <v>0.22338335628068962</v>
          </cell>
          <cell r="K135">
            <v>0.2081887940116347</v>
          </cell>
          <cell r="L135">
            <v>0.18370764769624984</v>
          </cell>
          <cell r="M135">
            <v>0.16626040188363608</v>
          </cell>
          <cell r="N135">
            <v>0.12955735153680456</v>
          </cell>
          <cell r="O135">
            <v>0.1025359216399284</v>
          </cell>
        </row>
        <row r="136">
          <cell r="C136">
            <v>10.226874555485312</v>
          </cell>
          <cell r="D136">
            <v>10.12235848037975</v>
          </cell>
          <cell r="E136">
            <v>10.110124415901142</v>
          </cell>
          <cell r="F136">
            <v>9.9310832013019912</v>
          </cell>
          <cell r="G136">
            <v>9.147632926808841</v>
          </cell>
          <cell r="H136">
            <v>6.7085241260420698</v>
          </cell>
          <cell r="I136">
            <v>5.64607798194365</v>
          </cell>
          <cell r="J136">
            <v>4.843534318211228</v>
          </cell>
          <cell r="K136">
            <v>4.2682800810691344</v>
          </cell>
          <cell r="L136">
            <v>3.3441161579502614</v>
          </cell>
          <cell r="M136">
            <v>2.6873457911080005</v>
          </cell>
          <cell r="N136">
            <v>1.2183387408821909</v>
          </cell>
          <cell r="O136">
            <v>0.11637378345601235</v>
          </cell>
        </row>
        <row r="137"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</row>
        <row r="138">
          <cell r="C138">
            <v>-0.91399244923293199</v>
          </cell>
          <cell r="D138">
            <v>-0.76784586201262883</v>
          </cell>
          <cell r="E138">
            <v>-0.81443052748049238</v>
          </cell>
          <cell r="F138">
            <v>-3.6964447937388614</v>
          </cell>
          <cell r="G138">
            <v>-5.6577460287516912</v>
          </cell>
          <cell r="H138">
            <v>-7.4804847202504412</v>
          </cell>
          <cell r="I138">
            <v>-8.6423607869290162</v>
          </cell>
          <cell r="J138">
            <v>-8.7675248722441097</v>
          </cell>
          <cell r="K138">
            <v>-8.8676899193274341</v>
          </cell>
          <cell r="L138">
            <v>-9.0314869168884311</v>
          </cell>
          <cell r="M138">
            <v>-9.1459282903036154</v>
          </cell>
          <cell r="N138">
            <v>-9.440471975601362</v>
          </cell>
          <cell r="O138">
            <v>-9.7394133376611141</v>
          </cell>
        </row>
        <row r="139"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</row>
        <row r="140"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</row>
        <row r="141">
          <cell r="C141">
            <v>-17.616864407769629</v>
          </cell>
          <cell r="D141">
            <v>-15.893319346301862</v>
          </cell>
          <cell r="E141">
            <v>-17.573294929942673</v>
          </cell>
          <cell r="F141">
            <v>-11.938405325511999</v>
          </cell>
          <cell r="G141">
            <v>-8.126515236265309</v>
          </cell>
          <cell r="H141">
            <v>-20.55926327530149</v>
          </cell>
          <cell r="I141">
            <v>-27.751993398811244</v>
          </cell>
          <cell r="J141">
            <v>-27.545692706873936</v>
          </cell>
          <cell r="K141">
            <v>-28.041848685627784</v>
          </cell>
          <cell r="L141">
            <v>-29.390114407072645</v>
          </cell>
          <cell r="M141">
            <v>-30.776312718917293</v>
          </cell>
          <cell r="N141">
            <v>-30.78162450783384</v>
          </cell>
          <cell r="O141">
            <v>-30.265899181004102</v>
          </cell>
        </row>
      </sheetData>
      <sheetData sheetId="23"/>
      <sheetData sheetId="24"/>
      <sheetData sheetId="25"/>
      <sheetData sheetId="2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ivi"/>
      <sheetName val="Données brutes"/>
      <sheetName val="CCS"/>
      <sheetName val="CODPOL"/>
      <sheetName val="CRF_2006"/>
      <sheetName val="Bunkers"/>
      <sheetName val="AMS_MET_détail"/>
      <sheetName val="check"/>
      <sheetName val="SNAP projections_secten"/>
      <sheetName val="Données_brutes_secten"/>
      <sheetName val="Ksec2_calculs"/>
      <sheetName val="Gaz fluorés_secten2"/>
      <sheetName val="Correspondance_Secten_1_2"/>
      <sheetName val="Répartition SECTEN1"/>
      <sheetName val="checkSEC1 vs AMS1"/>
      <sheetName val="checkSEC1 vs AME"/>
      <sheetName val="check++"/>
      <sheetName val="SECTEN2_CO2e"/>
      <sheetName val="checkSEC2 vs AMS1"/>
      <sheetName val="checkSEC2 vs AME"/>
      <sheetName val="SECTEN2_CO2"/>
      <sheetName val="SECTEN2_CH4"/>
      <sheetName val="SECTEN2_N2O"/>
      <sheetName val="SECTEN2_SF6"/>
      <sheetName val="SECTEN2_HFC"/>
      <sheetName val="SECTEN2_PFC"/>
      <sheetName val="SECTEN2_NF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6">
          <cell r="C6">
            <v>43184.406366056108</v>
          </cell>
        </row>
      </sheetData>
      <sheetData sheetId="14" refreshError="1"/>
      <sheetData sheetId="15" refreshError="1"/>
      <sheetData sheetId="16" refreshError="1"/>
      <sheetData sheetId="17"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-0.60000000000000009</v>
          </cell>
          <cell r="K20">
            <v>-1</v>
          </cell>
          <cell r="L20">
            <v>-1.3</v>
          </cell>
          <cell r="M20">
            <v>-1.5</v>
          </cell>
          <cell r="N20">
            <v>-2</v>
          </cell>
          <cell r="O20">
            <v>-3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-0.60000000000000009</v>
          </cell>
          <cell r="M22">
            <v>-1</v>
          </cell>
          <cell r="N22">
            <v>-2</v>
          </cell>
          <cell r="O22">
            <v>-3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-1.29</v>
          </cell>
          <cell r="I35">
            <v>-2.15</v>
          </cell>
          <cell r="J35">
            <v>-3.1399999999999997</v>
          </cell>
          <cell r="K35">
            <v>-3.8</v>
          </cell>
          <cell r="L35">
            <v>-5.12</v>
          </cell>
          <cell r="M35">
            <v>-6</v>
          </cell>
          <cell r="N35">
            <v>-6.5</v>
          </cell>
          <cell r="O35">
            <v>-7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-1.5</v>
          </cell>
          <cell r="O41">
            <v>-2.5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-1.9500000000000002</v>
          </cell>
          <cell r="I43">
            <v>-3.25</v>
          </cell>
          <cell r="J43">
            <v>-3.25</v>
          </cell>
          <cell r="K43">
            <v>-3.25</v>
          </cell>
          <cell r="L43">
            <v>-3.3220000000000001</v>
          </cell>
          <cell r="M43">
            <v>-3.37</v>
          </cell>
          <cell r="N43">
            <v>-3.37</v>
          </cell>
          <cell r="O43">
            <v>-3.37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-0.72</v>
          </cell>
          <cell r="I47">
            <v>-1.2</v>
          </cell>
          <cell r="J47">
            <v>-3.4800000000000004</v>
          </cell>
          <cell r="K47">
            <v>-5</v>
          </cell>
          <cell r="L47">
            <v>-5.3</v>
          </cell>
          <cell r="M47">
            <v>-5.5</v>
          </cell>
          <cell r="N47">
            <v>-6</v>
          </cell>
          <cell r="O47">
            <v>-7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-0.30000000000000004</v>
          </cell>
          <cell r="K51">
            <v>-0.5</v>
          </cell>
          <cell r="L51">
            <v>-0.8</v>
          </cell>
          <cell r="M51">
            <v>-1</v>
          </cell>
          <cell r="N51">
            <v>-2</v>
          </cell>
          <cell r="O51">
            <v>-3</v>
          </cell>
        </row>
      </sheetData>
      <sheetData sheetId="18" refreshError="1"/>
      <sheetData sheetId="19" refreshError="1"/>
      <sheetData sheetId="20">
        <row r="4">
          <cell r="C4">
            <v>41.507748786885266</v>
          </cell>
        </row>
      </sheetData>
      <sheetData sheetId="21">
        <row r="4">
          <cell r="C4">
            <v>45.030600898321424</v>
          </cell>
        </row>
      </sheetData>
      <sheetData sheetId="22">
        <row r="4">
          <cell r="C4">
            <v>0.82417861910162105</v>
          </cell>
        </row>
      </sheetData>
      <sheetData sheetId="23">
        <row r="4">
          <cell r="C4">
            <v>192.81153893335735</v>
          </cell>
        </row>
      </sheetData>
      <sheetData sheetId="24">
        <row r="4">
          <cell r="F4">
            <v>1.7822476742618836</v>
          </cell>
        </row>
      </sheetData>
      <sheetData sheetId="25">
        <row r="4">
          <cell r="F4">
            <v>0</v>
          </cell>
        </row>
      </sheetData>
      <sheetData sheetId="26">
        <row r="4">
          <cell r="C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070AA-6353-44AF-8CA2-B7B1CFBDE432}">
  <sheetPr>
    <tabColor theme="9"/>
  </sheetPr>
  <dimension ref="A2:V161"/>
  <sheetViews>
    <sheetView tabSelected="1" workbookViewId="0">
      <selection activeCell="E18" sqref="E18"/>
    </sheetView>
  </sheetViews>
  <sheetFormatPr baseColWidth="10" defaultColWidth="11.42578125" defaultRowHeight="15" x14ac:dyDescent="0.25"/>
  <cols>
    <col min="2" max="2" width="38.85546875" customWidth="1"/>
    <col min="3" max="3" width="13.5703125" style="2" bestFit="1" customWidth="1"/>
    <col min="4" max="4" width="12.5703125" style="2" bestFit="1" customWidth="1"/>
    <col min="5" max="5" width="15.140625" style="2" bestFit="1" customWidth="1"/>
    <col min="6" max="6" width="15.140625" style="2" customWidth="1"/>
    <col min="7" max="7" width="14" style="2" bestFit="1" customWidth="1"/>
    <col min="8" max="8" width="14" style="2" customWidth="1"/>
    <col min="9" max="9" width="14" style="2" bestFit="1" customWidth="1"/>
    <col min="10" max="10" width="14" style="2" customWidth="1"/>
    <col min="11" max="14" width="12.85546875" style="2" customWidth="1"/>
    <col min="15" max="15" width="14" style="2" bestFit="1" customWidth="1"/>
    <col min="20" max="21" width="10.85546875" style="1" customWidth="1"/>
    <col min="22" max="22" width="11.42578125" style="1"/>
  </cols>
  <sheetData>
    <row r="2" spans="1:22" x14ac:dyDescent="0.25">
      <c r="A2" t="s">
        <v>162</v>
      </c>
    </row>
    <row r="3" spans="1:22" ht="15.75" thickBot="1" x14ac:dyDescent="0.3">
      <c r="T3" s="1" t="s">
        <v>232</v>
      </c>
    </row>
    <row r="4" spans="1:22" ht="15.75" thickBot="1" x14ac:dyDescent="0.3">
      <c r="A4" s="3" t="s">
        <v>84</v>
      </c>
      <c r="C4" s="174" t="s">
        <v>163</v>
      </c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6"/>
    </row>
    <row r="5" spans="1:22" x14ac:dyDescent="0.25">
      <c r="A5" s="4" t="s">
        <v>8</v>
      </c>
      <c r="B5" s="4" t="s">
        <v>164</v>
      </c>
      <c r="C5" s="2">
        <v>2018</v>
      </c>
      <c r="D5" s="2">
        <v>2019</v>
      </c>
      <c r="E5" s="2">
        <v>2020</v>
      </c>
      <c r="F5" s="2">
        <v>2023</v>
      </c>
      <c r="G5" s="2">
        <v>2025</v>
      </c>
      <c r="H5" s="2">
        <v>2028</v>
      </c>
      <c r="I5" s="2">
        <v>2030</v>
      </c>
      <c r="J5" s="2">
        <v>2033</v>
      </c>
      <c r="K5" s="2">
        <v>2035</v>
      </c>
      <c r="L5" s="2">
        <v>2038</v>
      </c>
      <c r="M5" s="2">
        <v>2040</v>
      </c>
      <c r="N5" s="2">
        <v>2045</v>
      </c>
      <c r="O5" s="2">
        <v>2050</v>
      </c>
      <c r="T5" s="1">
        <v>2018</v>
      </c>
      <c r="U5" s="1">
        <v>2019</v>
      </c>
      <c r="V5" s="1">
        <v>2020</v>
      </c>
    </row>
    <row r="6" spans="1:22" x14ac:dyDescent="0.25">
      <c r="A6" s="5" t="s">
        <v>9</v>
      </c>
      <c r="B6" s="5" t="s">
        <v>165</v>
      </c>
      <c r="C6" s="125">
        <f>SECTEN2_CO2e_2023!C4*1000</f>
        <v>43156.135478004937</v>
      </c>
      <c r="D6" s="125">
        <f>SECTEN2_CO2e_2023!D4*1000</f>
        <v>41248.677243997161</v>
      </c>
      <c r="E6" s="125">
        <f>SECTEN2_CO2e_2023!E4*1000</f>
        <v>36442.329812555625</v>
      </c>
      <c r="F6" s="125">
        <f>SECTEN2_CO2e_2023!F4*1000</f>
        <v>38007.599497393916</v>
      </c>
      <c r="G6" s="125">
        <f>SECTEN2_CO2e_2023!G4*1000</f>
        <v>31688.369961492372</v>
      </c>
      <c r="H6" s="125">
        <f>SECTEN2_CO2e_2023!H4*1000</f>
        <v>28717.425092630649</v>
      </c>
      <c r="I6" s="125">
        <f>SECTEN2_CO2e_2023!I4*1000</f>
        <v>26797.364742077323</v>
      </c>
      <c r="J6" s="125">
        <f>SECTEN2_CO2e_2023!J4*1000</f>
        <v>22370.990653424029</v>
      </c>
      <c r="K6" s="125">
        <f>SECTEN2_CO2e_2023!K4*1000</f>
        <v>19208.46908897287</v>
      </c>
      <c r="L6" s="125">
        <f>SECTEN2_CO2e_2023!L4*1000</f>
        <v>11968.598521508453</v>
      </c>
      <c r="M6" s="125">
        <f>SECTEN2_CO2e_2023!M4*1000</f>
        <v>7824.0180595312695</v>
      </c>
      <c r="N6" s="125">
        <f>SECTEN2_CO2e_2023!N4*1000</f>
        <v>1999.4588837541087</v>
      </c>
      <c r="O6" s="125">
        <f>SECTEN2_CO2e_2023!O4*1000</f>
        <v>-6779.7572252416267</v>
      </c>
      <c r="T6" s="1">
        <v>43.070769135355178</v>
      </c>
      <c r="U6" s="1">
        <v>40.957166738524947</v>
      </c>
      <c r="V6" s="1">
        <v>36.001699057937408</v>
      </c>
    </row>
    <row r="7" spans="1:22" x14ac:dyDescent="0.25">
      <c r="A7" s="6" t="s">
        <v>13</v>
      </c>
      <c r="B7" s="6" t="s">
        <v>166</v>
      </c>
      <c r="C7" s="125">
        <f>SECTEN2_CO2e_2023!C5*1000</f>
        <v>82413.268111000274</v>
      </c>
      <c r="D7" s="125">
        <f>SECTEN2_CO2e_2023!D5*1000</f>
        <v>79417.328540740549</v>
      </c>
      <c r="E7" s="125">
        <f>SECTEN2_CO2e_2023!E5*1000</f>
        <v>71740.766160660889</v>
      </c>
      <c r="F7" s="125">
        <f>SECTEN2_CO2e_2023!F5*1000</f>
        <v>66585.355204324675</v>
      </c>
      <c r="G7" s="125">
        <f>SECTEN2_CO2e_2023!G5*1000</f>
        <v>64567.831432705614</v>
      </c>
      <c r="H7" s="125">
        <f>SECTEN2_CO2e_2023!H5*1000</f>
        <v>52887.410017527669</v>
      </c>
      <c r="I7" s="125">
        <f>SECTEN2_CO2e_2023!I5*1000</f>
        <v>44939.748208986675</v>
      </c>
      <c r="J7" s="125">
        <f>SECTEN2_CO2e_2023!J5*1000</f>
        <v>35797.580866728065</v>
      </c>
      <c r="K7" s="125">
        <f>SECTEN2_CO2e_2023!K5*1000</f>
        <v>29724.521116569238</v>
      </c>
      <c r="L7" s="125">
        <f>SECTEN2_CO2e_2023!L5*1000</f>
        <v>21637.286318372884</v>
      </c>
      <c r="M7" s="125">
        <f>SECTEN2_CO2e_2023!M5*1000</f>
        <v>16665.455614183611</v>
      </c>
      <c r="N7" s="125">
        <f>SECTEN2_CO2e_2023!N5*1000</f>
        <v>3613.0007859718503</v>
      </c>
      <c r="O7" s="125">
        <f>SECTEN2_CO2e_2023!O5*1000</f>
        <v>-7369.7297137777923</v>
      </c>
      <c r="T7" s="1">
        <v>82.699259090731431</v>
      </c>
      <c r="U7" s="1">
        <v>79.734870626814669</v>
      </c>
      <c r="V7" s="1">
        <v>72.195758678954007</v>
      </c>
    </row>
    <row r="8" spans="1:22" x14ac:dyDescent="0.25">
      <c r="A8" s="6" t="s">
        <v>58</v>
      </c>
      <c r="B8" s="6" t="s">
        <v>167</v>
      </c>
      <c r="C8" s="125">
        <f>SECTEN2_CO2e_2023!C6*1000</f>
        <v>13879.267988758445</v>
      </c>
      <c r="D8" s="125">
        <f>SECTEN2_CO2e_2023!D6*1000</f>
        <v>15066.016120764098</v>
      </c>
      <c r="E8" s="125">
        <f>SECTEN2_CO2e_2023!E6*1000</f>
        <v>14951.423412645947</v>
      </c>
      <c r="F8" s="125">
        <f>SECTEN2_CO2e_2023!F6*1000</f>
        <v>13483.726766544411</v>
      </c>
      <c r="G8" s="125">
        <f>SECTEN2_CO2e_2023!G6*1000</f>
        <v>10372.77361714743</v>
      </c>
      <c r="H8" s="125">
        <f>SECTEN2_CO2e_2023!H6*1000</f>
        <v>6872.9969751958288</v>
      </c>
      <c r="I8" s="125">
        <f>SECTEN2_CO2e_2023!I6*1000</f>
        <v>6352.1988998339857</v>
      </c>
      <c r="J8" s="125">
        <f>SECTEN2_CO2e_2023!J6*1000</f>
        <v>5762.7990639620421</v>
      </c>
      <c r="K8" s="125">
        <f>SECTEN2_CO2e_2023!K6*1000</f>
        <v>5551.4791526648078</v>
      </c>
      <c r="L8" s="125">
        <f>SECTEN2_CO2e_2023!L6*1000</f>
        <v>5313.7129916362992</v>
      </c>
      <c r="M8" s="125">
        <f>SECTEN2_CO2e_2023!M6*1000</f>
        <v>5174.8423186425362</v>
      </c>
      <c r="N8" s="125">
        <f>SECTEN2_CO2e_2023!N6*1000</f>
        <v>4867.8927604413539</v>
      </c>
      <c r="O8" s="125">
        <f>SECTEN2_CO2e_2023!O6*1000</f>
        <v>4738.4023614203834</v>
      </c>
      <c r="T8" s="1">
        <v>13.71622638000253</v>
      </c>
      <c r="U8" s="1">
        <v>14.193599795921667</v>
      </c>
      <c r="V8" s="1">
        <v>13.652837176715135</v>
      </c>
    </row>
    <row r="9" spans="1:22" x14ac:dyDescent="0.25">
      <c r="A9" s="6" t="s">
        <v>39</v>
      </c>
      <c r="B9" s="6" t="s">
        <v>168</v>
      </c>
      <c r="C9" s="125">
        <f>SECTEN2_CO2e_2023!C7*1000</f>
        <v>78267.639714199555</v>
      </c>
      <c r="D9" s="125">
        <f>SECTEN2_CO2e_2023!D7*1000</f>
        <v>75251.956683642056</v>
      </c>
      <c r="E9" s="125">
        <f>SECTEN2_CO2e_2023!E7*1000</f>
        <v>70535.541211593125</v>
      </c>
      <c r="F9" s="125">
        <f>SECTEN2_CO2e_2023!F7*1000</f>
        <v>63302.719854644434</v>
      </c>
      <c r="G9" s="125">
        <f>SECTEN2_CO2e_2023!G7*1000</f>
        <v>53606.831519310217</v>
      </c>
      <c r="H9" s="125">
        <f>SECTEN2_CO2e_2023!H7*1000</f>
        <v>39862.384587958666</v>
      </c>
      <c r="I9" s="125">
        <f>SECTEN2_CO2e_2023!I7*1000</f>
        <v>31285.869878222977</v>
      </c>
      <c r="J9" s="125">
        <f>SECTEN2_CO2e_2023!J7*1000</f>
        <v>24106.324904349767</v>
      </c>
      <c r="K9" s="125">
        <f>SECTEN2_CO2e_2023!K7*1000</f>
        <v>19572.705075474281</v>
      </c>
      <c r="L9" s="125">
        <f>SECTEN2_CO2e_2023!L7*1000</f>
        <v>13838.772751904135</v>
      </c>
      <c r="M9" s="125">
        <f>SECTEN2_CO2e_2023!M7*1000</f>
        <v>10522.669184355362</v>
      </c>
      <c r="N9" s="125">
        <f>SECTEN2_CO2e_2023!N7*1000</f>
        <v>6534.3338680299921</v>
      </c>
      <c r="O9" s="125">
        <f>SECTEN2_CO2e_2023!O7*1000</f>
        <v>3202.9965554501596</v>
      </c>
      <c r="T9" s="1">
        <v>77.539228124087259</v>
      </c>
      <c r="U9" s="1">
        <v>74.624350386152514</v>
      </c>
      <c r="V9" s="1">
        <v>70.208949560813551</v>
      </c>
    </row>
    <row r="10" spans="1:22" x14ac:dyDescent="0.25">
      <c r="A10" s="6" t="s">
        <v>54</v>
      </c>
      <c r="B10" s="6" t="s">
        <v>169</v>
      </c>
      <c r="C10" s="125">
        <f>SECTEN2_CO2e_2023!C8*1000</f>
        <v>79877.749764259614</v>
      </c>
      <c r="D10" s="125">
        <f>SECTEN2_CO2e_2023!D8*1000</f>
        <v>78054.977019996091</v>
      </c>
      <c r="E10" s="125">
        <f>SECTEN2_CO2e_2023!E8*1000</f>
        <v>77702.234859611926</v>
      </c>
      <c r="F10" s="125">
        <f>SECTEN2_CO2e_2023!F8*1000</f>
        <v>74663.040390265523</v>
      </c>
      <c r="G10" s="125">
        <f>SECTEN2_CO2e_2023!G8*1000</f>
        <v>72352.736699649526</v>
      </c>
      <c r="H10" s="125">
        <f>SECTEN2_CO2e_2023!H8*1000</f>
        <v>68816.744192285172</v>
      </c>
      <c r="I10" s="125">
        <f>SECTEN2_CO2e_2023!I8*1000</f>
        <v>66572.019301220818</v>
      </c>
      <c r="J10" s="125">
        <f>SECTEN2_CO2e_2023!J8*1000</f>
        <v>62737.255373555228</v>
      </c>
      <c r="K10" s="125">
        <f>SECTEN2_CO2e_2023!K8*1000</f>
        <v>60300.230657851993</v>
      </c>
      <c r="L10" s="125">
        <f>SECTEN2_CO2e_2023!L8*1000</f>
        <v>56239.739817220936</v>
      </c>
      <c r="M10" s="125">
        <f>SECTEN2_CO2e_2023!M8*1000</f>
        <v>53747.615641228338</v>
      </c>
      <c r="N10" s="125">
        <f>SECTEN2_CO2e_2023!N8*1000</f>
        <v>47975.343990166744</v>
      </c>
      <c r="O10" s="125">
        <f>SECTEN2_CO2e_2023!O8*1000</f>
        <v>43661.410656486369</v>
      </c>
      <c r="T10" s="1">
        <v>83.152499216044461</v>
      </c>
      <c r="U10" s="1">
        <v>81.95021105744695</v>
      </c>
      <c r="V10" s="1">
        <v>80.382143301986872</v>
      </c>
    </row>
    <row r="11" spans="1:22" x14ac:dyDescent="0.25">
      <c r="A11" s="6" t="s">
        <v>47</v>
      </c>
      <c r="B11" s="6" t="s">
        <v>170</v>
      </c>
      <c r="C11" s="125">
        <f>SECTEN2_CO2e_2023!C9*1000</f>
        <v>130106.78364473469</v>
      </c>
      <c r="D11" s="125">
        <f>SECTEN2_CO2e_2023!D9*1000</f>
        <v>129086.68984767621</v>
      </c>
      <c r="E11" s="125">
        <f>SECTEN2_CO2e_2023!E9*1000</f>
        <v>109034.39152660972</v>
      </c>
      <c r="F11" s="125">
        <f>SECTEN2_CO2e_2023!F9*1000</f>
        <v>117507.79466983023</v>
      </c>
      <c r="G11" s="125">
        <f>SECTEN2_CO2e_2023!G9*1000</f>
        <v>111019.00407590577</v>
      </c>
      <c r="H11" s="125">
        <f>SECTEN2_CO2e_2023!H9*1000</f>
        <v>96168.447575435945</v>
      </c>
      <c r="I11" s="125">
        <f>SECTEN2_CO2e_2023!I9*1000</f>
        <v>86526.88733749128</v>
      </c>
      <c r="J11" s="125">
        <f>SECTEN2_CO2e_2023!J9*1000</f>
        <v>65130.791936867579</v>
      </c>
      <c r="K11" s="125">
        <f>SECTEN2_CO2e_2023!K9*1000</f>
        <v>52307.830034543207</v>
      </c>
      <c r="L11" s="125">
        <f>SECTEN2_CO2e_2023!L9*1000</f>
        <v>27520.223698410329</v>
      </c>
      <c r="M11" s="125">
        <f>SECTEN2_CO2e_2023!M9*1000</f>
        <v>15387.322279454182</v>
      </c>
      <c r="N11" s="125">
        <f>SECTEN2_CO2e_2023!N9*1000</f>
        <v>3125.7848006042022</v>
      </c>
      <c r="O11" s="125">
        <f>SECTEN2_CO2e_2023!O9*1000</f>
        <v>2500.2324259874781</v>
      </c>
      <c r="T11" s="1">
        <v>130.62928112907258</v>
      </c>
      <c r="U11" s="1">
        <v>130.26840279784034</v>
      </c>
      <c r="V11" s="1">
        <v>108.6910777782865</v>
      </c>
    </row>
    <row r="12" spans="1:22" x14ac:dyDescent="0.25">
      <c r="A12" s="7"/>
      <c r="B12" s="8" t="s">
        <v>171</v>
      </c>
      <c r="C12" s="125">
        <f>SUM(C6:C11)</f>
        <v>427700.84470095753</v>
      </c>
      <c r="D12" s="125">
        <f t="shared" ref="D12:O12" si="0">SUM(D6:D11)</f>
        <v>418125.64545681619</v>
      </c>
      <c r="E12" s="125">
        <f t="shared" si="0"/>
        <v>380406.68698367727</v>
      </c>
      <c r="F12" s="125">
        <f t="shared" si="0"/>
        <v>373550.23638300318</v>
      </c>
      <c r="G12" s="125">
        <f t="shared" si="0"/>
        <v>343607.54730621091</v>
      </c>
      <c r="H12" s="125">
        <f t="shared" si="0"/>
        <v>293325.40844103391</v>
      </c>
      <c r="I12" s="125">
        <f t="shared" si="0"/>
        <v>262474.08836783306</v>
      </c>
      <c r="J12" s="125">
        <f t="shared" si="0"/>
        <v>215905.7427988867</v>
      </c>
      <c r="K12" s="125">
        <f t="shared" si="0"/>
        <v>186665.23512607641</v>
      </c>
      <c r="L12" s="125">
        <f t="shared" si="0"/>
        <v>136518.33409905303</v>
      </c>
      <c r="M12" s="125">
        <f t="shared" si="0"/>
        <v>109321.92309739529</v>
      </c>
      <c r="N12" s="125">
        <f t="shared" si="0"/>
        <v>68115.815088968258</v>
      </c>
      <c r="O12" s="125">
        <f t="shared" si="0"/>
        <v>39953.555060324972</v>
      </c>
      <c r="T12" s="1">
        <v>430.80726307529346</v>
      </c>
      <c r="U12" s="1">
        <v>421.72860140270109</v>
      </c>
      <c r="V12" s="1">
        <v>381.13246555469345</v>
      </c>
    </row>
    <row r="13" spans="1:22" x14ac:dyDescent="0.25">
      <c r="A13" s="7"/>
      <c r="B13" s="9"/>
      <c r="C13" s="122"/>
      <c r="D13" s="122"/>
      <c r="E13" s="122"/>
      <c r="F13" s="123"/>
      <c r="G13" s="122"/>
      <c r="H13" s="123"/>
      <c r="I13" s="122"/>
      <c r="J13" s="123"/>
      <c r="K13" s="122"/>
      <c r="L13" s="123"/>
      <c r="M13" s="122"/>
      <c r="N13" s="122"/>
      <c r="O13" s="122"/>
    </row>
    <row r="14" spans="1:22" x14ac:dyDescent="0.25">
      <c r="A14" s="7"/>
      <c r="B14" s="9"/>
      <c r="C14" s="122"/>
      <c r="D14" s="122"/>
      <c r="E14" s="126"/>
      <c r="F14" s="123"/>
      <c r="G14" s="122"/>
      <c r="H14" s="123"/>
      <c r="I14" s="122"/>
      <c r="J14" s="123"/>
      <c r="K14" s="122"/>
      <c r="L14" s="123"/>
      <c r="M14" s="122"/>
      <c r="N14" s="122"/>
      <c r="O14" s="122"/>
    </row>
    <row r="15" spans="1:22" x14ac:dyDescent="0.25">
      <c r="A15" s="7"/>
      <c r="B15" s="9"/>
      <c r="E15" s="124"/>
      <c r="F15" s="123"/>
      <c r="G15" s="124"/>
      <c r="H15" s="123"/>
      <c r="I15" s="124"/>
      <c r="J15" s="123"/>
      <c r="K15" s="124"/>
      <c r="L15" s="123"/>
      <c r="M15" s="124"/>
      <c r="N15" s="124"/>
      <c r="O15" s="124"/>
    </row>
    <row r="16" spans="1:22" x14ac:dyDescent="0.25">
      <c r="A16" s="5" t="s">
        <v>66</v>
      </c>
      <c r="B16" s="5" t="s">
        <v>173</v>
      </c>
      <c r="C16" s="125">
        <f>SECTEN2_CO2e_2023!C12*1000</f>
        <v>-22995.510713617867</v>
      </c>
      <c r="D16" s="125">
        <f>SECTEN2_CO2e_2023!D12*1000</f>
        <v>-21652.6362187942</v>
      </c>
      <c r="E16" s="125">
        <f>SECTEN2_CO2e_2023!E12*1000</f>
        <v>-25008.236618917097</v>
      </c>
      <c r="F16" s="125">
        <f>SECTEN2_CO2e_2023!F12*1000</f>
        <v>-18077.791850546266</v>
      </c>
      <c r="G16" s="125">
        <f>SECTEN2_CO2e_2023!G12*1000</f>
        <v>-8309.5456868670226</v>
      </c>
      <c r="H16" s="125">
        <f>SECTEN2_CO2e_2023!H12*1000</f>
        <v>-16945.930952868919</v>
      </c>
      <c r="I16" s="125">
        <f>SECTEN2_CO2e_2023!I12*1000</f>
        <v>-22413.894824708561</v>
      </c>
      <c r="J16" s="125">
        <f>SECTEN2_CO2e_2023!J12*1000</f>
        <v>-20954.603583622218</v>
      </c>
      <c r="K16" s="125">
        <f>SECTEN2_CO2e_2023!K12*1000</f>
        <v>-20614.558757991032</v>
      </c>
      <c r="L16" s="125">
        <f>SECTEN2_CO2e_2023!L12*1000</f>
        <v>-16996.240280439728</v>
      </c>
      <c r="M16" s="125">
        <f>SECTEN2_CO2e_2023!M12*1000</f>
        <v>-17309.719783982604</v>
      </c>
      <c r="N16" s="125">
        <f>SECTEN2_CO2e_2023!N12*1000</f>
        <v>-16672.723783922098</v>
      </c>
      <c r="O16" s="125">
        <f>SECTEN2_CO2e_2023!O12*1000</f>
        <v>-15878.556414342405</v>
      </c>
      <c r="T16" s="1">
        <v>-17.407563422359029</v>
      </c>
      <c r="U16" s="1">
        <v>-15.68575845839789</v>
      </c>
      <c r="V16" s="1">
        <v>-17.364480147576224</v>
      </c>
    </row>
    <row r="17" spans="1:22" x14ac:dyDescent="0.25">
      <c r="B17" s="8" t="s">
        <v>174</v>
      </c>
      <c r="C17" s="125">
        <f>C12+C16</f>
        <v>404705.33398733969</v>
      </c>
      <c r="D17" s="125">
        <f t="shared" ref="D17:O17" si="1">D12+D16</f>
        <v>396473.00923802197</v>
      </c>
      <c r="E17" s="125">
        <f t="shared" si="1"/>
        <v>355398.45036476018</v>
      </c>
      <c r="F17" s="125">
        <f t="shared" si="1"/>
        <v>355472.44453245692</v>
      </c>
      <c r="G17" s="125">
        <f t="shared" si="1"/>
        <v>335298.00161934388</v>
      </c>
      <c r="H17" s="125">
        <f t="shared" si="1"/>
        <v>276379.47748816502</v>
      </c>
      <c r="I17" s="125">
        <f t="shared" si="1"/>
        <v>240060.19354312451</v>
      </c>
      <c r="J17" s="125">
        <f t="shared" si="1"/>
        <v>194951.13921526447</v>
      </c>
      <c r="K17" s="125">
        <f t="shared" si="1"/>
        <v>166050.67636808538</v>
      </c>
      <c r="L17" s="125">
        <f t="shared" si="1"/>
        <v>119522.0938186133</v>
      </c>
      <c r="M17" s="125">
        <f t="shared" si="1"/>
        <v>92012.203313412698</v>
      </c>
      <c r="N17" s="125">
        <f t="shared" si="1"/>
        <v>51443.09130504616</v>
      </c>
      <c r="O17" s="125">
        <f t="shared" si="1"/>
        <v>24074.998645982567</v>
      </c>
      <c r="T17" s="1">
        <v>413.39969965293443</v>
      </c>
      <c r="U17" s="1">
        <v>406.04284294430317</v>
      </c>
      <c r="V17" s="1">
        <v>363.76798540711724</v>
      </c>
    </row>
    <row r="18" spans="1:22" x14ac:dyDescent="0.25">
      <c r="B18" s="9"/>
      <c r="C18" s="122"/>
      <c r="D18" s="122"/>
      <c r="E18" s="122"/>
      <c r="F18" s="123"/>
      <c r="G18" s="122"/>
      <c r="H18" s="123"/>
      <c r="I18" s="122"/>
      <c r="J18" s="123"/>
      <c r="K18" s="122"/>
      <c r="L18" s="123"/>
      <c r="M18" s="122"/>
      <c r="N18" s="122"/>
      <c r="O18" s="122"/>
    </row>
    <row r="19" spans="1:22" x14ac:dyDescent="0.25">
      <c r="B19" s="9"/>
      <c r="C19" s="122"/>
      <c r="D19" s="122"/>
      <c r="E19" s="122"/>
      <c r="F19" s="123"/>
      <c r="G19" s="122"/>
      <c r="H19" s="123"/>
      <c r="I19" s="122"/>
      <c r="J19" s="123"/>
      <c r="K19" s="122"/>
      <c r="L19" s="123"/>
      <c r="M19" s="122"/>
      <c r="N19" s="122"/>
      <c r="O19" s="122"/>
    </row>
    <row r="20" spans="1:22" x14ac:dyDescent="0.25">
      <c r="B20" s="8"/>
      <c r="F20" s="1"/>
      <c r="H20" s="1"/>
      <c r="J20" s="1"/>
      <c r="L20" s="1"/>
    </row>
    <row r="21" spans="1:22" x14ac:dyDescent="0.25">
      <c r="A21" s="5" t="s">
        <v>52</v>
      </c>
      <c r="B21" s="5" t="s">
        <v>175</v>
      </c>
      <c r="C21" s="125">
        <f>SECTEN2_CO2e_2023!C10*1000</f>
        <v>24504.573730288284</v>
      </c>
      <c r="D21" s="125">
        <f>SECTEN2_CO2e_2023!D10*1000</f>
        <v>24625.961938480319</v>
      </c>
      <c r="E21" s="125">
        <f>SECTEN2_CO2e_2023!E10*1000</f>
        <v>11375.460045771229</v>
      </c>
      <c r="F21" s="125">
        <f>SECTEN2_CO2e_2023!F10*1000</f>
        <v>18720.100353883478</v>
      </c>
      <c r="G21" s="125">
        <f>SECTEN2_CO2e_2023!G10*1000</f>
        <v>23620.99643648896</v>
      </c>
      <c r="H21" s="125">
        <f>SECTEN2_CO2e_2023!H10*1000</f>
        <v>23355.399828178164</v>
      </c>
      <c r="I21" s="125">
        <f>SECTEN2_CO2e_2023!I10*1000</f>
        <v>23178.341416247637</v>
      </c>
      <c r="J21" s="125">
        <f>SECTEN2_CO2e_2023!J10*1000</f>
        <v>20502.849621097703</v>
      </c>
      <c r="K21" s="125">
        <f>SECTEN2_CO2e_2023!K10*1000</f>
        <v>18719.200634760022</v>
      </c>
      <c r="L21" s="125">
        <f>SECTEN2_CO2e_2023!L10*1000</f>
        <v>16108.035209920672</v>
      </c>
      <c r="M21" s="125">
        <f>SECTEN2_CO2e_2023!M10*1000</f>
        <v>14355.619863814543</v>
      </c>
      <c r="N21" s="125">
        <f>SECTEN2_CO2e_2023!N10*1000</f>
        <v>12089.779285027014</v>
      </c>
      <c r="O21" s="125">
        <f>SECTEN2_CO2e_2023!O10*1000</f>
        <v>8793.1232615535591</v>
      </c>
      <c r="T21" s="1">
        <v>27.957213631309514</v>
      </c>
      <c r="U21" s="1">
        <v>28.073009117102437</v>
      </c>
      <c r="V21" s="1">
        <v>14.621676107897308</v>
      </c>
    </row>
    <row r="23" spans="1:22" ht="15.75" thickBot="1" x14ac:dyDescent="0.3"/>
    <row r="24" spans="1:22" ht="15.75" thickBot="1" x14ac:dyDescent="0.3">
      <c r="A24" s="3" t="s">
        <v>1</v>
      </c>
      <c r="C24" s="174" t="s">
        <v>176</v>
      </c>
      <c r="D24" s="175"/>
      <c r="E24" s="175"/>
      <c r="F24" s="175"/>
      <c r="G24" s="175"/>
      <c r="H24" s="175"/>
      <c r="I24" s="175"/>
      <c r="J24" s="175"/>
      <c r="K24" s="175"/>
      <c r="L24" s="175"/>
      <c r="M24" s="175"/>
      <c r="N24" s="175"/>
      <c r="O24" s="176"/>
    </row>
    <row r="25" spans="1:22" x14ac:dyDescent="0.25">
      <c r="A25" s="10" t="s">
        <v>8</v>
      </c>
      <c r="B25" s="4" t="s">
        <v>164</v>
      </c>
      <c r="C25" s="2">
        <v>2018</v>
      </c>
      <c r="D25" s="2">
        <v>2019</v>
      </c>
      <c r="E25" s="2">
        <v>2020</v>
      </c>
      <c r="F25" s="2">
        <v>2023</v>
      </c>
      <c r="G25" s="2">
        <v>2025</v>
      </c>
      <c r="H25" s="2">
        <v>2028</v>
      </c>
      <c r="I25" s="2">
        <v>2030</v>
      </c>
      <c r="J25" s="2">
        <v>2033</v>
      </c>
      <c r="K25" s="2">
        <v>2035</v>
      </c>
      <c r="L25" s="2">
        <v>2038</v>
      </c>
      <c r="M25" s="2">
        <v>2040</v>
      </c>
      <c r="N25" s="2">
        <v>2045</v>
      </c>
      <c r="O25" s="2">
        <v>2050</v>
      </c>
      <c r="T25" s="1">
        <v>2018</v>
      </c>
      <c r="U25" s="1">
        <v>2019</v>
      </c>
      <c r="V25" s="1">
        <v>2020</v>
      </c>
    </row>
    <row r="26" spans="1:22" x14ac:dyDescent="0.25">
      <c r="A26" s="5" t="s">
        <v>9</v>
      </c>
      <c r="B26" s="5" t="s">
        <v>165</v>
      </c>
      <c r="C26" s="125">
        <f>SECTEN2_CO2_2023!C$4*1000</f>
        <v>41479.395159057531</v>
      </c>
      <c r="D26" s="125">
        <f>SECTEN2_CO2_2023!D$4*1000</f>
        <v>39683.379591130266</v>
      </c>
      <c r="E26" s="125">
        <f>SECTEN2_CO2_2023!E$4*1000</f>
        <v>35068.64632317482</v>
      </c>
      <c r="F26" s="125">
        <f>SECTEN2_CO2_2023!F$4*1000</f>
        <v>35894.559406729408</v>
      </c>
      <c r="G26" s="125">
        <f>SECTEN2_CO2_2023!G$4*1000</f>
        <v>29587.052144490241</v>
      </c>
      <c r="H26" s="125">
        <f>SECTEN2_CO2_2023!H$4*1000</f>
        <v>26698.208360832097</v>
      </c>
      <c r="I26" s="125">
        <f>SECTEN2_CO2_2023!I$4*1000</f>
        <v>24832.532773499534</v>
      </c>
      <c r="J26" s="125">
        <f>SECTEN2_CO2_2023!J$4*1000</f>
        <v>20689.225277046491</v>
      </c>
      <c r="K26" s="125">
        <f>SECTEN2_CO2_2023!K$4*1000</f>
        <v>17714.155345752395</v>
      </c>
      <c r="L26" s="125">
        <f>SECTEN2_CO2_2023!L$4*1000</f>
        <v>10888.638105127728</v>
      </c>
      <c r="M26" s="125">
        <f>SECTEN2_CO2_2023!M$4*1000</f>
        <v>7011.772568485645</v>
      </c>
      <c r="N26" s="125">
        <f>SECTEN2_CO2_2023!N$4*1000</f>
        <v>1284.8784284425346</v>
      </c>
      <c r="O26" s="125">
        <f>SECTEN2_CO2_2023!O$4*1000</f>
        <v>-7397.1159248316053</v>
      </c>
      <c r="T26" s="1">
        <v>41.507748786885266</v>
      </c>
      <c r="U26" s="1">
        <v>39.482334657809808</v>
      </c>
      <c r="V26" s="1">
        <v>34.570431517636855</v>
      </c>
    </row>
    <row r="27" spans="1:22" x14ac:dyDescent="0.25">
      <c r="A27" s="6" t="s">
        <v>13</v>
      </c>
      <c r="B27" s="6" t="s">
        <v>166</v>
      </c>
      <c r="C27" s="125">
        <f>SECTEN2_CO2_2023!C$5*1000</f>
        <v>76830.078861754941</v>
      </c>
      <c r="D27" s="125">
        <f>SECTEN2_CO2_2023!D$5*1000</f>
        <v>74410.455724439933</v>
      </c>
      <c r="E27" s="125">
        <f>SECTEN2_CO2_2023!E$5*1000</f>
        <v>67281.077372083746</v>
      </c>
      <c r="F27" s="125">
        <f>SECTEN2_CO2_2023!F$5*1000</f>
        <v>63850.381987731926</v>
      </c>
      <c r="G27" s="125">
        <f>SECTEN2_CO2_2023!G$5*1000</f>
        <v>62194.488707440789</v>
      </c>
      <c r="H27" s="125">
        <f>SECTEN2_CO2_2023!H$5*1000</f>
        <v>50845.003918772905</v>
      </c>
      <c r="I27" s="125">
        <f>SECTEN2_CO2_2023!I$5*1000</f>
        <v>43050.88724250692</v>
      </c>
      <c r="J27" s="125">
        <f>SECTEN2_CO2_2023!J$5*1000</f>
        <v>34032.664566688436</v>
      </c>
      <c r="K27" s="125">
        <f>SECTEN2_CO2_2023!K$5*1000</f>
        <v>28079.61962533851</v>
      </c>
      <c r="L27" s="125">
        <f>SECTEN2_CO2_2023!L$5*1000</f>
        <v>20065.972954008139</v>
      </c>
      <c r="M27" s="125">
        <f>SECTEN2_CO2_2023!M$5*1000</f>
        <v>15136.609607839091</v>
      </c>
      <c r="N27" s="125">
        <f>SECTEN2_CO2_2023!N$5*1000</f>
        <v>2165.9048030783001</v>
      </c>
      <c r="O27" s="125">
        <f>SECTEN2_CO2_2023!O$5*1000</f>
        <v>-8738.5218317914096</v>
      </c>
      <c r="T27" s="1">
        <v>77.062200971610309</v>
      </c>
      <c r="U27" s="1">
        <v>74.683334918472411</v>
      </c>
      <c r="V27" s="1">
        <v>67.711854677624459</v>
      </c>
    </row>
    <row r="28" spans="1:22" x14ac:dyDescent="0.25">
      <c r="A28" s="6" t="s">
        <v>58</v>
      </c>
      <c r="B28" s="6" t="s">
        <v>167</v>
      </c>
      <c r="C28" s="125">
        <f>SECTEN2_CO2_2023!C$6*1000</f>
        <v>1183.9359636114482</v>
      </c>
      <c r="D28" s="125">
        <f>SECTEN2_CO2_2023!D$6*1000</f>
        <v>1512.3779299420271</v>
      </c>
      <c r="E28" s="125">
        <f>SECTEN2_CO2_2023!E$6*1000</f>
        <v>1494.5977177436419</v>
      </c>
      <c r="F28" s="125">
        <f>SECTEN2_CO2_2023!F$6*1000</f>
        <v>1600.9870177359462</v>
      </c>
      <c r="G28" s="125">
        <f>SECTEN2_CO2_2023!G$6*1000</f>
        <v>1604.1690350389163</v>
      </c>
      <c r="H28" s="125">
        <f>SECTEN2_CO2_2023!H$6*1000</f>
        <v>1640.4627733081677</v>
      </c>
      <c r="I28" s="125">
        <f>SECTEN2_CO2_2023!I$6*1000</f>
        <v>1669.0541643068668</v>
      </c>
      <c r="J28" s="125">
        <f>SECTEN2_CO2_2023!J$6*1000</f>
        <v>1689.6708509266516</v>
      </c>
      <c r="K28" s="125">
        <f>SECTEN2_CO2_2023!K$6*1000</f>
        <v>1710.6995575805827</v>
      </c>
      <c r="L28" s="125">
        <f>SECTEN2_CO2_2023!L$6*1000</f>
        <v>1766.3711040962974</v>
      </c>
      <c r="M28" s="125">
        <f>SECTEN2_CO2_2023!M$6*1000</f>
        <v>1806.0093334052006</v>
      </c>
      <c r="N28" s="125">
        <f>SECTEN2_CO2_2023!N$6*1000</f>
        <v>1915.961057333689</v>
      </c>
      <c r="O28" s="125">
        <f>SECTEN2_CO2_2023!O$6*1000</f>
        <v>2024.8624411841911</v>
      </c>
      <c r="T28" s="1">
        <v>1.1780893374827803</v>
      </c>
      <c r="U28" s="1">
        <v>1.4482149362011272</v>
      </c>
      <c r="V28" s="1">
        <v>1.3399714452006217</v>
      </c>
    </row>
    <row r="29" spans="1:22" x14ac:dyDescent="0.25">
      <c r="A29" s="6" t="s">
        <v>39</v>
      </c>
      <c r="B29" s="6" t="s">
        <v>168</v>
      </c>
      <c r="C29" s="125">
        <f>SECTEN2_CO2_2023!C$7*1000</f>
        <v>65424.786681846737</v>
      </c>
      <c r="D29" s="125">
        <f>SECTEN2_CO2_2023!D$7*1000</f>
        <v>63734.475285493587</v>
      </c>
      <c r="E29" s="125">
        <f>SECTEN2_CO2_2023!E$7*1000</f>
        <v>60123.825896962393</v>
      </c>
      <c r="F29" s="125">
        <f>SECTEN2_CO2_2023!F$7*1000</f>
        <v>54791.933469257601</v>
      </c>
      <c r="G29" s="125">
        <f>SECTEN2_CO2_2023!G$7*1000</f>
        <v>45880.927800275065</v>
      </c>
      <c r="H29" s="125">
        <f>SECTEN2_CO2_2023!H$7*1000</f>
        <v>33062.219891606816</v>
      </c>
      <c r="I29" s="125">
        <f>SECTEN2_CO2_2023!I$7*1000</f>
        <v>24942.993292030827</v>
      </c>
      <c r="J29" s="125">
        <f>SECTEN2_CO2_2023!J$7*1000</f>
        <v>18428.651803721219</v>
      </c>
      <c r="K29" s="125">
        <f>SECTEN2_CO2_2023!K$7*1000</f>
        <v>14473.103151551086</v>
      </c>
      <c r="L29" s="125">
        <f>SECTEN2_CO2_2023!L$7*1000</f>
        <v>9780.6794527375096</v>
      </c>
      <c r="M29" s="125">
        <f>SECTEN2_CO2_2023!M$7*1000</f>
        <v>7087.8971652752498</v>
      </c>
      <c r="N29" s="125">
        <f>SECTEN2_CO2_2023!N$7*1000</f>
        <v>3880.1016861462226</v>
      </c>
      <c r="O29" s="125">
        <f>SECTEN2_CO2_2023!O$7*1000</f>
        <v>820.83804208731055</v>
      </c>
      <c r="T29" s="1">
        <v>65.471421684889648</v>
      </c>
      <c r="U29" s="1">
        <v>63.801691487221234</v>
      </c>
      <c r="V29" s="1">
        <v>60.208796700368708</v>
      </c>
    </row>
    <row r="30" spans="1:22" x14ac:dyDescent="0.25">
      <c r="A30" s="6" t="s">
        <v>54</v>
      </c>
      <c r="B30" s="6" t="s">
        <v>169</v>
      </c>
      <c r="C30" s="125">
        <f>SECTEN2_CO2_2023!C$8*1000</f>
        <v>11168.399008508255</v>
      </c>
      <c r="D30" s="125">
        <f>SECTEN2_CO2_2023!D$8*1000</f>
        <v>10859.926119150003</v>
      </c>
      <c r="E30" s="125">
        <f>SECTEN2_CO2_2023!E$8*1000</f>
        <v>11912.036700433999</v>
      </c>
      <c r="F30" s="125">
        <f>SECTEN2_CO2_2023!F$8*1000</f>
        <v>11728.55083598067</v>
      </c>
      <c r="G30" s="125">
        <f>SECTEN2_CO2_2023!G$8*1000</f>
        <v>11330.72160412465</v>
      </c>
      <c r="H30" s="125">
        <f>SECTEN2_CO2_2023!H$8*1000</f>
        <v>10594.512160986229</v>
      </c>
      <c r="I30" s="125">
        <f>SECTEN2_CO2_2023!I$8*1000</f>
        <v>10117.761155275974</v>
      </c>
      <c r="J30" s="125">
        <f>SECTEN2_CO2_2023!J$8*1000</f>
        <v>8658.3106496243454</v>
      </c>
      <c r="K30" s="125">
        <f>SECTEN2_CO2_2023!K$8*1000</f>
        <v>7721.5459681914217</v>
      </c>
      <c r="L30" s="125">
        <f>SECTEN2_CO2_2023!L$8*1000</f>
        <v>5841.9497390690467</v>
      </c>
      <c r="M30" s="125">
        <f>SECTEN2_CO2_2023!M$8*1000</f>
        <v>4766.158691016115</v>
      </c>
      <c r="N30" s="125">
        <f>SECTEN2_CO2_2023!N$8*1000</f>
        <v>2509.4405182191012</v>
      </c>
      <c r="O30" s="125">
        <f>SECTEN2_CO2_2023!O$8*1000</f>
        <v>1429.1066400713901</v>
      </c>
      <c r="T30" s="1">
        <v>11.137854555943838</v>
      </c>
      <c r="U30" s="1">
        <v>10.864949590238671</v>
      </c>
      <c r="V30" s="1">
        <v>11.174253278997021</v>
      </c>
    </row>
    <row r="31" spans="1:22" x14ac:dyDescent="0.25">
      <c r="A31" s="6" t="s">
        <v>47</v>
      </c>
      <c r="B31" s="6" t="s">
        <v>170</v>
      </c>
      <c r="C31" s="125">
        <f>SECTEN2_CO2_2023!C$9*1000</f>
        <v>125917.5115600182</v>
      </c>
      <c r="D31" s="125">
        <f>SECTEN2_CO2_2023!D$9*1000</f>
        <v>125178.00246768852</v>
      </c>
      <c r="E31" s="125">
        <f>SECTEN2_CO2_2023!E$9*1000</f>
        <v>105598.30552074267</v>
      </c>
      <c r="F31" s="125">
        <f>SECTEN2_CO2_2023!F$9*1000</f>
        <v>114580.45364079917</v>
      </c>
      <c r="G31" s="125">
        <f>SECTEN2_CO2_2023!G$9*1000</f>
        <v>108602.22264690198</v>
      </c>
      <c r="H31" s="125">
        <f>SECTEN2_CO2_2023!H$9*1000</f>
        <v>94369.810073703004</v>
      </c>
      <c r="I31" s="125">
        <f>SECTEN2_CO2_2023!I$9*1000</f>
        <v>85062.206683424578</v>
      </c>
      <c r="J31" s="125">
        <f>SECTEN2_CO2_2023!J$9*1000</f>
        <v>64029.495184164407</v>
      </c>
      <c r="K31" s="125">
        <f>SECTEN2_CO2_2023!K$9*1000</f>
        <v>51395.056477023558</v>
      </c>
      <c r="L31" s="125">
        <f>SECTEN2_CO2_2023!L$9*1000</f>
        <v>26867.425603998567</v>
      </c>
      <c r="M31" s="125">
        <f>SECTEN2_CO2_2023!M$9*1000</f>
        <v>14877.573843440243</v>
      </c>
      <c r="N31" s="125">
        <f>SECTEN2_CO2_2023!N$9*1000</f>
        <v>2867.4004849524354</v>
      </c>
      <c r="O31" s="125">
        <f>SECTEN2_CO2_2023!O$9*1000</f>
        <v>2396.141188660361</v>
      </c>
      <c r="T31" s="1">
        <v>126.09481309831321</v>
      </c>
      <c r="U31" s="1">
        <v>126.0348783610679</v>
      </c>
      <c r="V31" s="1">
        <v>104.96542591644722</v>
      </c>
    </row>
    <row r="32" spans="1:22" x14ac:dyDescent="0.25">
      <c r="A32" s="7"/>
      <c r="B32" s="8" t="s">
        <v>171</v>
      </c>
      <c r="C32" s="125">
        <f>SECTEN2_CO2_2023!C$11*1000</f>
        <v>322004.10723479709</v>
      </c>
      <c r="D32" s="125">
        <f>SECTEN2_CO2_2023!D$11*1000</f>
        <v>315378.61711784435</v>
      </c>
      <c r="E32" s="125">
        <f>SECTEN2_CO2_2023!E$11*1000</f>
        <v>281478.48953114124</v>
      </c>
      <c r="F32" s="125">
        <f>SECTEN2_CO2_2023!F$11*1000</f>
        <v>282446.86635823472</v>
      </c>
      <c r="G32" s="125">
        <f>SECTEN2_CO2_2023!G$11*1000</f>
        <v>259199.58193827164</v>
      </c>
      <c r="H32" s="125">
        <f>SECTEN2_CO2_2023!H$11*1000</f>
        <v>217210.21717920923</v>
      </c>
      <c r="I32" s="125">
        <f>SECTEN2_CO2_2023!I$11*1000</f>
        <v>189675.43531104471</v>
      </c>
      <c r="J32" s="125">
        <f>SECTEN2_CO2_2023!J$11*1000</f>
        <v>147528.01833217154</v>
      </c>
      <c r="K32" s="125">
        <f>SECTEN2_CO2_2023!K$11*1000</f>
        <v>121094.18012543756</v>
      </c>
      <c r="L32" s="125">
        <f>SECTEN2_CO2_2023!L$11*1000</f>
        <v>75211.036959037287</v>
      </c>
      <c r="M32" s="125">
        <f>SECTEN2_CO2_2023!M$11*1000</f>
        <v>50686.021209461542</v>
      </c>
      <c r="N32" s="125">
        <f>SECTEN2_CO2_2023!N$11*1000</f>
        <v>14623.686978172283</v>
      </c>
      <c r="O32" s="125">
        <f>SECTEN2_CO2_2023!O$11*1000</f>
        <v>-9464.6894446197657</v>
      </c>
      <c r="T32" s="1">
        <v>322.45212843512502</v>
      </c>
      <c r="U32" s="1">
        <v>316.31540395101115</v>
      </c>
      <c r="V32" s="1">
        <v>279.97073353627485</v>
      </c>
    </row>
    <row r="33" spans="1:22" x14ac:dyDescent="0.25">
      <c r="A33" s="7"/>
      <c r="B33" s="9"/>
      <c r="C33" s="122"/>
      <c r="D33" s="122"/>
      <c r="E33" s="122"/>
      <c r="F33" s="123"/>
      <c r="G33" s="122"/>
      <c r="H33" s="123"/>
      <c r="I33" s="122"/>
      <c r="J33" s="123"/>
      <c r="K33" s="122"/>
      <c r="L33" s="123"/>
      <c r="M33" s="122"/>
      <c r="N33" s="122"/>
      <c r="O33" s="122"/>
    </row>
    <row r="34" spans="1:22" x14ac:dyDescent="0.25">
      <c r="A34" s="7"/>
      <c r="B34" s="9"/>
      <c r="C34" s="122"/>
      <c r="D34" s="122"/>
      <c r="E34" s="126"/>
      <c r="F34" s="123"/>
      <c r="G34" s="122"/>
      <c r="H34" s="123"/>
      <c r="I34" s="122"/>
      <c r="J34" s="123"/>
      <c r="K34" s="122"/>
      <c r="L34" s="123"/>
      <c r="M34" s="122"/>
      <c r="N34" s="122"/>
      <c r="O34" s="122"/>
    </row>
    <row r="35" spans="1:22" x14ac:dyDescent="0.25">
      <c r="A35" s="7"/>
      <c r="B35" s="9"/>
      <c r="E35" s="124"/>
      <c r="F35" s="123"/>
      <c r="G35" s="124"/>
      <c r="H35" s="123"/>
      <c r="I35" s="124"/>
      <c r="J35" s="123"/>
      <c r="K35" s="124"/>
      <c r="L35" s="123"/>
      <c r="M35" s="124"/>
      <c r="N35" s="124"/>
      <c r="O35" s="124"/>
    </row>
    <row r="36" spans="1:22" x14ac:dyDescent="0.25">
      <c r="A36" s="5" t="s">
        <v>66</v>
      </c>
      <c r="B36" s="5" t="s">
        <v>173</v>
      </c>
      <c r="C36" s="125">
        <f>SECTEN2_CO2_2023!C$12*1000</f>
        <v>-24882.41923232628</v>
      </c>
      <c r="D36" s="125">
        <f>SECTEN2_CO2_2023!D$12*1000</f>
        <v>-23518.010210885164</v>
      </c>
      <c r="E36" s="125">
        <f>SECTEN2_CO2_2023!E$12*1000</f>
        <v>-26767.159866576319</v>
      </c>
      <c r="F36" s="125">
        <f>SECTEN2_CO2_2023!F$12*1000</f>
        <v>-19836.715098205488</v>
      </c>
      <c r="G36" s="125">
        <f>SECTEN2_CO2_2023!G$12*1000</f>
        <v>-10068.468934526245</v>
      </c>
      <c r="H36" s="125">
        <f>SECTEN2_CO2_2023!H$12*1000</f>
        <v>-18704.854200528142</v>
      </c>
      <c r="I36" s="125">
        <f>SECTEN2_CO2_2023!I$12*1000</f>
        <v>-24172.818072367783</v>
      </c>
      <c r="J36" s="125">
        <f>SECTEN2_CO2_2023!J$12*1000</f>
        <v>-22713.526831281441</v>
      </c>
      <c r="K36" s="125">
        <f>SECTEN2_CO2_2023!K$12*1000</f>
        <v>-22373.482005650254</v>
      </c>
      <c r="L36" s="125">
        <f>SECTEN2_CO2_2023!L$12*1000</f>
        <v>-18755.16352809895</v>
      </c>
      <c r="M36" s="125">
        <f>SECTEN2_CO2_2023!M$12*1000</f>
        <v>-19068.643031641826</v>
      </c>
      <c r="N36" s="125">
        <f>SECTEN2_CO2_2023!N$12*1000</f>
        <v>-18431.64703158132</v>
      </c>
      <c r="O36" s="125">
        <f>SECTEN2_CO2_2023!O$12*1000</f>
        <v>-17637.479662001628</v>
      </c>
      <c r="T36" s="1">
        <v>-21.004097034590096</v>
      </c>
      <c r="U36" s="1">
        <v>-19.303374071071392</v>
      </c>
      <c r="V36" s="1">
        <v>-20.944969945494197</v>
      </c>
    </row>
    <row r="37" spans="1:22" x14ac:dyDescent="0.25">
      <c r="B37" s="8" t="s">
        <v>174</v>
      </c>
      <c r="C37" s="125">
        <f>SECTEN2_CO2_2023!C$13*1000</f>
        <v>297121.68800247082</v>
      </c>
      <c r="D37" s="125">
        <f>SECTEN2_CO2_2023!D$13*1000</f>
        <v>291860.60690695915</v>
      </c>
      <c r="E37" s="125">
        <f>SECTEN2_CO2_2023!E$13*1000</f>
        <v>254711.32966456492</v>
      </c>
      <c r="F37" s="125">
        <f>SECTEN2_CO2_2023!F$13*1000</f>
        <v>262610.15126002923</v>
      </c>
      <c r="G37" s="125">
        <f>SECTEN2_CO2_2023!G$13*1000</f>
        <v>249131.11300374541</v>
      </c>
      <c r="H37" s="125">
        <f>SECTEN2_CO2_2023!H$13*1000</f>
        <v>198505.36297868108</v>
      </c>
      <c r="I37" s="125">
        <f>SECTEN2_CO2_2023!I$13*1000</f>
        <v>165502.61723867693</v>
      </c>
      <c r="J37" s="125">
        <f>SECTEN2_CO2_2023!J$13*1000</f>
        <v>124814.4915008901</v>
      </c>
      <c r="K37" s="125">
        <f>SECTEN2_CO2_2023!K$13*1000</f>
        <v>98720.698119787296</v>
      </c>
      <c r="L37" s="125">
        <f>SECTEN2_CO2_2023!L$13*1000</f>
        <v>56455.873430938336</v>
      </c>
      <c r="M37" s="125">
        <f>SECTEN2_CO2_2023!M$13*1000</f>
        <v>31617.378177819715</v>
      </c>
      <c r="N37" s="125">
        <f>SECTEN2_CO2_2023!N$13*1000</f>
        <v>-3807.9600534090368</v>
      </c>
      <c r="O37" s="125">
        <f>SECTEN2_CO2_2023!O$13*1000</f>
        <v>-27102.169106621393</v>
      </c>
      <c r="T37" s="1">
        <v>301.44803140053494</v>
      </c>
      <c r="U37" s="1">
        <v>297.01202987993975</v>
      </c>
      <c r="V37" s="1">
        <v>259.02576359078063</v>
      </c>
    </row>
    <row r="38" spans="1:22" x14ac:dyDescent="0.25">
      <c r="B38" s="9"/>
      <c r="C38" s="122"/>
      <c r="D38" s="122"/>
      <c r="E38" s="122"/>
      <c r="F38" s="123"/>
      <c r="G38" s="122"/>
      <c r="H38" s="123"/>
      <c r="I38" s="122"/>
      <c r="J38" s="123"/>
      <c r="K38" s="122"/>
      <c r="L38" s="123"/>
      <c r="M38" s="122"/>
      <c r="N38" s="122"/>
      <c r="O38" s="122"/>
    </row>
    <row r="39" spans="1:22" x14ac:dyDescent="0.25">
      <c r="B39" s="9"/>
      <c r="C39" s="122"/>
      <c r="D39" s="122"/>
      <c r="E39" s="122"/>
      <c r="F39" s="123"/>
      <c r="G39" s="122"/>
      <c r="H39" s="123"/>
      <c r="I39" s="122"/>
      <c r="J39" s="123"/>
      <c r="K39" s="122"/>
      <c r="L39" s="123"/>
      <c r="M39" s="122"/>
      <c r="N39" s="122"/>
      <c r="O39" s="122"/>
    </row>
    <row r="40" spans="1:22" x14ac:dyDescent="0.25">
      <c r="B40" s="8"/>
      <c r="F40" s="1"/>
      <c r="H40" s="1"/>
      <c r="J40" s="1"/>
      <c r="L40" s="1"/>
    </row>
    <row r="41" spans="1:22" x14ac:dyDescent="0.25">
      <c r="A41" s="5" t="s">
        <v>52</v>
      </c>
      <c r="B41" s="5" t="s">
        <v>175</v>
      </c>
      <c r="C41" s="125">
        <f>SECTEN2_CO2_2023!C$10*1000</f>
        <v>24265.782366170784</v>
      </c>
      <c r="D41" s="125">
        <f>SECTEN2_CO2_2023!D$10*1000</f>
        <v>24430.629314178237</v>
      </c>
      <c r="E41" s="125">
        <f>SECTEN2_CO2_2023!E$10*1000</f>
        <v>11286.168936524304</v>
      </c>
      <c r="F41" s="125">
        <f>SECTEN2_CO2_2023!F$10*1000</f>
        <v>18500.292577948931</v>
      </c>
      <c r="G41" s="125">
        <f>SECTEN2_CO2_2023!G$10*1000</f>
        <v>23314.02885711522</v>
      </c>
      <c r="H41" s="125">
        <f>SECTEN2_CO2_2023!H$10*1000</f>
        <v>23032.918407081012</v>
      </c>
      <c r="I41" s="125">
        <f>SECTEN2_CO2_2023!I$10*1000</f>
        <v>22845.511440391536</v>
      </c>
      <c r="J41" s="125">
        <f>SECTEN2_CO2_2023!J$10*1000</f>
        <v>20195.041142146612</v>
      </c>
      <c r="K41" s="125">
        <f>SECTEN2_CO2_2023!K$10*1000</f>
        <v>18428.06094331665</v>
      </c>
      <c r="L41" s="125">
        <f>SECTEN2_CO2_2023!L$10*1000</f>
        <v>15825.655168073316</v>
      </c>
      <c r="M41" s="125">
        <f>SECTEN2_CO2_2023!M$10*1000</f>
        <v>14090.717984577752</v>
      </c>
      <c r="N41" s="125">
        <f>SECTEN2_CO2_2023!N$10*1000</f>
        <v>11828.75497199816</v>
      </c>
      <c r="O41" s="125">
        <f>SECTEN2_CO2_2023!O$10*1000</f>
        <v>8557.4044630007666</v>
      </c>
      <c r="T41" s="1">
        <v>24.257319981092849</v>
      </c>
      <c r="U41" s="1">
        <v>24.42060290322555</v>
      </c>
      <c r="V41" s="1">
        <v>11.088477088761781</v>
      </c>
    </row>
    <row r="43" spans="1:22" ht="15.75" thickBot="1" x14ac:dyDescent="0.3"/>
    <row r="44" spans="1:22" ht="15.75" thickBot="1" x14ac:dyDescent="0.3">
      <c r="A44" s="3" t="s">
        <v>2</v>
      </c>
      <c r="C44" s="174" t="s">
        <v>177</v>
      </c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6"/>
    </row>
    <row r="45" spans="1:22" x14ac:dyDescent="0.25">
      <c r="A45" s="10" t="s">
        <v>8</v>
      </c>
      <c r="B45" s="4" t="s">
        <v>164</v>
      </c>
      <c r="C45" s="2">
        <v>2018</v>
      </c>
      <c r="D45" s="2">
        <v>2019</v>
      </c>
      <c r="E45" s="2">
        <v>2020</v>
      </c>
      <c r="F45" s="2">
        <v>2023</v>
      </c>
      <c r="G45" s="2">
        <v>2025</v>
      </c>
      <c r="H45" s="2">
        <v>2028</v>
      </c>
      <c r="I45" s="2">
        <v>2030</v>
      </c>
      <c r="J45" s="2">
        <v>2033</v>
      </c>
      <c r="K45" s="2">
        <v>2035</v>
      </c>
      <c r="L45" s="2">
        <v>2038</v>
      </c>
      <c r="M45" s="2">
        <v>2040</v>
      </c>
      <c r="N45" s="2">
        <v>2045</v>
      </c>
      <c r="O45" s="2">
        <v>2050</v>
      </c>
      <c r="T45" s="1">
        <v>2018</v>
      </c>
      <c r="U45" s="1">
        <v>2019</v>
      </c>
      <c r="V45" s="1">
        <v>2020</v>
      </c>
    </row>
    <row r="46" spans="1:22" x14ac:dyDescent="0.25">
      <c r="A46" s="5" t="s">
        <v>9</v>
      </c>
      <c r="B46" s="5" t="s">
        <v>165</v>
      </c>
      <c r="C46" s="125">
        <f>SECTEN2_CH4_2023!C4*SECTEN2_CH4_2023!$G$2</f>
        <v>1260.9846405451938</v>
      </c>
      <c r="D46" s="125">
        <f>SECTEN2_CH4_2023!D4*SECTEN2_CH4_2023!$G$2</f>
        <v>1174.0151381302478</v>
      </c>
      <c r="E46" s="125">
        <f>SECTEN2_CH4_2023!E4*SECTEN2_CH4_2023!$G$2</f>
        <v>996.13076003441165</v>
      </c>
      <c r="F46" s="125">
        <f>SECTEN2_CH4_2023!F4*SECTEN2_CH4_2023!$G$2</f>
        <v>1681.4427412601922</v>
      </c>
      <c r="G46" s="125">
        <f>SECTEN2_CH4_2023!G4*SECTEN2_CH4_2023!$G$2</f>
        <v>1662.6318893069197</v>
      </c>
      <c r="H46" s="125">
        <f>SECTEN2_CH4_2023!H4*SECTEN2_CH4_2023!$G$2</f>
        <v>1570.9781688094197</v>
      </c>
      <c r="I46" s="125">
        <f>SECTEN2_CH4_2023!I4*SECTEN2_CH4_2023!$G$2</f>
        <v>1509.2818435025367</v>
      </c>
      <c r="J46" s="125">
        <f>SECTEN2_CH4_2023!J4*SECTEN2_CH4_2023!$G$2</f>
        <v>1231.5493989663687</v>
      </c>
      <c r="K46" s="125">
        <f>SECTEN2_CH4_2023!K4*SECTEN2_CH4_2023!$G$2</f>
        <v>1047.566132722462</v>
      </c>
      <c r="L46" s="125">
        <f>SECTEN2_CH4_2023!L4*SECTEN2_CH4_2023!$G$2</f>
        <v>657.58601208535777</v>
      </c>
      <c r="M46" s="125">
        <f>SECTEN2_CH4_2023!M4*SECTEN2_CH4_2023!$G$2</f>
        <v>405.95308733005447</v>
      </c>
      <c r="N46" s="125">
        <f>SECTEN2_CH4_2023!N4*SECTEN2_CH4_2023!$G$2</f>
        <v>318.31967306510609</v>
      </c>
      <c r="O46" s="125">
        <f>SECTEN2_CH4_2023!O4*SECTEN2_CH4_2023!$G$2</f>
        <v>229.30778852590507</v>
      </c>
      <c r="T46" s="1">
        <v>1125.7650224580357</v>
      </c>
      <c r="U46" s="1">
        <v>1048.3219537121049</v>
      </c>
      <c r="V46" s="1">
        <v>888.01278839287727</v>
      </c>
    </row>
    <row r="47" spans="1:22" x14ac:dyDescent="0.25">
      <c r="A47" s="6" t="s">
        <v>13</v>
      </c>
      <c r="B47" s="6" t="s">
        <v>166</v>
      </c>
      <c r="C47" s="125">
        <f>SECTEN2_CH4_2023!C5*SECTEN2_CH4_2023!$G$2</f>
        <v>281.03804097316743</v>
      </c>
      <c r="D47" s="125">
        <f>SECTEN2_CH4_2023!D5*SECTEN2_CH4_2023!$G$2</f>
        <v>275.53841907054061</v>
      </c>
      <c r="E47" s="125">
        <f>SECTEN2_CH4_2023!E5*SECTEN2_CH4_2023!$G$2</f>
        <v>261.30650853100104</v>
      </c>
      <c r="F47" s="125">
        <f>SECTEN2_CH4_2023!F5*SECTEN2_CH4_2023!$G$2</f>
        <v>287.21477810187559</v>
      </c>
      <c r="G47" s="125">
        <f>SECTEN2_CH4_2023!G5*SECTEN2_CH4_2023!$G$2</f>
        <v>281.05600919585333</v>
      </c>
      <c r="H47" s="125">
        <f>SECTEN2_CH4_2023!H5*SECTEN2_CH4_2023!$G$2</f>
        <v>266.39480614114564</v>
      </c>
      <c r="I47" s="125">
        <f>SECTEN2_CH4_2023!I5*SECTEN2_CH4_2023!$G$2</f>
        <v>256.6747267117243</v>
      </c>
      <c r="J47" s="125">
        <f>SECTEN2_CH4_2023!J5*SECTEN2_CH4_2023!$G$2</f>
        <v>248.07253618938591</v>
      </c>
      <c r="K47" s="125">
        <f>SECTEN2_CH4_2023!K5*SECTEN2_CH4_2023!$G$2</f>
        <v>242.6112948111568</v>
      </c>
      <c r="L47" s="125">
        <f>SECTEN2_CH4_2023!L5*SECTEN2_CH4_2023!$G$2</f>
        <v>237.09448404320887</v>
      </c>
      <c r="M47" s="125">
        <f>SECTEN2_CH4_2023!M5*SECTEN2_CH4_2023!$G$2</f>
        <v>233.66861741199739</v>
      </c>
      <c r="N47" s="125">
        <f>SECTEN2_CH4_2023!N5*SECTEN2_CH4_2023!$G$2</f>
        <v>218.31478337294729</v>
      </c>
      <c r="O47" s="125">
        <f>SECTEN2_CH4_2023!O5*SECTEN2_CH4_2023!$G$2</f>
        <v>213.44749870572105</v>
      </c>
      <c r="T47" s="1">
        <v>255.35415560608487</v>
      </c>
      <c r="U47" s="1">
        <v>244.18086472095493</v>
      </c>
      <c r="V47" s="1">
        <v>233.06488106996525</v>
      </c>
    </row>
    <row r="48" spans="1:22" x14ac:dyDescent="0.25">
      <c r="A48" s="6" t="s">
        <v>58</v>
      </c>
      <c r="B48" s="6" t="s">
        <v>167</v>
      </c>
      <c r="C48" s="125">
        <f>SECTEN2_CH4_2023!C6*SECTEN2_CH4_2023!$G$2</f>
        <v>12304.947662112334</v>
      </c>
      <c r="D48" s="125">
        <f>SECTEN2_CH4_2023!D6*SECTEN2_CH4_2023!$G$2</f>
        <v>13137.346219651779</v>
      </c>
      <c r="E48" s="125">
        <f>SECTEN2_CH4_2023!E6*SECTEN2_CH4_2023!$G$2</f>
        <v>13040.726920760902</v>
      </c>
      <c r="F48" s="125">
        <f>SECTEN2_CH4_2023!F6*SECTEN2_CH4_2023!$G$2</f>
        <v>11467.179681755066</v>
      </c>
      <c r="G48" s="125">
        <f>SECTEN2_CH4_2023!G6*SECTEN2_CH4_2023!$G$2</f>
        <v>8349.1317041480779</v>
      </c>
      <c r="H48" s="125">
        <f>SECTEN2_CH4_2023!H6*SECTEN2_CH4_2023!$G$2</f>
        <v>4808.600675235708</v>
      </c>
      <c r="I48" s="125">
        <f>SECTEN2_CH4_2023!I6*SECTEN2_CH4_2023!$G$2</f>
        <v>4258.5467039681089</v>
      </c>
      <c r="J48" s="125">
        <f>SECTEN2_CH4_2023!J6*SECTEN2_CH4_2023!$G$2</f>
        <v>3648.6826138046899</v>
      </c>
      <c r="K48" s="125">
        <f>SECTEN2_CH4_2023!K6*SECTEN2_CH4_2023!$G$2</f>
        <v>3414.779466476703</v>
      </c>
      <c r="L48" s="125">
        <f>SECTEN2_CH4_2023!L6*SECTEN2_CH4_2023!$G$2</f>
        <v>3116.1805549253395</v>
      </c>
      <c r="M48" s="125">
        <f>SECTEN2_CH4_2023!M6*SECTEN2_CH4_2023!$G$2</f>
        <v>2934.1946082595236</v>
      </c>
      <c r="N48" s="125">
        <f>SECTEN2_CH4_2023!N6*SECTEN2_CH4_2023!$G$2</f>
        <v>2514.4544391787185</v>
      </c>
      <c r="O48" s="125">
        <f>SECTEN2_CH4_2023!O6*SECTEN2_CH4_2023!$G$2</f>
        <v>2279.0786481671216</v>
      </c>
      <c r="T48" s="1">
        <v>12212.694173523761</v>
      </c>
      <c r="U48" s="1">
        <v>12391.265437397369</v>
      </c>
      <c r="V48" s="1">
        <v>11956.557965444083</v>
      </c>
    </row>
    <row r="49" spans="1:22" x14ac:dyDescent="0.25">
      <c r="A49" s="6" t="s">
        <v>39</v>
      </c>
      <c r="B49" s="6" t="s">
        <v>168</v>
      </c>
      <c r="C49" s="125">
        <f>SECTEN2_CH4_2023!C7*SECTEN2_CH4_2023!$G$2</f>
        <v>4191.9060257066867</v>
      </c>
      <c r="D49" s="125">
        <f>SECTEN2_CH4_2023!D7*SECTEN2_CH4_2023!$G$2</f>
        <v>4154.1837021918964</v>
      </c>
      <c r="E49" s="125">
        <f>SECTEN2_CH4_2023!E7*SECTEN2_CH4_2023!$G$2</f>
        <v>3926.256277898869</v>
      </c>
      <c r="F49" s="125">
        <f>SECTEN2_CH4_2023!F7*SECTEN2_CH4_2023!$G$2</f>
        <v>3944.462351247585</v>
      </c>
      <c r="G49" s="125">
        <f>SECTEN2_CH4_2023!G7*SECTEN2_CH4_2023!$G$2</f>
        <v>3772.3637103275396</v>
      </c>
      <c r="H49" s="125">
        <f>SECTEN2_CH4_2023!H7*SECTEN2_CH4_2023!$G$2</f>
        <v>3512.9217463435316</v>
      </c>
      <c r="I49" s="125">
        <f>SECTEN2_CH4_2023!I7*SECTEN2_CH4_2023!$G$2</f>
        <v>3342.0988104071344</v>
      </c>
      <c r="J49" s="125">
        <f>SECTEN2_CH4_2023!J7*SECTEN2_CH4_2023!$G$2</f>
        <v>3115.8525602404757</v>
      </c>
      <c r="K49" s="125">
        <f>SECTEN2_CH4_2023!K7*SECTEN2_CH4_2023!$G$2</f>
        <v>2860.6922344265959</v>
      </c>
      <c r="L49" s="125">
        <f>SECTEN2_CH4_2023!L7*SECTEN2_CH4_2023!$G$2</f>
        <v>2312.9321298964328</v>
      </c>
      <c r="M49" s="125">
        <f>SECTEN2_CH4_2023!M7*SECTEN2_CH4_2023!$G$2</f>
        <v>1962.3497276095497</v>
      </c>
      <c r="N49" s="125">
        <f>SECTEN2_CH4_2023!N7*SECTEN2_CH4_2023!$G$2</f>
        <v>1605.599059011153</v>
      </c>
      <c r="O49" s="125">
        <f>SECTEN2_CH4_2023!O7*SECTEN2_CH4_2023!$G$2</f>
        <v>1532.046989639852</v>
      </c>
      <c r="T49" s="1">
        <v>3257.1679784986718</v>
      </c>
      <c r="U49" s="1">
        <v>3281.4481079758471</v>
      </c>
      <c r="V49" s="1">
        <v>3231.3042937872442</v>
      </c>
    </row>
    <row r="50" spans="1:22" x14ac:dyDescent="0.25">
      <c r="A50" s="6" t="s">
        <v>54</v>
      </c>
      <c r="B50" s="6" t="s">
        <v>169</v>
      </c>
      <c r="C50" s="125">
        <f>SECTEN2_CH4_2023!C8*SECTEN2_CH4_2023!$G$2</f>
        <v>44791.620121823056</v>
      </c>
      <c r="D50" s="125">
        <f>SECTEN2_CH4_2023!D8*SECTEN2_CH4_2023!$G$2</f>
        <v>44041.176650499423</v>
      </c>
      <c r="E50" s="125">
        <f>SECTEN2_CH4_2023!E8*SECTEN2_CH4_2023!$G$2</f>
        <v>43372.854779899928</v>
      </c>
      <c r="F50" s="125">
        <f>SECTEN2_CH4_2023!F8*SECTEN2_CH4_2023!$G$2</f>
        <v>41484.89902973111</v>
      </c>
      <c r="G50" s="125">
        <f>SECTEN2_CH4_2023!G8*SECTEN2_CH4_2023!$G$2</f>
        <v>40206.413694498719</v>
      </c>
      <c r="H50" s="125">
        <f>SECTEN2_CH4_2023!H8*SECTEN2_CH4_2023!$G$2</f>
        <v>38335.104256254373</v>
      </c>
      <c r="I50" s="125">
        <f>SECTEN2_CH4_2023!I8*SECTEN2_CH4_2023!$G$2</f>
        <v>37171.183688926445</v>
      </c>
      <c r="J50" s="125">
        <f>SECTEN2_CH4_2023!J8*SECTEN2_CH4_2023!$G$2</f>
        <v>35603.295869090201</v>
      </c>
      <c r="K50" s="125">
        <f>SECTEN2_CH4_2023!K8*SECTEN2_CH4_2023!$G$2</f>
        <v>34625.563859274822</v>
      </c>
      <c r="L50" s="125">
        <f>SECTEN2_CH4_2023!L8*SECTEN2_CH4_2023!$G$2</f>
        <v>33207.263410114349</v>
      </c>
      <c r="M50" s="125">
        <f>SECTEN2_CH4_2023!M8*SECTEN2_CH4_2023!$G$2</f>
        <v>32290.828860645619</v>
      </c>
      <c r="N50" s="125">
        <f>SECTEN2_CH4_2023!N8*SECTEN2_CH4_2023!$G$2</f>
        <v>30094.842655087996</v>
      </c>
      <c r="O50" s="125">
        <f>SECTEN2_CH4_2023!O8*SECTEN2_CH4_2023!$G$2</f>
        <v>28053.027989158902</v>
      </c>
      <c r="T50" s="1">
        <v>37837.060302646867</v>
      </c>
      <c r="U50" s="1">
        <v>37187.235129301072</v>
      </c>
      <c r="V50" s="1">
        <v>36753.604849083829</v>
      </c>
    </row>
    <row r="51" spans="1:22" x14ac:dyDescent="0.25">
      <c r="A51" s="6" t="s">
        <v>47</v>
      </c>
      <c r="B51" s="6" t="s">
        <v>170</v>
      </c>
      <c r="C51" s="125">
        <f>SECTEN2_CH4_2023!C9*SECTEN2_CH4_2023!$G$2</f>
        <v>173.79171223815854</v>
      </c>
      <c r="D51" s="125">
        <f>SECTEN2_CH4_2023!D9*SECTEN2_CH4_2023!$G$2</f>
        <v>178.81172502364703</v>
      </c>
      <c r="E51" s="125">
        <f>SECTEN2_CH4_2023!E9*SECTEN2_CH4_2023!$G$2</f>
        <v>155.12892417636314</v>
      </c>
      <c r="F51" s="125">
        <f>SECTEN2_CH4_2023!F9*SECTEN2_CH4_2023!$G$2</f>
        <v>206.42780060607737</v>
      </c>
      <c r="G51" s="125">
        <f>SECTEN2_CH4_2023!G9*SECTEN2_CH4_2023!$G$2</f>
        <v>232.08163907610799</v>
      </c>
      <c r="H51" s="125">
        <f>SECTEN2_CH4_2023!H9*SECTEN2_CH4_2023!$G$2</f>
        <v>223.8135451362557</v>
      </c>
      <c r="I51" s="125">
        <f>SECTEN2_CH4_2023!I9*SECTEN2_CH4_2023!$G$2</f>
        <v>217.45625103444698</v>
      </c>
      <c r="J51" s="125">
        <f>SECTEN2_CH4_2023!J9*SECTEN2_CH4_2023!$G$2</f>
        <v>196.33233275435731</v>
      </c>
      <c r="K51" s="125">
        <f>SECTEN2_CH4_2023!K9*SECTEN2_CH4_2023!$G$2</f>
        <v>180.60017743504949</v>
      </c>
      <c r="L51" s="125">
        <f>SECTEN2_CH4_2023!L9*SECTEN2_CH4_2023!$G$2</f>
        <v>150.94238927100926</v>
      </c>
      <c r="M51" s="125">
        <f>SECTEN2_CH4_2023!M9*SECTEN2_CH4_2023!$G$2</f>
        <v>131.93969714473943</v>
      </c>
      <c r="N51" s="125">
        <f>SECTEN2_CH4_2023!N9*SECTEN2_CH4_2023!$G$2</f>
        <v>83.652200372047929</v>
      </c>
      <c r="O51" s="125">
        <f>SECTEN2_CH4_2023!O9*SECTEN2_CH4_2023!$G$2</f>
        <v>43.359522509577495</v>
      </c>
      <c r="T51" s="1">
        <v>156.31446464681653</v>
      </c>
      <c r="U51" s="1">
        <v>161.93208322886309</v>
      </c>
      <c r="V51" s="1">
        <v>140.84907544869287</v>
      </c>
    </row>
    <row r="52" spans="1:22" x14ac:dyDescent="0.25">
      <c r="A52" s="7"/>
      <c r="B52" s="8" t="s">
        <v>171</v>
      </c>
      <c r="C52" s="125">
        <f>SECTEN2_CH4_2023!C11*SECTEN2_CH4_2023!$G$2</f>
        <v>63004.288203398588</v>
      </c>
      <c r="D52" s="125">
        <f>SECTEN2_CH4_2023!D11*SECTEN2_CH4_2023!$G$2</f>
        <v>62961.071854567541</v>
      </c>
      <c r="E52" s="125">
        <f>SECTEN2_CH4_2023!E11*SECTEN2_CH4_2023!$G$2</f>
        <v>61752.404171301467</v>
      </c>
      <c r="F52" s="125">
        <f>SECTEN2_CH4_2023!F11*SECTEN2_CH4_2023!$G$2</f>
        <v>59071.626382701914</v>
      </c>
      <c r="G52" s="125">
        <f>SECTEN2_CH4_2023!G11*SECTEN2_CH4_2023!$G$2</f>
        <v>54503.678646553213</v>
      </c>
      <c r="H52" s="125">
        <f>SECTEN2_CH4_2023!H11*SECTEN2_CH4_2023!$G$2</f>
        <v>48717.813197920434</v>
      </c>
      <c r="I52" s="125">
        <f>SECTEN2_CH4_2023!I11*SECTEN2_CH4_2023!$G$2</f>
        <v>46755.242024550389</v>
      </c>
      <c r="J52" s="125">
        <f>SECTEN2_CH4_2023!J11*SECTEN2_CH4_2023!$G$2</f>
        <v>44043.785311045489</v>
      </c>
      <c r="K52" s="125">
        <f>SECTEN2_CH4_2023!K11*SECTEN2_CH4_2023!$G$2</f>
        <v>42371.813165146785</v>
      </c>
      <c r="L52" s="125">
        <f>SECTEN2_CH4_2023!L11*SECTEN2_CH4_2023!$G$2</f>
        <v>39681.998980335702</v>
      </c>
      <c r="M52" s="125">
        <f>SECTEN2_CH4_2023!M11*SECTEN2_CH4_2023!$G$2</f>
        <v>37958.93459840148</v>
      </c>
      <c r="N52" s="125">
        <f>SECTEN2_CH4_2023!N11*SECTEN2_CH4_2023!$G$2</f>
        <v>34835.182810087965</v>
      </c>
      <c r="O52" s="125">
        <f>SECTEN2_CH4_2023!O11*SECTEN2_CH4_2023!$G$2</f>
        <v>32350.26843670708</v>
      </c>
      <c r="T52" s="1">
        <v>54844.356097380238</v>
      </c>
      <c r="U52" s="1">
        <v>54314.383576336215</v>
      </c>
      <c r="V52" s="1">
        <v>53203.393853226691</v>
      </c>
    </row>
    <row r="53" spans="1:22" x14ac:dyDescent="0.25">
      <c r="A53" s="7"/>
      <c r="B53" s="9"/>
      <c r="C53" s="122"/>
      <c r="D53" s="122"/>
      <c r="E53" s="122"/>
      <c r="F53" s="123"/>
      <c r="G53" s="122"/>
      <c r="H53" s="123"/>
      <c r="I53" s="122"/>
      <c r="J53" s="123"/>
      <c r="K53" s="122"/>
      <c r="L53" s="123"/>
      <c r="M53" s="122"/>
      <c r="N53" s="122"/>
      <c r="O53" s="122"/>
    </row>
    <row r="54" spans="1:22" x14ac:dyDescent="0.25">
      <c r="A54" s="7"/>
      <c r="B54" s="9"/>
      <c r="C54" s="122"/>
      <c r="D54" s="122"/>
      <c r="E54" s="127"/>
      <c r="F54" s="128"/>
      <c r="G54" s="127"/>
      <c r="H54" s="128"/>
      <c r="I54" s="127"/>
      <c r="J54" s="128"/>
      <c r="K54" s="127"/>
      <c r="L54" s="128"/>
      <c r="M54" s="127"/>
      <c r="N54" s="127"/>
      <c r="O54" s="127"/>
    </row>
    <row r="55" spans="1:22" x14ac:dyDescent="0.25">
      <c r="A55" s="7"/>
      <c r="B55" s="9"/>
      <c r="E55" s="124"/>
      <c r="F55" s="123"/>
      <c r="G55" s="124"/>
      <c r="H55" s="123"/>
      <c r="I55" s="124"/>
      <c r="J55" s="123"/>
      <c r="K55" s="124"/>
      <c r="L55" s="123"/>
      <c r="M55" s="124"/>
      <c r="N55" s="124"/>
      <c r="O55" s="124"/>
    </row>
    <row r="56" spans="1:22" x14ac:dyDescent="0.25">
      <c r="A56" s="5" t="s">
        <v>66</v>
      </c>
      <c r="B56" s="5" t="s">
        <v>173</v>
      </c>
      <c r="C56" s="125">
        <f>SECTEN2_CH4_2023!C12*SECTEN2_CH4_2023!$G$2</f>
        <v>800.11141698003678</v>
      </c>
      <c r="D56" s="125">
        <f>SECTEN2_CH4_2023!D12*SECTEN2_CH4_2023!$G$2</f>
        <v>820.76950687533417</v>
      </c>
      <c r="E56" s="125">
        <f>SECTEN2_CH4_2023!E12*SECTEN2_CH4_2023!$G$2</f>
        <v>784.11933707436731</v>
      </c>
      <c r="F56" s="125">
        <f>SECTEN2_CH4_2023!F12*SECTEN2_CH4_2023!$G$2</f>
        <v>784.11933707436742</v>
      </c>
      <c r="G56" s="125">
        <f>SECTEN2_CH4_2023!G12*SECTEN2_CH4_2023!$G$2</f>
        <v>784.11933707436742</v>
      </c>
      <c r="H56" s="125">
        <f>SECTEN2_CH4_2023!H12*SECTEN2_CH4_2023!$G$2</f>
        <v>784.11933707436742</v>
      </c>
      <c r="I56" s="125">
        <f>SECTEN2_CH4_2023!I12*SECTEN2_CH4_2023!$G$2</f>
        <v>784.11933707436742</v>
      </c>
      <c r="J56" s="125">
        <f>SECTEN2_CH4_2023!J12*SECTEN2_CH4_2023!$G$2</f>
        <v>784.11933707436742</v>
      </c>
      <c r="K56" s="125">
        <f>SECTEN2_CH4_2023!K12*SECTEN2_CH4_2023!$G$2</f>
        <v>784.11933707436742</v>
      </c>
      <c r="L56" s="125">
        <f>SECTEN2_CH4_2023!L12*SECTEN2_CH4_2023!$G$2</f>
        <v>784.11933707436742</v>
      </c>
      <c r="M56" s="125">
        <f>SECTEN2_CH4_2023!M12*SECTEN2_CH4_2023!$G$2</f>
        <v>784.11933707436742</v>
      </c>
      <c r="N56" s="125">
        <f>SECTEN2_CH4_2023!N12*SECTEN2_CH4_2023!$G$2</f>
        <v>784.11933707436742</v>
      </c>
      <c r="O56" s="125">
        <f>SECTEN2_CH4_2023!O12*SECTEN2_CH4_2023!$G$2</f>
        <v>784.11933707436742</v>
      </c>
      <c r="T56" s="1">
        <v>818.99237276420251</v>
      </c>
      <c r="U56" s="1">
        <v>836.6516960855347</v>
      </c>
      <c r="V56" s="1">
        <v>813.39962457960223</v>
      </c>
    </row>
    <row r="57" spans="1:22" x14ac:dyDescent="0.25">
      <c r="B57" s="8" t="s">
        <v>174</v>
      </c>
      <c r="C57" s="125">
        <f>SECTEN2_CH4_2023!C13*SECTEN2_CH4_2023!$G$2</f>
        <v>63804.399620378623</v>
      </c>
      <c r="D57" s="125">
        <f>SECTEN2_CH4_2023!D13*SECTEN2_CH4_2023!$G$2</f>
        <v>63781.841361442872</v>
      </c>
      <c r="E57" s="125">
        <f>SECTEN2_CH4_2023!E13*SECTEN2_CH4_2023!$G$2</f>
        <v>62536.523508375831</v>
      </c>
      <c r="F57" s="125">
        <f>SECTEN2_CH4_2023!F13*SECTEN2_CH4_2023!$G$2</f>
        <v>59855.745719776271</v>
      </c>
      <c r="G57" s="125">
        <f>SECTEN2_CH4_2023!G13*SECTEN2_CH4_2023!$G$2</f>
        <v>55287.797983627584</v>
      </c>
      <c r="H57" s="125">
        <f>SECTEN2_CH4_2023!H13*SECTEN2_CH4_2023!$G$2</f>
        <v>49501.932534994805</v>
      </c>
      <c r="I57" s="125">
        <f>SECTEN2_CH4_2023!I13*SECTEN2_CH4_2023!$G$2</f>
        <v>47539.36136162476</v>
      </c>
      <c r="J57" s="125">
        <f>SECTEN2_CH4_2023!J13*SECTEN2_CH4_2023!$G$2</f>
        <v>44827.90464811986</v>
      </c>
      <c r="K57" s="125">
        <f>SECTEN2_CH4_2023!K13*SECTEN2_CH4_2023!$G$2</f>
        <v>43155.932502221156</v>
      </c>
      <c r="L57" s="125">
        <f>SECTEN2_CH4_2023!L13*SECTEN2_CH4_2023!$G$2</f>
        <v>40466.118317410073</v>
      </c>
      <c r="M57" s="125">
        <f>SECTEN2_CH4_2023!M13*SECTEN2_CH4_2023!$G$2</f>
        <v>38743.053935475851</v>
      </c>
      <c r="N57" s="125">
        <f>SECTEN2_CH4_2023!N13*SECTEN2_CH4_2023!$G$2</f>
        <v>35619.302147162336</v>
      </c>
      <c r="O57" s="125">
        <f>SECTEN2_CH4_2023!O13*SECTEN2_CH4_2023!$G$2</f>
        <v>33134.387773781447</v>
      </c>
      <c r="T57" s="1">
        <v>55663.348470144439</v>
      </c>
      <c r="U57" s="1">
        <v>55151.035272421752</v>
      </c>
      <c r="V57" s="1">
        <v>54016.793477806292</v>
      </c>
    </row>
    <row r="58" spans="1:22" x14ac:dyDescent="0.25">
      <c r="B58" s="9"/>
      <c r="C58" s="122"/>
      <c r="D58" s="122"/>
      <c r="E58" s="122"/>
      <c r="F58" s="123"/>
      <c r="G58" s="122"/>
      <c r="H58" s="123"/>
      <c r="I58" s="122"/>
      <c r="J58" s="123"/>
      <c r="K58" s="122"/>
      <c r="L58" s="123"/>
      <c r="M58" s="122"/>
      <c r="N58" s="122"/>
      <c r="O58" s="122"/>
    </row>
    <row r="59" spans="1:22" x14ac:dyDescent="0.25">
      <c r="B59" s="9"/>
      <c r="C59" s="122"/>
      <c r="D59" s="122"/>
      <c r="E59" s="122"/>
      <c r="F59" s="123"/>
      <c r="G59" s="122"/>
      <c r="H59" s="123"/>
      <c r="I59" s="122"/>
      <c r="J59" s="123"/>
      <c r="K59" s="122"/>
      <c r="L59" s="123"/>
      <c r="M59" s="122"/>
      <c r="N59" s="122"/>
      <c r="O59" s="122"/>
    </row>
    <row r="60" spans="1:22" x14ac:dyDescent="0.25">
      <c r="B60" s="8"/>
      <c r="F60" s="1"/>
      <c r="H60" s="1"/>
      <c r="J60" s="1"/>
      <c r="L60" s="1"/>
    </row>
    <row r="61" spans="1:22" x14ac:dyDescent="0.25">
      <c r="A61" s="5" t="s">
        <v>52</v>
      </c>
      <c r="B61" s="5" t="s">
        <v>175</v>
      </c>
      <c r="C61" s="125">
        <f>SECTEN2_CH4_2023!C10*SECTEN2_CH4_2023!$G$2</f>
        <v>17.852349810844174</v>
      </c>
      <c r="D61" s="125">
        <f>SECTEN2_CH4_2023!D10*SECTEN2_CH4_2023!$G$2</f>
        <v>15.942602680390673</v>
      </c>
      <c r="E61" s="125">
        <f>SECTEN2_CH4_2023!E10*SECTEN2_CH4_2023!$G$2</f>
        <v>8.719210122208727</v>
      </c>
      <c r="F61" s="125">
        <f>SECTEN2_CH4_2023!F10*SECTEN2_CH4_2023!$G$2</f>
        <v>84.634324166793775</v>
      </c>
      <c r="G61" s="125">
        <f>SECTEN2_CH4_2023!G10*SECTEN2_CH4_2023!$G$2</f>
        <v>135.53236740963928</v>
      </c>
      <c r="H61" s="125">
        <f>SECTEN2_CH4_2023!H10*SECTEN2_CH4_2023!$G$2</f>
        <v>149.45557267665941</v>
      </c>
      <c r="I61" s="125">
        <f>SECTEN2_CH4_2023!I10*SECTEN2_CH4_2023!$G$2</f>
        <v>158.74370313134557</v>
      </c>
      <c r="J61" s="125">
        <f>SECTEN2_CH4_2023!J10*SECTEN2_CH4_2023!$G$2</f>
        <v>144.07127864222613</v>
      </c>
      <c r="K61" s="125">
        <f>SECTEN2_CH4_2023!K10*SECTEN2_CH4_2023!$G$2</f>
        <v>134.30187274509433</v>
      </c>
      <c r="L61" s="125">
        <f>SECTEN2_CH4_2023!L10*SECTEN2_CH4_2023!$G$2</f>
        <v>137.93121763181261</v>
      </c>
      <c r="M61" s="125">
        <f>SECTEN2_CH4_2023!M10*SECTEN2_CH4_2023!$G$2</f>
        <v>128.71238467639864</v>
      </c>
      <c r="N61" s="125">
        <f>SECTEN2_CH4_2023!N10*SECTEN2_CH4_2023!$G$2</f>
        <v>139.62854598685993</v>
      </c>
      <c r="O61" s="125">
        <f>SECTEN2_CH4_2023!O10*SECTEN2_CH4_2023!$G$2</f>
        <v>133.8504744902238</v>
      </c>
      <c r="T61" s="1">
        <v>3416.2734413601124</v>
      </c>
      <c r="U61" s="1">
        <v>3414.4396657232974</v>
      </c>
      <c r="V61" s="1">
        <v>3407.7700983440423</v>
      </c>
    </row>
    <row r="62" spans="1:22" x14ac:dyDescent="0.25">
      <c r="G62" s="94"/>
    </row>
    <row r="63" spans="1:22" ht="15.75" thickBot="1" x14ac:dyDescent="0.3"/>
    <row r="64" spans="1:22" ht="15.75" thickBot="1" x14ac:dyDescent="0.3">
      <c r="A64" s="3" t="s">
        <v>3</v>
      </c>
      <c r="C64" s="174" t="s">
        <v>178</v>
      </c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6"/>
    </row>
    <row r="65" spans="1:22" x14ac:dyDescent="0.25">
      <c r="A65" s="10" t="s">
        <v>8</v>
      </c>
      <c r="B65" s="4" t="s">
        <v>164</v>
      </c>
      <c r="C65" s="2">
        <v>2018</v>
      </c>
      <c r="D65" s="2">
        <v>2019</v>
      </c>
      <c r="E65" s="2">
        <v>2020</v>
      </c>
      <c r="F65" s="2">
        <v>2023</v>
      </c>
      <c r="G65" s="2">
        <v>2025</v>
      </c>
      <c r="H65" s="2">
        <v>2028</v>
      </c>
      <c r="I65" s="2">
        <v>2030</v>
      </c>
      <c r="J65" s="2">
        <v>2033</v>
      </c>
      <c r="K65" s="2">
        <v>2035</v>
      </c>
      <c r="L65" s="2">
        <v>2038</v>
      </c>
      <c r="M65" s="2">
        <v>2040</v>
      </c>
      <c r="N65" s="2">
        <v>2045</v>
      </c>
      <c r="O65" s="2">
        <v>2050</v>
      </c>
      <c r="T65" s="1">
        <v>2018</v>
      </c>
      <c r="U65" s="1">
        <v>2019</v>
      </c>
      <c r="V65" s="1">
        <v>2020</v>
      </c>
    </row>
    <row r="66" spans="1:22" x14ac:dyDescent="0.25">
      <c r="A66" s="5" t="s">
        <v>9</v>
      </c>
      <c r="B66" s="5" t="s">
        <v>165</v>
      </c>
      <c r="C66" s="125">
        <f>SECTEN2_N2O_2023!C4*SECTEN2_N2O_2023!$G$2</f>
        <v>218.31838344559162</v>
      </c>
      <c r="D66" s="125">
        <f>SECTEN2_N2O_2023!D4*SECTEN2_N2O_2023!$G$2</f>
        <v>208.68287460062331</v>
      </c>
      <c r="E66" s="125">
        <f>SECTEN2_N2O_2023!E4*SECTEN2_N2O_2023!$G$2</f>
        <v>194.11059120763304</v>
      </c>
      <c r="F66" s="125">
        <f>SECTEN2_N2O_2023!F4*SECTEN2_N2O_2023!$G$2</f>
        <v>249.39076030154536</v>
      </c>
      <c r="G66" s="125">
        <f>SECTEN2_N2O_2023!G4*SECTEN2_N2O_2023!$G$2</f>
        <v>257.03141131524569</v>
      </c>
      <c r="H66" s="125">
        <f>SECTEN2_N2O_2023!H4*SECTEN2_N2O_2023!$G$2</f>
        <v>266.85290294731789</v>
      </c>
      <c r="I66" s="125">
        <f>SECTEN2_N2O_2023!I4*SECTEN2_N2O_2023!$G$2</f>
        <v>274.42633989429066</v>
      </c>
      <c r="J66" s="125">
        <f>SECTEN2_N2O_2023!J4*SECTEN2_N2O_2023!$G$2</f>
        <v>269.20419157399152</v>
      </c>
      <c r="K66" s="125">
        <f>SECTEN2_N2O_2023!K4*SECTEN2_N2O_2023!$G$2</f>
        <v>265.7767880556047</v>
      </c>
      <c r="L66" s="125">
        <f>SECTEN2_N2O_2023!L4*SECTEN2_N2O_2023!$G$2</f>
        <v>241.44172170954073</v>
      </c>
      <c r="M66" s="125">
        <f>SECTEN2_N2O_2023!M4*SECTEN2_N2O_2023!$G$2</f>
        <v>225.37778400195873</v>
      </c>
      <c r="N66" s="125">
        <f>SECTEN2_N2O_2023!N4*SECTEN2_N2O_2023!$G$2</f>
        <v>215.37769576127394</v>
      </c>
      <c r="O66" s="125">
        <f>SECTEN2_N2O_2023!O4*SECTEN2_N2O_2023!$G$2</f>
        <v>207.19669354507516</v>
      </c>
      <c r="T66" s="1">
        <v>245.60522849228306</v>
      </c>
      <c r="U66" s="1">
        <v>249.28320761166356</v>
      </c>
      <c r="V66" s="1">
        <v>365.22359574499802</v>
      </c>
    </row>
    <row r="67" spans="1:22" x14ac:dyDescent="0.25">
      <c r="A67" s="6" t="s">
        <v>13</v>
      </c>
      <c r="B67" s="6" t="s">
        <v>166</v>
      </c>
      <c r="C67" s="125">
        <f>SECTEN2_N2O_2023!C5*SECTEN2_N2O_2023!$G$2</f>
        <v>1318.3226457639357</v>
      </c>
      <c r="D67" s="125">
        <f>SECTEN2_N2O_2023!D5*SECTEN2_N2O_2023!$G$2</f>
        <v>1175.87733933309</v>
      </c>
      <c r="E67" s="125">
        <f>SECTEN2_N2O_2023!E5*SECTEN2_N2O_2023!$G$2</f>
        <v>995.88282136863677</v>
      </c>
      <c r="F67" s="125">
        <f>SECTEN2_N2O_2023!F5*SECTEN2_N2O_2023!$G$2</f>
        <v>970.49645247545607</v>
      </c>
      <c r="G67" s="125">
        <f>SECTEN2_N2O_2023!G5*SECTEN2_N2O_2023!$G$2</f>
        <v>898.87810894384893</v>
      </c>
      <c r="H67" s="125">
        <f>SECTEN2_N2O_2023!H5*SECTEN2_N2O_2023!$G$2</f>
        <v>804.33802839507996</v>
      </c>
      <c r="I67" s="125">
        <f>SECTEN2_N2O_2023!I5*SECTEN2_N2O_2023!$G$2</f>
        <v>731.49910719131503</v>
      </c>
      <c r="J67" s="125">
        <f>SECTEN2_N2O_2023!J5*SECTEN2_N2O_2023!$G$2</f>
        <v>690.01113055199153</v>
      </c>
      <c r="K67" s="125">
        <f>SECTEN2_N2O_2023!K5*SECTEN2_N2O_2023!$G$2</f>
        <v>663.01775904164595</v>
      </c>
      <c r="L67" s="125">
        <f>SECTEN2_N2O_2023!L5*SECTEN2_N2O_2023!$G$2</f>
        <v>624.21561998221193</v>
      </c>
      <c r="M67" s="125">
        <f>SECTEN2_N2O_2023!M5*SECTEN2_N2O_2023!$G$2</f>
        <v>598.72550893669393</v>
      </c>
      <c r="N67" s="125">
        <f>SECTEN2_N2O_2023!N5*SECTEN2_N2O_2023!$G$2</f>
        <v>538.50884560024929</v>
      </c>
      <c r="O67" s="125">
        <f>SECTEN2_N2O_2023!O5*SECTEN2_N2O_2023!$G$2</f>
        <v>478.89894718921107</v>
      </c>
      <c r="T67" s="1">
        <v>1497.7001989614923</v>
      </c>
      <c r="U67" s="1">
        <v>1320.9458892545781</v>
      </c>
      <c r="V67" s="1">
        <v>1122.5956110552449</v>
      </c>
    </row>
    <row r="68" spans="1:22" x14ac:dyDescent="0.25">
      <c r="A68" s="6" t="s">
        <v>58</v>
      </c>
      <c r="B68" s="6" t="s">
        <v>167</v>
      </c>
      <c r="C68" s="125">
        <f>SECTEN2_N2O_2023!C6*SECTEN2_N2O_2023!$G$2</f>
        <v>390.38436303466392</v>
      </c>
      <c r="D68" s="125">
        <f>SECTEN2_N2O_2023!D6*SECTEN2_N2O_2023!$G$2</f>
        <v>416.29197117029122</v>
      </c>
      <c r="E68" s="125">
        <f>SECTEN2_N2O_2023!E6*SECTEN2_N2O_2023!$G$2</f>
        <v>416.09877414140436</v>
      </c>
      <c r="F68" s="125">
        <f>SECTEN2_N2O_2023!F6*SECTEN2_N2O_2023!$G$2</f>
        <v>415.56006705339951</v>
      </c>
      <c r="G68" s="125">
        <f>SECTEN2_N2O_2023!G6*SECTEN2_N2O_2023!$G$2</f>
        <v>419.47287796043616</v>
      </c>
      <c r="H68" s="125">
        <f>SECTEN2_N2O_2023!H6*SECTEN2_N2O_2023!$G$2</f>
        <v>423.93352665195249</v>
      </c>
      <c r="I68" s="125">
        <f>SECTEN2_N2O_2023!I6*SECTEN2_N2O_2023!$G$2</f>
        <v>424.59803155900977</v>
      </c>
      <c r="J68" s="125">
        <f>SECTEN2_N2O_2023!J6*SECTEN2_N2O_2023!$G$2</f>
        <v>424.44559923070119</v>
      </c>
      <c r="K68" s="125">
        <f>SECTEN2_N2O_2023!K6*SECTEN2_N2O_2023!$G$2</f>
        <v>426.00012860752173</v>
      </c>
      <c r="L68" s="125">
        <f>SECTEN2_N2O_2023!L6*SECTEN2_N2O_2023!$G$2</f>
        <v>431.16133261466263</v>
      </c>
      <c r="M68" s="125">
        <f>SECTEN2_N2O_2023!M6*SECTEN2_N2O_2023!$G$2</f>
        <v>434.63837697781179</v>
      </c>
      <c r="N68" s="125">
        <f>SECTEN2_N2O_2023!N6*SECTEN2_N2O_2023!$G$2</f>
        <v>437.4772639289468</v>
      </c>
      <c r="O68" s="125">
        <f>SECTEN2_N2O_2023!O6*SECTEN2_N2O_2023!$G$2</f>
        <v>434.46127206907022</v>
      </c>
      <c r="T68" s="1">
        <v>325.44286899598734</v>
      </c>
      <c r="U68" s="1">
        <v>354.11942232317398</v>
      </c>
      <c r="V68" s="1">
        <v>356.30776607043106</v>
      </c>
    </row>
    <row r="69" spans="1:22" x14ac:dyDescent="0.25">
      <c r="A69" s="6" t="s">
        <v>39</v>
      </c>
      <c r="B69" s="6" t="s">
        <v>168</v>
      </c>
      <c r="C69" s="125">
        <f>SECTEN2_N2O_2023!C7*SECTEN2_N2O_2023!$G$2</f>
        <v>665.77325365885054</v>
      </c>
      <c r="D69" s="125">
        <f>SECTEN2_N2O_2023!D7*SECTEN2_N2O_2023!$G$2</f>
        <v>666.57822503739317</v>
      </c>
      <c r="E69" s="125">
        <f>SECTEN2_N2O_2023!E7*SECTEN2_N2O_2023!$G$2</f>
        <v>642.76490447716492</v>
      </c>
      <c r="F69" s="125">
        <f>SECTEN2_N2O_2023!F7*SECTEN2_N2O_2023!$G$2</f>
        <v>642.80757680023942</v>
      </c>
      <c r="G69" s="125">
        <f>SECTEN2_N2O_2023!G7*SECTEN2_N2O_2023!$G$2</f>
        <v>611.53242268762256</v>
      </c>
      <c r="H69" s="125">
        <f>SECTEN2_N2O_2023!H7*SECTEN2_N2O_2023!$G$2</f>
        <v>572.99648610089525</v>
      </c>
      <c r="I69" s="125">
        <f>SECTEN2_N2O_2023!I7*SECTEN2_N2O_2023!$G$2</f>
        <v>546.66108518738599</v>
      </c>
      <c r="J69" s="125">
        <f>SECTEN2_N2O_2023!J7*SECTEN2_N2O_2023!$G$2</f>
        <v>512.29661316472664</v>
      </c>
      <c r="K69" s="125">
        <f>SECTEN2_N2O_2023!K7*SECTEN2_N2O_2023!$G$2</f>
        <v>482.04172007775014</v>
      </c>
      <c r="L69" s="125">
        <f>SECTEN2_N2O_2023!L7*SECTEN2_N2O_2023!$G$2</f>
        <v>430.85089341231395</v>
      </c>
      <c r="M69" s="125">
        <f>SECTEN2_N2O_2023!M7*SECTEN2_N2O_2023!$G$2</f>
        <v>398.13827233464554</v>
      </c>
      <c r="N69" s="125">
        <f>SECTEN2_N2O_2023!N7*SECTEN2_N2O_2023!$G$2</f>
        <v>354.39185316958367</v>
      </c>
      <c r="O69" s="125">
        <f>SECTEN2_N2O_2023!O7*SECTEN2_N2O_2023!$G$2</f>
        <v>331.17529792731989</v>
      </c>
      <c r="T69" s="1">
        <v>728.5749126217238</v>
      </c>
      <c r="U69" s="1">
        <v>729.6736406668856</v>
      </c>
      <c r="V69" s="1">
        <v>702.64963711667008</v>
      </c>
    </row>
    <row r="70" spans="1:22" x14ac:dyDescent="0.25">
      <c r="A70" s="6" t="s">
        <v>54</v>
      </c>
      <c r="B70" s="6" t="s">
        <v>169</v>
      </c>
      <c r="C70" s="125">
        <f>SECTEN2_N2O_2023!C8*SECTEN2_N2O_2023!$G$2</f>
        <v>23850.782110872577</v>
      </c>
      <c r="D70" s="125">
        <f>SECTEN2_N2O_2023!D8*SECTEN2_N2O_2023!$G$2</f>
        <v>23076.737253256084</v>
      </c>
      <c r="E70" s="125">
        <f>SECTEN2_N2O_2023!E8*SECTEN2_N2O_2023!$G$2</f>
        <v>22347.877757007544</v>
      </c>
      <c r="F70" s="125">
        <f>SECTEN2_N2O_2023!F8*SECTEN2_N2O_2023!$G$2</f>
        <v>21417.027889274035</v>
      </c>
      <c r="G70" s="125">
        <f>SECTEN2_N2O_2023!G8*SECTEN2_N2O_2023!$G$2</f>
        <v>20794.070456406735</v>
      </c>
      <c r="H70" s="125">
        <f>SECTEN2_N2O_2023!H8*SECTEN2_N2O_2023!$G$2</f>
        <v>19872.218454166847</v>
      </c>
      <c r="I70" s="125">
        <f>SECTEN2_N2O_2023!I8*SECTEN2_N2O_2023!$G$2</f>
        <v>19271.621917416443</v>
      </c>
      <c r="J70" s="125">
        <f>SECTEN2_N2O_2023!J8*SECTEN2_N2O_2023!$G$2</f>
        <v>18468.10633289018</v>
      </c>
      <c r="K70" s="125">
        <f>SECTEN2_N2O_2023!K8*SECTEN2_N2O_2023!$G$2</f>
        <v>17947.594877435891</v>
      </c>
      <c r="L70" s="125">
        <f>SECTEN2_N2O_2023!L8*SECTEN2_N2O_2023!$G$2</f>
        <v>17186.972966071771</v>
      </c>
      <c r="M70" s="125">
        <f>SECTEN2_N2O_2023!M8*SECTEN2_N2O_2023!$G$2</f>
        <v>16688.107021760643</v>
      </c>
      <c r="N70" s="125">
        <f>SECTEN2_N2O_2023!N8*SECTEN2_N2O_2023!$G$2</f>
        <v>15370.327700530497</v>
      </c>
      <c r="O70" s="125">
        <f>SECTEN2_N2O_2023!O8*SECTEN2_N2O_2023!$G$2</f>
        <v>14179.104607103942</v>
      </c>
      <c r="T70" s="1">
        <v>34012.410147723203</v>
      </c>
      <c r="U70" s="1">
        <v>33739.153073397822</v>
      </c>
      <c r="V70" s="1">
        <v>32308.934033683807</v>
      </c>
    </row>
    <row r="71" spans="1:22" x14ac:dyDescent="0.25">
      <c r="A71" s="6" t="s">
        <v>47</v>
      </c>
      <c r="B71" s="6" t="s">
        <v>170</v>
      </c>
      <c r="C71" s="125">
        <f>SECTEN2_N2O_2023!C9*SECTEN2_N2O_2023!$G$2</f>
        <v>1218.3647854332694</v>
      </c>
      <c r="D71" s="125">
        <f>SECTEN2_N2O_2023!D9*SECTEN2_N2O_2023!$G$2</f>
        <v>1194.4807308875202</v>
      </c>
      <c r="E71" s="125">
        <f>SECTEN2_N2O_2023!E9*SECTEN2_N2O_2023!$G$2</f>
        <v>997.2987421346869</v>
      </c>
      <c r="F71" s="125">
        <f>SECTEN2_N2O_2023!F9*SECTEN2_N2O_2023!$G$2</f>
        <v>1022.3235280115645</v>
      </c>
      <c r="G71" s="125">
        <f>SECTEN2_N2O_2023!G9*SECTEN2_N2O_2023!$G$2</f>
        <v>931.34251952982981</v>
      </c>
      <c r="H71" s="125">
        <f>SECTEN2_N2O_2023!H9*SECTEN2_N2O_2023!$G$2</f>
        <v>807.15607092257346</v>
      </c>
      <c r="I71" s="125">
        <f>SECTEN2_N2O_2023!I9*SECTEN2_N2O_2023!$G$2</f>
        <v>720.64693947735759</v>
      </c>
      <c r="J71" s="125">
        <f>SECTEN2_N2O_2023!J9*SECTEN2_N2O_2023!$G$2</f>
        <v>597.81545112979995</v>
      </c>
      <c r="K71" s="125">
        <f>SECTEN2_N2O_2023!K9*SECTEN2_N2O_2023!$G$2</f>
        <v>513.61801284338026</v>
      </c>
      <c r="L71" s="125">
        <f>SECTEN2_N2O_2023!L9*SECTEN2_N2O_2023!$G$2</f>
        <v>387.39222394746469</v>
      </c>
      <c r="M71" s="125">
        <f>SECTEN2_N2O_2023!M9*SECTEN2_N2O_2023!$G$2</f>
        <v>307.00227291945669</v>
      </c>
      <c r="N71" s="125">
        <f>SECTEN2_N2O_2023!N9*SECTEN2_N2O_2023!$G$2</f>
        <v>157.72697993875565</v>
      </c>
      <c r="O71" s="125">
        <f>SECTEN2_N2O_2023!O9*SECTEN2_N2O_2023!$G$2</f>
        <v>57.717783200076667</v>
      </c>
      <c r="T71" s="1">
        <v>1361.671530006329</v>
      </c>
      <c r="U71" s="1">
        <v>1340.4425275816577</v>
      </c>
      <c r="V71" s="1">
        <v>1116.0946114844612</v>
      </c>
    </row>
    <row r="72" spans="1:22" x14ac:dyDescent="0.25">
      <c r="A72" s="7"/>
      <c r="B72" s="8" t="s">
        <v>171</v>
      </c>
      <c r="C72" s="125">
        <f>SECTEN2_N2O_2023!C11*SECTEN2_N2O_2023!$G$2</f>
        <v>27661.945542208887</v>
      </c>
      <c r="D72" s="125">
        <f>SECTEN2_N2O_2023!D11*SECTEN2_N2O_2023!$G$2</f>
        <v>26738.648394285003</v>
      </c>
      <c r="E72" s="125">
        <f>SECTEN2_N2O_2023!E11*SECTEN2_N2O_2023!$G$2</f>
        <v>25594.033590337069</v>
      </c>
      <c r="F72" s="125">
        <f>SECTEN2_N2O_2023!F11*SECTEN2_N2O_2023!$G$2</f>
        <v>24717.606273916241</v>
      </c>
      <c r="G72" s="125">
        <f>SECTEN2_N2O_2023!G11*SECTEN2_N2O_2023!$G$2</f>
        <v>23912.327796843714</v>
      </c>
      <c r="H72" s="125">
        <f>SECTEN2_N2O_2023!H11*SECTEN2_N2O_2023!$G$2</f>
        <v>22747.495469184665</v>
      </c>
      <c r="I72" s="125">
        <f>SECTEN2_N2O_2023!I11*SECTEN2_N2O_2023!$G$2</f>
        <v>21969.453420725804</v>
      </c>
      <c r="J72" s="125">
        <f>SECTEN2_N2O_2023!J11*SECTEN2_N2O_2023!$G$2</f>
        <v>20961.879318541389</v>
      </c>
      <c r="K72" s="125">
        <f>SECTEN2_N2O_2023!K11*SECTEN2_N2O_2023!$G$2</f>
        <v>20298.049286061792</v>
      </c>
      <c r="L72" s="125">
        <f>SECTEN2_N2O_2023!L11*SECTEN2_N2O_2023!$G$2</f>
        <v>19302.034757737962</v>
      </c>
      <c r="M72" s="125">
        <f>SECTEN2_N2O_2023!M11*SECTEN2_N2O_2023!$G$2</f>
        <v>18651.989236931211</v>
      </c>
      <c r="N72" s="125">
        <f>SECTEN2_N2O_2023!N11*SECTEN2_N2O_2023!$G$2</f>
        <v>17073.810338929306</v>
      </c>
      <c r="O72" s="125">
        <f>SECTEN2_N2O_2023!O11*SECTEN2_N2O_2023!$G$2</f>
        <v>15688.554601034693</v>
      </c>
      <c r="T72" s="1">
        <v>38171.404886801021</v>
      </c>
      <c r="U72" s="1">
        <v>37733.617760835783</v>
      </c>
      <c r="V72" s="1">
        <v>35971.80525515561</v>
      </c>
    </row>
    <row r="73" spans="1:22" x14ac:dyDescent="0.25">
      <c r="A73" s="7"/>
      <c r="B73" s="9"/>
      <c r="C73" s="122"/>
      <c r="D73" s="122"/>
      <c r="E73" s="122"/>
      <c r="F73" s="123"/>
      <c r="G73" s="122"/>
      <c r="H73" s="123"/>
      <c r="I73" s="122"/>
      <c r="J73" s="123"/>
      <c r="K73" s="122"/>
      <c r="L73" s="123"/>
      <c r="M73" s="122"/>
      <c r="N73" s="122"/>
      <c r="O73" s="122"/>
    </row>
    <row r="74" spans="1:22" x14ac:dyDescent="0.25">
      <c r="A74" s="7"/>
      <c r="B74" s="9"/>
      <c r="C74" s="122"/>
      <c r="D74" s="122"/>
      <c r="E74" s="127"/>
      <c r="F74" s="128"/>
      <c r="G74" s="126"/>
      <c r="H74" s="128"/>
      <c r="I74" s="127"/>
      <c r="J74" s="128"/>
      <c r="K74" s="127"/>
      <c r="L74" s="128"/>
      <c r="M74" s="127"/>
      <c r="N74" s="127"/>
      <c r="O74" s="127"/>
    </row>
    <row r="75" spans="1:22" x14ac:dyDescent="0.25">
      <c r="A75" s="7"/>
      <c r="B75" s="9"/>
      <c r="E75" s="124"/>
      <c r="F75" s="123"/>
      <c r="G75" s="124"/>
      <c r="H75" s="123"/>
      <c r="I75" s="124"/>
      <c r="J75" s="123"/>
      <c r="K75" s="124"/>
      <c r="L75" s="123"/>
      <c r="M75" s="124"/>
      <c r="N75" s="124"/>
      <c r="O75" s="124"/>
    </row>
    <row r="76" spans="1:22" x14ac:dyDescent="0.25">
      <c r="A76" s="5" t="s">
        <v>66</v>
      </c>
      <c r="B76" s="5" t="s">
        <v>173</v>
      </c>
      <c r="C76" s="125">
        <f>SECTEN2_N2O_2023!C12*SECTEN2_N2O_2023!$G$2</f>
        <v>1086.7971017283746</v>
      </c>
      <c r="D76" s="125">
        <f>SECTEN2_N2O_2023!D12*SECTEN2_N2O_2023!$G$2</f>
        <v>1044.6044852156313</v>
      </c>
      <c r="E76" s="125">
        <f>SECTEN2_N2O_2023!E12*SECTEN2_N2O_2023!$G$2</f>
        <v>974.80391058485543</v>
      </c>
      <c r="F76" s="125">
        <f>SECTEN2_N2O_2023!F12*SECTEN2_N2O_2023!$G$2</f>
        <v>974.80391058485543</v>
      </c>
      <c r="G76" s="125">
        <f>SECTEN2_N2O_2023!G12*SECTEN2_N2O_2023!$G$2</f>
        <v>974.80391058485543</v>
      </c>
      <c r="H76" s="125">
        <f>SECTEN2_N2O_2023!H12*SECTEN2_N2O_2023!$G$2</f>
        <v>974.80391058485543</v>
      </c>
      <c r="I76" s="125">
        <f>SECTEN2_N2O_2023!I12*SECTEN2_N2O_2023!$G$2</f>
        <v>974.80391058485543</v>
      </c>
      <c r="J76" s="125">
        <f>SECTEN2_N2O_2023!J12*SECTEN2_N2O_2023!$G$2</f>
        <v>974.80391058485543</v>
      </c>
      <c r="K76" s="125">
        <f>SECTEN2_N2O_2023!K12*SECTEN2_N2O_2023!$G$2</f>
        <v>974.80391058485543</v>
      </c>
      <c r="L76" s="125">
        <f>SECTEN2_N2O_2023!L12*SECTEN2_N2O_2023!$G$2</f>
        <v>974.80391058485543</v>
      </c>
      <c r="M76" s="125">
        <f>SECTEN2_N2O_2023!M12*SECTEN2_N2O_2023!$G$2</f>
        <v>974.80391058485543</v>
      </c>
      <c r="N76" s="125">
        <f>SECTEN2_N2O_2023!N12*SECTEN2_N2O_2023!$G$2</f>
        <v>974.80391058485543</v>
      </c>
      <c r="O76" s="125">
        <f>SECTEN2_N2O_2023!O12*SECTEN2_N2O_2023!$G$2</f>
        <v>974.80391058485543</v>
      </c>
      <c r="T76" s="1">
        <v>2777.5412394668656</v>
      </c>
      <c r="U76" s="1">
        <v>2780.9639165879648</v>
      </c>
      <c r="V76" s="1">
        <v>2767.0901733383689</v>
      </c>
    </row>
    <row r="77" spans="1:22" x14ac:dyDescent="0.25">
      <c r="B77" s="8" t="s">
        <v>174</v>
      </c>
      <c r="C77" s="125">
        <f>SECTEN2_N2O_2023!C13*SECTEN2_N2O_2023!$G$2</f>
        <v>28748.742643937261</v>
      </c>
      <c r="D77" s="125">
        <f>SECTEN2_N2O_2023!D13*SECTEN2_N2O_2023!$G$2</f>
        <v>27783.252879500633</v>
      </c>
      <c r="E77" s="125">
        <f>SECTEN2_N2O_2023!E13*SECTEN2_N2O_2023!$G$2</f>
        <v>26568.83750092192</v>
      </c>
      <c r="F77" s="125">
        <f>SECTEN2_N2O_2023!F13*SECTEN2_N2O_2023!$G$2</f>
        <v>25692.410184501096</v>
      </c>
      <c r="G77" s="125">
        <f>SECTEN2_N2O_2023!G13*SECTEN2_N2O_2023!$G$2</f>
        <v>24887.131707428569</v>
      </c>
      <c r="H77" s="125">
        <f>SECTEN2_N2O_2023!H13*SECTEN2_N2O_2023!$G$2</f>
        <v>23722.29937976952</v>
      </c>
      <c r="I77" s="125">
        <f>SECTEN2_N2O_2023!I13*SECTEN2_N2O_2023!$G$2</f>
        <v>22944.257331310659</v>
      </c>
      <c r="J77" s="125">
        <f>SECTEN2_N2O_2023!J13*SECTEN2_N2O_2023!$G$2</f>
        <v>21936.683229126244</v>
      </c>
      <c r="K77" s="125">
        <f>SECTEN2_N2O_2023!K13*SECTEN2_N2O_2023!$G$2</f>
        <v>21272.853196646647</v>
      </c>
      <c r="L77" s="125">
        <f>SECTEN2_N2O_2023!L13*SECTEN2_N2O_2023!$G$2</f>
        <v>20276.838668322816</v>
      </c>
      <c r="M77" s="125">
        <f>SECTEN2_N2O_2023!M13*SECTEN2_N2O_2023!$G$2</f>
        <v>19626.793147516062</v>
      </c>
      <c r="N77" s="125">
        <f>SECTEN2_N2O_2023!N13*SECTEN2_N2O_2023!$G$2</f>
        <v>18048.614249514161</v>
      </c>
      <c r="O77" s="125">
        <f>SECTEN2_N2O_2023!O13*SECTEN2_N2O_2023!$G$2</f>
        <v>16663.35851161955</v>
      </c>
      <c r="T77" s="1">
        <v>40948.946126267889</v>
      </c>
      <c r="U77" s="1">
        <v>40514.581677423746</v>
      </c>
      <c r="V77" s="1">
        <v>38738.895428493983</v>
      </c>
    </row>
    <row r="78" spans="1:22" x14ac:dyDescent="0.25">
      <c r="B78" s="9"/>
      <c r="C78" s="122"/>
      <c r="D78" s="122"/>
      <c r="E78" s="122"/>
      <c r="F78" s="123"/>
      <c r="G78" s="122"/>
      <c r="H78" s="123"/>
      <c r="I78" s="122"/>
      <c r="J78" s="123"/>
      <c r="K78" s="122"/>
      <c r="L78" s="123"/>
      <c r="M78" s="122"/>
      <c r="N78" s="122"/>
      <c r="O78" s="122"/>
    </row>
    <row r="79" spans="1:22" x14ac:dyDescent="0.25">
      <c r="B79" s="9"/>
      <c r="C79" s="122"/>
      <c r="D79" s="122"/>
      <c r="E79" s="122"/>
      <c r="F79" s="123"/>
      <c r="G79" s="122"/>
      <c r="H79" s="123"/>
      <c r="I79" s="122"/>
      <c r="J79" s="123"/>
      <c r="K79" s="122"/>
      <c r="L79" s="123"/>
      <c r="M79" s="122"/>
      <c r="N79" s="122"/>
      <c r="O79" s="122"/>
    </row>
    <row r="80" spans="1:22" x14ac:dyDescent="0.25">
      <c r="B80" s="8"/>
    </row>
    <row r="81" spans="1:22" x14ac:dyDescent="0.25">
      <c r="A81" s="129" t="s">
        <v>52</v>
      </c>
      <c r="B81" s="129" t="s">
        <v>175</v>
      </c>
      <c r="C81" s="125">
        <f>SECTEN2_N2O_2023!C10*SECTEN2_N2O_2023!$G$2</f>
        <v>172.60193703141468</v>
      </c>
      <c r="D81" s="125">
        <f>SECTEN2_N2O_2023!D10*SECTEN2_N2O_2023!$G$2</f>
        <v>174.08952892457108</v>
      </c>
      <c r="E81" s="125">
        <f>SECTEN2_N2O_2023!E10*SECTEN2_N2O_2023!$G$2</f>
        <v>80.304745000464408</v>
      </c>
      <c r="F81" s="125">
        <f>SECTEN2_N2O_2023!F10*SECTEN2_N2O_2023!$G$2</f>
        <v>134.85863604126851</v>
      </c>
      <c r="G81" s="125">
        <f>SECTEN2_N2O_2023!G10*SECTEN2_N2O_2023!$G$2</f>
        <v>171.12039623761555</v>
      </c>
      <c r="H81" s="125">
        <f>SECTEN2_N2O_2023!H10*SECTEN2_N2O_2023!$G$2</f>
        <v>172.71103269400749</v>
      </c>
      <c r="I81" s="125">
        <f>SECTEN2_N2O_2023!I10*SECTEN2_N2O_2023!$G$2</f>
        <v>173.7714569982688</v>
      </c>
      <c r="J81" s="125">
        <f>SECTEN2_N2O_2023!J10*SECTEN2_N2O_2023!$G$2</f>
        <v>163.42238458238202</v>
      </c>
      <c r="K81" s="125">
        <f>SECTEN2_N2O_2023!K10*SECTEN2_N2O_2023!$G$2</f>
        <v>156.52300297179093</v>
      </c>
      <c r="L81" s="125">
        <f>SECTEN2_N2O_2023!L10*SECTEN2_N2O_2023!$G$2</f>
        <v>144.1340084890609</v>
      </c>
      <c r="M81" s="125">
        <f>SECTEN2_N2O_2023!M10*SECTEN2_N2O_2023!$G$2</f>
        <v>135.87467883390758</v>
      </c>
      <c r="N81" s="125">
        <f>SECTEN2_N2O_2023!N10*SECTEN2_N2O_2023!$G$2</f>
        <v>121.08095131550827</v>
      </c>
      <c r="O81" s="125">
        <f>SECTEN2_N2O_2023!O10*SECTEN2_N2O_2023!$G$2</f>
        <v>101.55350833608334</v>
      </c>
      <c r="T81" s="1">
        <v>230.50218770758926</v>
      </c>
      <c r="U81" s="1">
        <v>232.18982419149324</v>
      </c>
      <c r="V81" s="1">
        <v>125.1888692595482</v>
      </c>
    </row>
    <row r="83" spans="1:22" ht="15.75" thickBot="1" x14ac:dyDescent="0.3"/>
    <row r="84" spans="1:22" ht="15.75" thickBot="1" x14ac:dyDescent="0.3">
      <c r="A84" s="3" t="s">
        <v>0</v>
      </c>
      <c r="C84" s="174" t="s">
        <v>179</v>
      </c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175"/>
      <c r="O84" s="176"/>
    </row>
    <row r="85" spans="1:22" x14ac:dyDescent="0.25">
      <c r="A85" s="10" t="s">
        <v>8</v>
      </c>
      <c r="B85" s="4" t="s">
        <v>164</v>
      </c>
      <c r="C85" s="2">
        <v>2018</v>
      </c>
      <c r="D85" s="2">
        <v>2019</v>
      </c>
      <c r="E85" s="2">
        <v>2020</v>
      </c>
      <c r="F85" s="2">
        <v>2023</v>
      </c>
      <c r="G85" s="2">
        <v>2025</v>
      </c>
      <c r="H85" s="2">
        <v>2028</v>
      </c>
      <c r="I85" s="2">
        <v>2030</v>
      </c>
      <c r="J85" s="2">
        <v>2033</v>
      </c>
      <c r="K85" s="2">
        <v>2035</v>
      </c>
      <c r="L85" s="2">
        <v>2038</v>
      </c>
      <c r="M85" s="2">
        <v>2040</v>
      </c>
      <c r="N85" s="2">
        <v>2045</v>
      </c>
      <c r="O85" s="2">
        <v>2050</v>
      </c>
      <c r="T85" s="1">
        <v>2018</v>
      </c>
      <c r="U85" s="1">
        <v>2019</v>
      </c>
      <c r="V85" s="1">
        <v>2020</v>
      </c>
    </row>
    <row r="86" spans="1:22" x14ac:dyDescent="0.25">
      <c r="A86" s="5" t="s">
        <v>9</v>
      </c>
      <c r="B86" s="5" t="s">
        <v>165</v>
      </c>
      <c r="C86" s="125">
        <f>SECTEN2_HFC_2023!C$4</f>
        <v>4.6257560232627188</v>
      </c>
      <c r="D86" s="125">
        <f>SECTEN2_HFC_2023!D$4</f>
        <v>3.6617057411050133</v>
      </c>
      <c r="E86" s="125">
        <f>SECTEN2_HFC_2023!E$4</f>
        <v>3.1472927071070105</v>
      </c>
      <c r="F86" s="125">
        <f>SECTEN2_HFC_2023!F$4</f>
        <v>1.9117436711172078</v>
      </c>
      <c r="G86" s="125">
        <f>SECTEN2_HFC_2023!G$4</f>
        <v>1.3596709483068101</v>
      </c>
      <c r="H86" s="125">
        <f>SECTEN2_HFC_2023!H$4</f>
        <v>1.0908146101564518</v>
      </c>
      <c r="I86" s="125">
        <f>SECTEN2_HFC_2023!I$4</f>
        <v>0.82893974930680703</v>
      </c>
      <c r="J86" s="125">
        <f>SECTEN2_HFC_2023!J$4</f>
        <v>0.71694040552220073</v>
      </c>
      <c r="K86" s="125">
        <f>SECTEN2_HFC_2023!K$4</f>
        <v>0.67597701075264027</v>
      </c>
      <c r="L86" s="125">
        <f>SECTEN2_HFC_2023!L$4</f>
        <v>0.63783715417147691</v>
      </c>
      <c r="M86" s="125">
        <f>SECTEN2_HFC_2023!M$4</f>
        <v>0.61977428195551132</v>
      </c>
      <c r="N86" s="125">
        <f>SECTEN2_HFC_2023!N$4</f>
        <v>0.58824105353792078</v>
      </c>
      <c r="O86" s="125">
        <f>SECTEN2_HFC_2023!O$4</f>
        <v>0.55937208734319654</v>
      </c>
      <c r="T86" s="1">
        <v>4.5818810225599647</v>
      </c>
      <c r="U86" s="1">
        <v>3.6190511273652062</v>
      </c>
      <c r="V86" s="1">
        <v>3.1067954885583231</v>
      </c>
    </row>
    <row r="87" spans="1:22" x14ac:dyDescent="0.25">
      <c r="A87" s="6" t="s">
        <v>13</v>
      </c>
      <c r="B87" s="6" t="s">
        <v>166</v>
      </c>
      <c r="C87" s="125">
        <f>SECTEN2_HFC_2023!C$5</f>
        <v>3037.5137808873774</v>
      </c>
      <c r="D87" s="125">
        <f>SECTEN2_HFC_2023!D$5</f>
        <v>2704.9936319959497</v>
      </c>
      <c r="E87" s="125">
        <f>SECTEN2_HFC_2023!E$5</f>
        <v>2430.5288572355926</v>
      </c>
      <c r="F87" s="125">
        <f>SECTEN2_HFC_2023!F$5</f>
        <v>867.65025144838762</v>
      </c>
      <c r="G87" s="125">
        <f>SECTEN2_HFC_2023!G$5</f>
        <v>615.48961532462681</v>
      </c>
      <c r="H87" s="125">
        <f>SECTEN2_HFC_2023!H$5</f>
        <v>431.75204949599458</v>
      </c>
      <c r="I87" s="125">
        <f>SECTEN2_HFC_2023!I$5</f>
        <v>382.75232111592652</v>
      </c>
      <c r="J87" s="125">
        <f>SECTEN2_HFC_2023!J$5</f>
        <v>335.7982631169823</v>
      </c>
      <c r="K87" s="125">
        <f>SECTEN2_HFC_2023!K$5</f>
        <v>265.09541289888097</v>
      </c>
      <c r="L87" s="125">
        <f>SECTEN2_HFC_2023!L$5</f>
        <v>232.07016351150259</v>
      </c>
      <c r="M87" s="125">
        <f>SECTEN2_HFC_2023!M$5</f>
        <v>216.09100963954921</v>
      </c>
      <c r="N87" s="125">
        <f>SECTEN2_HFC_2023!N$5</f>
        <v>204.58999824596779</v>
      </c>
      <c r="O87" s="125">
        <f>SECTEN2_HFC_2023!O$5</f>
        <v>197.40640474393052</v>
      </c>
      <c r="T87" s="1">
        <v>2991.2857790478283</v>
      </c>
      <c r="U87" s="1">
        <v>2693.0763325596949</v>
      </c>
      <c r="V87" s="1">
        <v>2448.1700370671601</v>
      </c>
    </row>
    <row r="88" spans="1:22" x14ac:dyDescent="0.25">
      <c r="A88" s="6" t="s">
        <v>58</v>
      </c>
      <c r="B88" s="6" t="s">
        <v>167</v>
      </c>
      <c r="C88" s="125">
        <f>SECTEN2_HFC_2023!C$6</f>
        <v>0</v>
      </c>
      <c r="D88" s="125">
        <f>SECTEN2_HFC_2023!D$6</f>
        <v>0</v>
      </c>
      <c r="E88" s="125">
        <f>SECTEN2_HFC_2023!E$6</f>
        <v>0</v>
      </c>
      <c r="F88" s="125">
        <f>SECTEN2_HFC_2023!F$6</f>
        <v>0</v>
      </c>
      <c r="G88" s="125">
        <f>SECTEN2_HFC_2023!G$6</f>
        <v>0</v>
      </c>
      <c r="H88" s="125">
        <f>SECTEN2_HFC_2023!H$6</f>
        <v>0</v>
      </c>
      <c r="I88" s="125">
        <f>SECTEN2_HFC_2023!I$6</f>
        <v>0</v>
      </c>
      <c r="J88" s="125">
        <f>SECTEN2_HFC_2023!J$6</f>
        <v>0</v>
      </c>
      <c r="K88" s="125">
        <f>SECTEN2_HFC_2023!K$6</f>
        <v>0</v>
      </c>
      <c r="L88" s="125">
        <f>SECTEN2_HFC_2023!L$6</f>
        <v>0</v>
      </c>
      <c r="M88" s="125">
        <f>SECTEN2_HFC_2023!M$6</f>
        <v>0</v>
      </c>
      <c r="N88" s="125">
        <f>SECTEN2_HFC_2023!N$6</f>
        <v>0</v>
      </c>
      <c r="O88" s="125">
        <f>SECTEN2_HFC_2023!O$6</f>
        <v>0</v>
      </c>
      <c r="T88" s="1">
        <v>0</v>
      </c>
      <c r="U88" s="1">
        <v>0</v>
      </c>
      <c r="V88" s="1">
        <v>0</v>
      </c>
    </row>
    <row r="89" spans="1:22" x14ac:dyDescent="0.25">
      <c r="A89" s="6" t="s">
        <v>39</v>
      </c>
      <c r="B89" s="6" t="s">
        <v>168</v>
      </c>
      <c r="C89" s="125">
        <f>SECTEN2_HFC_2023!C$7</f>
        <v>7945.8498372836257</v>
      </c>
      <c r="D89" s="125">
        <f>SECTEN2_HFC_2023!D$7</f>
        <v>6655.1081615359753</v>
      </c>
      <c r="E89" s="125">
        <f>SECTEN2_HFC_2023!E$7</f>
        <v>5801.7549822346673</v>
      </c>
      <c r="F89" s="125">
        <f>SECTEN2_HFC_2023!F$7</f>
        <v>3894.3108046755233</v>
      </c>
      <c r="G89" s="125">
        <f>SECTEN2_HFC_2023!G$7</f>
        <v>3313.6345364644671</v>
      </c>
      <c r="H89" s="125">
        <f>SECTEN2_HFC_2023!H$7</f>
        <v>2686.2812314708663</v>
      </c>
      <c r="I89" s="125">
        <f>SECTEN2_HFC_2023!I$7</f>
        <v>2426.3162552059275</v>
      </c>
      <c r="J89" s="125">
        <f>SECTEN2_HFC_2023!J$7</f>
        <v>2021.712427910541</v>
      </c>
      <c r="K89" s="125">
        <f>SECTEN2_HFC_2023!K$7</f>
        <v>1729.0452104480746</v>
      </c>
      <c r="L89" s="125">
        <f>SECTEN2_HFC_2023!L$7</f>
        <v>1286.4767732117471</v>
      </c>
      <c r="M89" s="125">
        <f>SECTEN2_HFC_2023!M$7</f>
        <v>1046.4512853046128</v>
      </c>
      <c r="N89" s="125">
        <f>SECTEN2_HFC_2023!N$7</f>
        <v>666.40487396159494</v>
      </c>
      <c r="O89" s="125">
        <f>SECTEN2_HFC_2023!O$7</f>
        <v>491.10841103270479</v>
      </c>
      <c r="T89" s="1">
        <v>8042.9490033366319</v>
      </c>
      <c r="U89" s="1">
        <v>6770.0336432274016</v>
      </c>
      <c r="V89" s="1">
        <v>6025.4239054661921</v>
      </c>
    </row>
    <row r="90" spans="1:22" x14ac:dyDescent="0.25">
      <c r="A90" s="6" t="s">
        <v>54</v>
      </c>
      <c r="B90" s="6" t="s">
        <v>169</v>
      </c>
      <c r="C90" s="125">
        <f>SECTEN2_HFC_2023!C$8</f>
        <v>66.94852305573049</v>
      </c>
      <c r="D90" s="125">
        <f>SECTEN2_HFC_2023!D$8</f>
        <v>77.136997090565799</v>
      </c>
      <c r="E90" s="125">
        <f>SECTEN2_HFC_2023!E$8</f>
        <v>69.465622270452585</v>
      </c>
      <c r="F90" s="125">
        <f>SECTEN2_HFC_2023!F$8</f>
        <v>32.562635279714385</v>
      </c>
      <c r="G90" s="125">
        <f>SECTEN2_HFC_2023!G$8</f>
        <v>21.530944619415727</v>
      </c>
      <c r="H90" s="125">
        <f>SECTEN2_HFC_2023!H$8</f>
        <v>14.909320877724697</v>
      </c>
      <c r="I90" s="125">
        <f>SECTEN2_HFC_2023!I$8</f>
        <v>11.452539601953125</v>
      </c>
      <c r="J90" s="125">
        <f>SECTEN2_HFC_2023!J$8</f>
        <v>7.5425219504961367</v>
      </c>
      <c r="K90" s="125">
        <f>SECTEN2_HFC_2023!K$8</f>
        <v>5.5259529498598949</v>
      </c>
      <c r="L90" s="125">
        <f>SECTEN2_HFC_2023!L$8</f>
        <v>3.5537019657745974</v>
      </c>
      <c r="M90" s="125">
        <f>SECTEN2_HFC_2023!M$8</f>
        <v>2.5210678059511209</v>
      </c>
      <c r="N90" s="125">
        <f>SECTEN2_HFC_2023!N$8</f>
        <v>0.73311632914250724</v>
      </c>
      <c r="O90" s="125">
        <f>SECTEN2_HFC_2023!O$8</f>
        <v>0.17142015213120934</v>
      </c>
      <c r="T90" s="1">
        <v>165.17420973054686</v>
      </c>
      <c r="U90" s="1">
        <v>158.87326450939824</v>
      </c>
      <c r="V90" s="1">
        <v>145.35114022220691</v>
      </c>
    </row>
    <row r="91" spans="1:22" x14ac:dyDescent="0.25">
      <c r="A91" s="6" t="s">
        <v>47</v>
      </c>
      <c r="B91" s="6" t="s">
        <v>170</v>
      </c>
      <c r="C91" s="125">
        <f>SECTEN2_HFC_2023!C$9</f>
        <v>2797.1155870450552</v>
      </c>
      <c r="D91" s="125">
        <f>SECTEN2_HFC_2023!D$9</f>
        <v>2535.3949240765091</v>
      </c>
      <c r="E91" s="125">
        <f>SECTEN2_HFC_2023!E$9</f>
        <v>2283.6583395560001</v>
      </c>
      <c r="F91" s="125">
        <f>SECTEN2_HFC_2023!F$9</f>
        <v>1698.5897004134233</v>
      </c>
      <c r="G91" s="125">
        <f>SECTEN2_HFC_2023!G$9</f>
        <v>1253.3572703978475</v>
      </c>
      <c r="H91" s="125">
        <f>SECTEN2_HFC_2023!H$9</f>
        <v>767.66788567410731</v>
      </c>
      <c r="I91" s="125">
        <f>SECTEN2_HFC_2023!I$9</f>
        <v>526.57746355488712</v>
      </c>
      <c r="J91" s="125">
        <f>SECTEN2_HFC_2023!J$9</f>
        <v>307.14896881902257</v>
      </c>
      <c r="K91" s="125">
        <f>SECTEN2_HFC_2023!K$9</f>
        <v>218.55536724122049</v>
      </c>
      <c r="L91" s="125">
        <f>SECTEN2_HFC_2023!L$9</f>
        <v>114.46348119329191</v>
      </c>
      <c r="M91" s="125">
        <f>SECTEN2_HFC_2023!M$9</f>
        <v>70.806465949743796</v>
      </c>
      <c r="N91" s="125">
        <f>SECTEN2_HFC_2023!N$9</f>
        <v>17.005135340963289</v>
      </c>
      <c r="O91" s="125">
        <f>SECTEN2_HFC_2023!O$9</f>
        <v>3.0139316174626636</v>
      </c>
      <c r="T91" s="1">
        <v>3016.482036106232</v>
      </c>
      <c r="U91" s="1">
        <v>2731.1498259619243</v>
      </c>
      <c r="V91" s="1">
        <v>2468.7081749061626</v>
      </c>
    </row>
    <row r="92" spans="1:22" x14ac:dyDescent="0.25">
      <c r="A92" s="7"/>
      <c r="B92" s="8" t="s">
        <v>171</v>
      </c>
      <c r="C92" s="125">
        <f>SECTEN2_HFC_2023!C$11</f>
        <v>13852.053484295051</v>
      </c>
      <c r="D92" s="125">
        <f>SECTEN2_HFC_2023!D$11</f>
        <v>11976.295420440105</v>
      </c>
      <c r="E92" s="125">
        <f>SECTEN2_HFC_2023!E$11</f>
        <v>10588.555094003819</v>
      </c>
      <c r="F92" s="125">
        <f>SECTEN2_HFC_2023!F$11</f>
        <v>6495.0251354881657</v>
      </c>
      <c r="G92" s="125">
        <f>SECTEN2_HFC_2023!G$11</f>
        <v>5205.3720377546633</v>
      </c>
      <c r="H92" s="125">
        <f>SECTEN2_HFC_2023!H$11</f>
        <v>3901.7013021288494</v>
      </c>
      <c r="I92" s="125">
        <f>SECTEN2_HFC_2023!I$11</f>
        <v>3347.9275192280011</v>
      </c>
      <c r="J92" s="125">
        <f>SECTEN2_HFC_2023!J$11</f>
        <v>2672.9191222025643</v>
      </c>
      <c r="K92" s="125">
        <f>SECTEN2_HFC_2023!K$11</f>
        <v>2218.8979205487885</v>
      </c>
      <c r="L92" s="125">
        <f>SECTEN2_HFC_2023!L$11</f>
        <v>1637.2019570364876</v>
      </c>
      <c r="M92" s="125">
        <f>SECTEN2_HFC_2023!M$11</f>
        <v>1336.4896029818126</v>
      </c>
      <c r="N92" s="125">
        <f>SECTEN2_HFC_2023!N$11</f>
        <v>889.3213649312064</v>
      </c>
      <c r="O92" s="125">
        <f>SECTEN2_HFC_2023!O$11</f>
        <v>692.25953963357233</v>
      </c>
      <c r="T92" s="1">
        <v>14220.472909243799</v>
      </c>
      <c r="U92" s="1">
        <v>12356.752117385784</v>
      </c>
      <c r="V92" s="1">
        <v>11090.760053150279</v>
      </c>
    </row>
    <row r="93" spans="1:22" x14ac:dyDescent="0.25">
      <c r="A93" s="7"/>
      <c r="B93" s="9"/>
      <c r="C93" s="122"/>
      <c r="D93" s="122"/>
      <c r="E93" s="122"/>
      <c r="F93" s="123"/>
      <c r="G93" s="122"/>
      <c r="H93" s="123"/>
      <c r="I93" s="122"/>
      <c r="J93" s="123"/>
      <c r="K93" s="122"/>
      <c r="L93" s="123"/>
      <c r="M93" s="122"/>
      <c r="N93" s="122"/>
      <c r="O93" s="122"/>
    </row>
    <row r="94" spans="1:22" x14ac:dyDescent="0.25">
      <c r="A94" s="7"/>
      <c r="B94" s="9"/>
      <c r="C94" s="122"/>
      <c r="D94" s="122"/>
      <c r="E94" s="122"/>
      <c r="F94" s="123"/>
      <c r="G94" s="122"/>
      <c r="H94" s="123"/>
      <c r="I94" s="122"/>
      <c r="J94" s="123"/>
      <c r="K94" s="122"/>
      <c r="L94" s="123"/>
      <c r="M94" s="122"/>
      <c r="N94" s="126"/>
      <c r="O94" s="122"/>
    </row>
    <row r="95" spans="1:22" x14ac:dyDescent="0.25">
      <c r="A95" s="7"/>
      <c r="B95" s="9"/>
      <c r="E95" s="124"/>
      <c r="F95" s="123"/>
      <c r="G95" s="124"/>
      <c r="H95" s="123"/>
      <c r="I95" s="124"/>
      <c r="J95" s="123"/>
      <c r="K95" s="124"/>
      <c r="L95" s="123"/>
      <c r="M95" s="124"/>
      <c r="N95" s="124"/>
      <c r="O95" s="124"/>
    </row>
    <row r="96" spans="1:22" x14ac:dyDescent="0.25">
      <c r="A96" s="5" t="s">
        <v>66</v>
      </c>
      <c r="B96" s="5" t="s">
        <v>173</v>
      </c>
      <c r="C96" s="125">
        <f>SECTEN2_HFC_2023!C$12</f>
        <v>0</v>
      </c>
      <c r="D96" s="125">
        <f>SECTEN2_HFC_2023!D$12</f>
        <v>0</v>
      </c>
      <c r="E96" s="125">
        <f>SECTEN2_HFC_2023!E$12</f>
        <v>0</v>
      </c>
      <c r="F96" s="125">
        <f>SECTEN2_HFC_2023!F$12</f>
        <v>0</v>
      </c>
      <c r="G96" s="125">
        <f>SECTEN2_HFC_2023!G$12</f>
        <v>0</v>
      </c>
      <c r="H96" s="125">
        <f>SECTEN2_HFC_2023!H$12</f>
        <v>0</v>
      </c>
      <c r="I96" s="125">
        <f>SECTEN2_HFC_2023!I$12</f>
        <v>0</v>
      </c>
      <c r="J96" s="125">
        <f>SECTEN2_HFC_2023!J$12</f>
        <v>0</v>
      </c>
      <c r="K96" s="125">
        <f>SECTEN2_HFC_2023!K$12</f>
        <v>0</v>
      </c>
      <c r="L96" s="125">
        <f>SECTEN2_HFC_2023!L$12</f>
        <v>0</v>
      </c>
      <c r="M96" s="125">
        <f>SECTEN2_HFC_2023!M$12</f>
        <v>0</v>
      </c>
      <c r="N96" s="125">
        <f>SECTEN2_HFC_2023!N$12</f>
        <v>0</v>
      </c>
      <c r="O96" s="125">
        <f>SECTEN2_HFC_2023!O$12</f>
        <v>0</v>
      </c>
      <c r="T96" s="1">
        <v>0</v>
      </c>
      <c r="U96" s="1">
        <v>0</v>
      </c>
      <c r="V96" s="1">
        <v>0</v>
      </c>
    </row>
    <row r="97" spans="1:22" x14ac:dyDescent="0.25">
      <c r="B97" s="8" t="s">
        <v>174</v>
      </c>
      <c r="C97" s="125">
        <f>SECTEN2_HFC_2023!C$13</f>
        <v>13852.053484295051</v>
      </c>
      <c r="D97" s="125">
        <f>SECTEN2_HFC_2023!D$13</f>
        <v>11976.295420440105</v>
      </c>
      <c r="E97" s="125">
        <f>SECTEN2_HFC_2023!E$13</f>
        <v>10588.555094003819</v>
      </c>
      <c r="F97" s="125">
        <f>SECTEN2_HFC_2023!F$13</f>
        <v>6495.0251354881657</v>
      </c>
      <c r="G97" s="125">
        <f>SECTEN2_HFC_2023!G$13</f>
        <v>5205.3720377546633</v>
      </c>
      <c r="H97" s="125">
        <f>SECTEN2_HFC_2023!H$13</f>
        <v>3901.7013021288494</v>
      </c>
      <c r="I97" s="125">
        <f>SECTEN2_HFC_2023!I$13</f>
        <v>3347.9275192280011</v>
      </c>
      <c r="J97" s="125">
        <f>SECTEN2_HFC_2023!J$13</f>
        <v>2672.9191222025643</v>
      </c>
      <c r="K97" s="125">
        <f>SECTEN2_HFC_2023!K$13</f>
        <v>2218.8979205487885</v>
      </c>
      <c r="L97" s="125">
        <f>SECTEN2_HFC_2023!L$13</f>
        <v>1637.2019570364876</v>
      </c>
      <c r="M97" s="125">
        <f>SECTEN2_HFC_2023!M$13</f>
        <v>1336.4896029818126</v>
      </c>
      <c r="N97" s="125">
        <f>SECTEN2_HFC_2023!N$13</f>
        <v>889.3213649312064</v>
      </c>
      <c r="O97" s="125">
        <f>SECTEN2_HFC_2023!O$13</f>
        <v>692.25953963357233</v>
      </c>
      <c r="T97" s="1">
        <v>14220.472909243799</v>
      </c>
      <c r="U97" s="1">
        <v>12356.752117385784</v>
      </c>
      <c r="V97" s="1">
        <v>11090.760053150279</v>
      </c>
    </row>
    <row r="98" spans="1:22" x14ac:dyDescent="0.25">
      <c r="B98" s="9"/>
      <c r="C98" s="122"/>
      <c r="D98" s="122"/>
      <c r="E98" s="122"/>
      <c r="F98" s="123"/>
      <c r="G98" s="122"/>
      <c r="H98" s="123"/>
      <c r="I98" s="122"/>
      <c r="J98" s="123"/>
      <c r="K98" s="122"/>
      <c r="L98" s="123"/>
      <c r="M98" s="122"/>
      <c r="N98" s="122"/>
      <c r="O98" s="122"/>
    </row>
    <row r="99" spans="1:22" x14ac:dyDescent="0.25">
      <c r="B99" s="9"/>
      <c r="C99" s="122"/>
      <c r="D99" s="122"/>
      <c r="E99" s="122"/>
      <c r="F99" s="123"/>
      <c r="G99" s="122"/>
      <c r="H99" s="123"/>
      <c r="I99" s="122"/>
      <c r="J99" s="123"/>
      <c r="K99" s="122"/>
      <c r="L99" s="123"/>
      <c r="M99" s="122"/>
      <c r="N99" s="122"/>
      <c r="O99" s="122"/>
    </row>
    <row r="100" spans="1:22" x14ac:dyDescent="0.25">
      <c r="B100" s="8"/>
      <c r="F100" s="1"/>
      <c r="H100" s="1"/>
      <c r="J100" s="1"/>
      <c r="L100" s="1"/>
    </row>
    <row r="101" spans="1:22" x14ac:dyDescent="0.25">
      <c r="A101" s="5" t="s">
        <v>52</v>
      </c>
      <c r="B101" s="5" t="s">
        <v>175</v>
      </c>
      <c r="C101" s="125">
        <f>SECTEN2_HFC_2023!C$10</f>
        <v>48.337077275241676</v>
      </c>
      <c r="D101" s="125">
        <f>SECTEN2_HFC_2023!D$10</f>
        <v>5.3004926971213013</v>
      </c>
      <c r="E101" s="125">
        <f>SECTEN2_HFC_2023!E$10</f>
        <v>0.26715412425227891</v>
      </c>
      <c r="F101" s="125">
        <f>SECTEN2_HFC_2023!F$10</f>
        <v>0.31481572648512363</v>
      </c>
      <c r="G101" s="125">
        <f>SECTEN2_HFC_2023!G$10</f>
        <v>0.31481572648512363</v>
      </c>
      <c r="H101" s="125">
        <f>SECTEN2_HFC_2023!H$10</f>
        <v>0.31481572648512363</v>
      </c>
      <c r="I101" s="125">
        <f>SECTEN2_HFC_2023!I$10</f>
        <v>0.31481572648512363</v>
      </c>
      <c r="J101" s="125">
        <f>SECTEN2_HFC_2023!J$10</f>
        <v>0.31481572648512363</v>
      </c>
      <c r="K101" s="125">
        <f>SECTEN2_HFC_2023!K$10</f>
        <v>0.31481572648512363</v>
      </c>
      <c r="L101" s="125">
        <f>SECTEN2_HFC_2023!L$10</f>
        <v>0.31481572648512363</v>
      </c>
      <c r="M101" s="125">
        <f>SECTEN2_HFC_2023!M$10</f>
        <v>0.31481572648512363</v>
      </c>
      <c r="N101" s="125">
        <f>SECTEN2_HFC_2023!N$10</f>
        <v>0.31481572648512363</v>
      </c>
      <c r="O101" s="125">
        <f>SECTEN2_HFC_2023!O$10</f>
        <v>0.31481572648512363</v>
      </c>
      <c r="T101" s="1">
        <v>53.118021148967202</v>
      </c>
      <c r="U101" s="1">
        <v>5.7767239620927562</v>
      </c>
      <c r="V101" s="1">
        <v>0.24005153193683032</v>
      </c>
    </row>
    <row r="103" spans="1:22" ht="15.75" thickBot="1" x14ac:dyDescent="0.3"/>
    <row r="104" spans="1:22" ht="15.75" thickBot="1" x14ac:dyDescent="0.3">
      <c r="A104" s="3" t="s">
        <v>4</v>
      </c>
      <c r="C104" s="174" t="s">
        <v>180</v>
      </c>
      <c r="D104" s="175"/>
      <c r="E104" s="175"/>
      <c r="F104" s="175"/>
      <c r="G104" s="175"/>
      <c r="H104" s="175"/>
      <c r="I104" s="175"/>
      <c r="J104" s="175"/>
      <c r="K104" s="175"/>
      <c r="L104" s="175"/>
      <c r="M104" s="175"/>
      <c r="N104" s="175"/>
      <c r="O104" s="176"/>
    </row>
    <row r="105" spans="1:22" x14ac:dyDescent="0.25">
      <c r="A105" s="10" t="s">
        <v>8</v>
      </c>
      <c r="B105" s="4" t="s">
        <v>164</v>
      </c>
      <c r="C105" s="2">
        <v>2018</v>
      </c>
      <c r="D105" s="2">
        <v>2019</v>
      </c>
      <c r="E105" s="2">
        <v>2020</v>
      </c>
      <c r="F105" s="2">
        <v>2023</v>
      </c>
      <c r="G105" s="2">
        <v>2025</v>
      </c>
      <c r="H105" s="2">
        <v>2028</v>
      </c>
      <c r="I105" s="2">
        <v>2030</v>
      </c>
      <c r="J105" s="2">
        <v>2033</v>
      </c>
      <c r="K105" s="2">
        <v>2035</v>
      </c>
      <c r="L105" s="2">
        <v>2038</v>
      </c>
      <c r="M105" s="2">
        <v>2040</v>
      </c>
      <c r="N105" s="2">
        <v>2045</v>
      </c>
      <c r="O105" s="2">
        <v>2050</v>
      </c>
      <c r="T105" s="1">
        <v>2018</v>
      </c>
      <c r="U105" s="1">
        <v>2019</v>
      </c>
      <c r="V105" s="1">
        <v>2020</v>
      </c>
    </row>
    <row r="106" spans="1:22" x14ac:dyDescent="0.25">
      <c r="A106" s="5" t="s">
        <v>9</v>
      </c>
      <c r="B106" s="5" t="s">
        <v>165</v>
      </c>
      <c r="C106" s="125">
        <f>SECTEN2_PFC_2023!C$4</f>
        <v>0</v>
      </c>
      <c r="D106" s="125">
        <f>SECTEN2_PFC_2023!D$4</f>
        <v>0</v>
      </c>
      <c r="E106" s="125">
        <f>SECTEN2_PFC_2023!E$4</f>
        <v>0</v>
      </c>
      <c r="F106" s="125">
        <f>SECTEN2_PFC_2023!F$4</f>
        <v>0</v>
      </c>
      <c r="G106" s="125">
        <f>SECTEN2_PFC_2023!G$4</f>
        <v>0</v>
      </c>
      <c r="H106" s="125">
        <f>SECTEN2_PFC_2023!H$4</f>
        <v>0</v>
      </c>
      <c r="I106" s="125">
        <f>SECTEN2_PFC_2023!I$4</f>
        <v>0</v>
      </c>
      <c r="J106" s="125">
        <f>SECTEN2_PFC_2023!J$4</f>
        <v>0</v>
      </c>
      <c r="K106" s="125">
        <f>SECTEN2_PFC_2023!K$4</f>
        <v>0</v>
      </c>
      <c r="L106" s="125">
        <f>SECTEN2_PFC_2023!L$4</f>
        <v>0</v>
      </c>
      <c r="M106" s="125">
        <f>SECTEN2_PFC_2023!M$4</f>
        <v>0</v>
      </c>
      <c r="N106" s="125">
        <f>SECTEN2_PFC_2023!N$4</f>
        <v>0</v>
      </c>
      <c r="O106" s="125">
        <f>SECTEN2_PFC_2023!O$4</f>
        <v>0</v>
      </c>
      <c r="T106" s="1">
        <v>0</v>
      </c>
      <c r="U106" s="1">
        <v>0</v>
      </c>
      <c r="V106" s="1">
        <v>0</v>
      </c>
    </row>
    <row r="107" spans="1:22" x14ac:dyDescent="0.25">
      <c r="A107" s="6" t="s">
        <v>13</v>
      </c>
      <c r="B107" s="6" t="s">
        <v>166</v>
      </c>
      <c r="C107" s="125">
        <f>SECTEN2_PFC_2023!C$5</f>
        <v>572.55109589524091</v>
      </c>
      <c r="D107" s="125">
        <f>SECTEN2_PFC_2023!D$5</f>
        <v>517.8159642724064</v>
      </c>
      <c r="E107" s="125">
        <f>SECTEN2_PFC_2023!E$5</f>
        <v>457.1128523030057</v>
      </c>
      <c r="F107" s="125">
        <f>SECTEN2_PFC_2023!F$5</f>
        <v>294.91208493982549</v>
      </c>
      <c r="G107" s="125">
        <f>SECTEN2_PFC_2023!G$5</f>
        <v>262.68577123770535</v>
      </c>
      <c r="H107" s="125">
        <f>SECTEN2_PFC_2023!H$5</f>
        <v>223.96923764375549</v>
      </c>
      <c r="I107" s="125">
        <f>SECTEN2_PFC_2023!I$5</f>
        <v>201.44831444637583</v>
      </c>
      <c r="J107" s="125">
        <f>SECTEN2_PFC_2023!J$5</f>
        <v>173.88634330997439</v>
      </c>
      <c r="K107" s="125">
        <f>SECTEN2_PFC_2023!K$5</f>
        <v>156.55142397710995</v>
      </c>
      <c r="L107" s="125">
        <f>SECTEN2_PFC_2023!L$5</f>
        <v>159.64858912136282</v>
      </c>
      <c r="M107" s="125">
        <f>SECTEN2_PFC_2023!M$5</f>
        <v>161.71162019495662</v>
      </c>
      <c r="N107" s="125">
        <f>SECTEN2_PFC_2023!N$5</f>
        <v>166.06875294288687</v>
      </c>
      <c r="O107" s="125">
        <f>SECTEN2_PFC_2023!O$5</f>
        <v>158.5758698608077</v>
      </c>
      <c r="T107" s="1">
        <v>662.97969064513347</v>
      </c>
      <c r="U107" s="1">
        <v>599.21077287488583</v>
      </c>
      <c r="V107" s="1">
        <v>528.39414279474875</v>
      </c>
    </row>
    <row r="108" spans="1:22" x14ac:dyDescent="0.25">
      <c r="A108" s="6" t="s">
        <v>58</v>
      </c>
      <c r="B108" s="6" t="s">
        <v>167</v>
      </c>
      <c r="C108" s="125">
        <f>SECTEN2_PFC_2023!C$6</f>
        <v>0</v>
      </c>
      <c r="D108" s="125">
        <f>SECTEN2_PFC_2023!D$6</f>
        <v>0</v>
      </c>
      <c r="E108" s="125">
        <f>SECTEN2_PFC_2023!E$6</f>
        <v>0</v>
      </c>
      <c r="F108" s="125">
        <f>SECTEN2_PFC_2023!F$6</f>
        <v>0</v>
      </c>
      <c r="G108" s="125">
        <f>SECTEN2_PFC_2023!G$6</f>
        <v>0</v>
      </c>
      <c r="H108" s="125">
        <f>SECTEN2_PFC_2023!H$6</f>
        <v>0</v>
      </c>
      <c r="I108" s="125">
        <f>SECTEN2_PFC_2023!I$6</f>
        <v>0</v>
      </c>
      <c r="J108" s="125">
        <f>SECTEN2_PFC_2023!J$6</f>
        <v>0</v>
      </c>
      <c r="K108" s="125">
        <f>SECTEN2_PFC_2023!K$6</f>
        <v>0</v>
      </c>
      <c r="L108" s="125">
        <f>SECTEN2_PFC_2023!L$6</f>
        <v>0</v>
      </c>
      <c r="M108" s="125">
        <f>SECTEN2_PFC_2023!M$6</f>
        <v>0</v>
      </c>
      <c r="N108" s="125">
        <f>SECTEN2_PFC_2023!N$6</f>
        <v>0</v>
      </c>
      <c r="O108" s="125">
        <f>SECTEN2_PFC_2023!O$6</f>
        <v>0</v>
      </c>
      <c r="T108" s="1">
        <v>0</v>
      </c>
      <c r="U108" s="1">
        <v>0</v>
      </c>
      <c r="V108" s="1">
        <v>0</v>
      </c>
    </row>
    <row r="109" spans="1:22" x14ac:dyDescent="0.25">
      <c r="A109" s="6" t="s">
        <v>39</v>
      </c>
      <c r="B109" s="6" t="s">
        <v>168</v>
      </c>
      <c r="C109" s="125">
        <f>SECTEN2_PFC_2023!C$7</f>
        <v>13.1858823830357</v>
      </c>
      <c r="D109" s="125">
        <f>SECTEN2_PFC_2023!D$7</f>
        <v>15.523209999999999</v>
      </c>
      <c r="E109" s="125">
        <f>SECTEN2_PFC_2023!E$7</f>
        <v>14.475986499999999</v>
      </c>
      <c r="F109" s="125">
        <f>SECTEN2_PFC_2023!F$7</f>
        <v>2.7321447038775069</v>
      </c>
      <c r="G109" s="125">
        <f>SECTEN2_PFC_2023!G$7</f>
        <v>1.8821441293378376</v>
      </c>
      <c r="H109" s="125">
        <f>SECTEN2_PFC_2023!H$7</f>
        <v>1.4571438420680036</v>
      </c>
      <c r="I109" s="125">
        <f>SECTEN2_PFC_2023!I$7</f>
        <v>1.2750008618095032</v>
      </c>
      <c r="J109" s="125">
        <f>SECTEN2_PFC_2023!J$7</f>
        <v>1.2750008618095032</v>
      </c>
      <c r="K109" s="125">
        <f>SECTEN2_PFC_2023!K$7</f>
        <v>1.2750008618095032</v>
      </c>
      <c r="L109" s="125">
        <f>SECTEN2_PFC_2023!L$7</f>
        <v>1.2750008618095032</v>
      </c>
      <c r="M109" s="125">
        <f>SECTEN2_PFC_2023!M$7</f>
        <v>1.2750008618095032</v>
      </c>
      <c r="N109" s="125">
        <f>SECTEN2_PFC_2023!N$7</f>
        <v>1.2750008618095032</v>
      </c>
      <c r="O109" s="125">
        <f>SECTEN2_PFC_2023!O$7</f>
        <v>1.2750008618095032</v>
      </c>
      <c r="T109" s="1">
        <v>13.755091135881989</v>
      </c>
      <c r="U109" s="1">
        <v>16.192499999999999</v>
      </c>
      <c r="V109" s="1">
        <v>15.100124999999998</v>
      </c>
    </row>
    <row r="110" spans="1:22" x14ac:dyDescent="0.25">
      <c r="A110" s="6" t="s">
        <v>54</v>
      </c>
      <c r="B110" s="6" t="s">
        <v>169</v>
      </c>
      <c r="C110" s="125">
        <f>SECTEN2_PFC_2023!C$8</f>
        <v>0</v>
      </c>
      <c r="D110" s="125">
        <f>SECTEN2_PFC_2023!D$8</f>
        <v>0</v>
      </c>
      <c r="E110" s="125">
        <f>SECTEN2_PFC_2023!E$8</f>
        <v>0</v>
      </c>
      <c r="F110" s="125">
        <f>SECTEN2_PFC_2023!F$8</f>
        <v>0</v>
      </c>
      <c r="G110" s="125">
        <f>SECTEN2_PFC_2023!G$8</f>
        <v>0</v>
      </c>
      <c r="H110" s="125">
        <f>SECTEN2_PFC_2023!H$8</f>
        <v>0</v>
      </c>
      <c r="I110" s="125">
        <f>SECTEN2_PFC_2023!I$8</f>
        <v>0</v>
      </c>
      <c r="J110" s="125">
        <f>SECTEN2_PFC_2023!J$8</f>
        <v>0</v>
      </c>
      <c r="K110" s="125">
        <f>SECTEN2_PFC_2023!K$8</f>
        <v>0</v>
      </c>
      <c r="L110" s="125">
        <f>SECTEN2_PFC_2023!L$8</f>
        <v>0</v>
      </c>
      <c r="M110" s="125">
        <f>SECTEN2_PFC_2023!M$8</f>
        <v>0</v>
      </c>
      <c r="N110" s="125">
        <f>SECTEN2_PFC_2023!N$8</f>
        <v>0</v>
      </c>
      <c r="O110" s="125">
        <f>SECTEN2_PFC_2023!O$8</f>
        <v>0</v>
      </c>
      <c r="T110" s="1">
        <v>0</v>
      </c>
      <c r="U110" s="1">
        <v>0</v>
      </c>
      <c r="V110" s="1">
        <v>0</v>
      </c>
    </row>
    <row r="111" spans="1:22" x14ac:dyDescent="0.25">
      <c r="A111" s="6" t="s">
        <v>47</v>
      </c>
      <c r="B111" s="6" t="s">
        <v>170</v>
      </c>
      <c r="C111" s="125">
        <f>SECTEN2_PFC_2023!C$9</f>
        <v>0</v>
      </c>
      <c r="D111" s="125">
        <f>SECTEN2_PFC_2023!D$9</f>
        <v>0</v>
      </c>
      <c r="E111" s="125">
        <f>SECTEN2_PFC_2023!E$9</f>
        <v>0</v>
      </c>
      <c r="F111" s="125">
        <f>SECTEN2_PFC_2023!F$9</f>
        <v>0</v>
      </c>
      <c r="G111" s="125">
        <f>SECTEN2_PFC_2023!G$9</f>
        <v>0</v>
      </c>
      <c r="H111" s="125">
        <f>SECTEN2_PFC_2023!H$9</f>
        <v>0</v>
      </c>
      <c r="I111" s="125">
        <f>SECTEN2_PFC_2023!I$9</f>
        <v>0</v>
      </c>
      <c r="J111" s="125">
        <f>SECTEN2_PFC_2023!J$9</f>
        <v>0</v>
      </c>
      <c r="K111" s="125">
        <f>SECTEN2_PFC_2023!K$9</f>
        <v>0</v>
      </c>
      <c r="L111" s="125">
        <f>SECTEN2_PFC_2023!L$9</f>
        <v>0</v>
      </c>
      <c r="M111" s="125">
        <f>SECTEN2_PFC_2023!M$9</f>
        <v>0</v>
      </c>
      <c r="N111" s="125">
        <f>SECTEN2_PFC_2023!N$9</f>
        <v>0</v>
      </c>
      <c r="O111" s="125">
        <f>SECTEN2_PFC_2023!O$9</f>
        <v>0</v>
      </c>
      <c r="T111" s="1">
        <v>0</v>
      </c>
      <c r="U111" s="1">
        <v>0</v>
      </c>
      <c r="V111" s="1">
        <v>0</v>
      </c>
    </row>
    <row r="112" spans="1:22" x14ac:dyDescent="0.25">
      <c r="A112" s="7"/>
      <c r="B112" s="8" t="s">
        <v>171</v>
      </c>
      <c r="C112" s="125">
        <f>SECTEN2_PFC_2023!C$11</f>
        <v>585.73697827827664</v>
      </c>
      <c r="D112" s="125">
        <f>SECTEN2_PFC_2023!D$11</f>
        <v>533.33917427240635</v>
      </c>
      <c r="E112" s="125">
        <f>SECTEN2_PFC_2023!E$11</f>
        <v>471.58883880300567</v>
      </c>
      <c r="F112" s="125">
        <f>SECTEN2_PFC_2023!F$11</f>
        <v>297.644229643703</v>
      </c>
      <c r="G112" s="125">
        <f>SECTEN2_PFC_2023!G$11</f>
        <v>264.56791536704321</v>
      </c>
      <c r="H112" s="125">
        <f>SECTEN2_PFC_2023!H$11</f>
        <v>225.4263814858235</v>
      </c>
      <c r="I112" s="125">
        <f>SECTEN2_PFC_2023!I$11</f>
        <v>202.72331530818533</v>
      </c>
      <c r="J112" s="125">
        <f>SECTEN2_PFC_2023!J$11</f>
        <v>175.1613441717839</v>
      </c>
      <c r="K112" s="125">
        <f>SECTEN2_PFC_2023!K$11</f>
        <v>157.82642483891945</v>
      </c>
      <c r="L112" s="125">
        <f>SECTEN2_PFC_2023!L$11</f>
        <v>160.92358998317232</v>
      </c>
      <c r="M112" s="125">
        <f>SECTEN2_PFC_2023!M$11</f>
        <v>162.98662105676613</v>
      </c>
      <c r="N112" s="125">
        <f>SECTEN2_PFC_2023!N$11</f>
        <v>167.34375380469638</v>
      </c>
      <c r="O112" s="125">
        <f>SECTEN2_PFC_2023!O$11</f>
        <v>159.8508707226172</v>
      </c>
      <c r="T112" s="1">
        <v>676.7347817810155</v>
      </c>
      <c r="U112" s="1">
        <v>615.40327287488583</v>
      </c>
      <c r="V112" s="1">
        <v>543.49426779474879</v>
      </c>
    </row>
    <row r="113" spans="1:22" x14ac:dyDescent="0.25">
      <c r="A113" s="7"/>
      <c r="B113" s="9"/>
      <c r="C113" s="122"/>
      <c r="D113" s="122"/>
      <c r="E113" s="122"/>
      <c r="F113" s="123"/>
      <c r="G113" s="122"/>
      <c r="H113" s="123"/>
      <c r="I113" s="122"/>
      <c r="J113" s="123"/>
      <c r="K113" s="122"/>
      <c r="L113" s="123"/>
      <c r="M113" s="122"/>
      <c r="N113" s="122"/>
      <c r="O113" s="122"/>
    </row>
    <row r="114" spans="1:22" x14ac:dyDescent="0.25">
      <c r="A114" s="7"/>
      <c r="B114" s="9"/>
      <c r="C114" s="122"/>
      <c r="D114" s="122"/>
      <c r="E114" s="122"/>
      <c r="F114" s="123"/>
      <c r="G114" s="122"/>
      <c r="H114" s="123"/>
      <c r="I114" s="122"/>
      <c r="J114" s="123"/>
      <c r="K114" s="122"/>
      <c r="L114" s="123"/>
      <c r="M114" s="122"/>
      <c r="N114" s="122"/>
      <c r="O114" s="122"/>
    </row>
    <row r="115" spans="1:22" x14ac:dyDescent="0.25">
      <c r="A115" s="7"/>
      <c r="B115" s="9"/>
      <c r="E115" s="124"/>
      <c r="F115" s="123"/>
      <c r="G115" s="124"/>
      <c r="H115" s="123"/>
      <c r="I115" s="124"/>
      <c r="J115" s="123"/>
      <c r="K115" s="124"/>
      <c r="L115" s="123"/>
      <c r="M115" s="124"/>
      <c r="N115" s="124"/>
      <c r="O115" s="124"/>
    </row>
    <row r="116" spans="1:22" x14ac:dyDescent="0.25">
      <c r="A116" s="5" t="s">
        <v>66</v>
      </c>
      <c r="B116" s="5" t="s">
        <v>173</v>
      </c>
      <c r="C116" s="125">
        <f>SECTEN2_PFC_2023!C$12</f>
        <v>0</v>
      </c>
      <c r="D116" s="125">
        <f>SECTEN2_PFC_2023!D$12</f>
        <v>0</v>
      </c>
      <c r="E116" s="125">
        <f>SECTEN2_PFC_2023!E$12</f>
        <v>0</v>
      </c>
      <c r="F116" s="125">
        <f>SECTEN2_PFC_2023!F$12</f>
        <v>0</v>
      </c>
      <c r="G116" s="125">
        <f>SECTEN2_PFC_2023!G$12</f>
        <v>0</v>
      </c>
      <c r="H116" s="125">
        <f>SECTEN2_PFC_2023!H$12</f>
        <v>0</v>
      </c>
      <c r="I116" s="125">
        <f>SECTEN2_PFC_2023!I$12</f>
        <v>0</v>
      </c>
      <c r="J116" s="125">
        <f>SECTEN2_PFC_2023!J$12</f>
        <v>0</v>
      </c>
      <c r="K116" s="125">
        <f>SECTEN2_PFC_2023!K$12</f>
        <v>0</v>
      </c>
      <c r="L116" s="125">
        <f>SECTEN2_PFC_2023!L$12</f>
        <v>0</v>
      </c>
      <c r="M116" s="125">
        <f>SECTEN2_PFC_2023!M$12</f>
        <v>0</v>
      </c>
      <c r="N116" s="125">
        <f>SECTEN2_PFC_2023!N$12</f>
        <v>0</v>
      </c>
      <c r="O116" s="125">
        <f>SECTEN2_PFC_2023!O$12</f>
        <v>0</v>
      </c>
    </row>
    <row r="117" spans="1:22" x14ac:dyDescent="0.25">
      <c r="B117" s="8" t="s">
        <v>174</v>
      </c>
      <c r="C117" s="125">
        <f>SECTEN2_PFC_2023!C$13</f>
        <v>585.73697827827664</v>
      </c>
      <c r="D117" s="125">
        <f>SECTEN2_PFC_2023!D$13</f>
        <v>533.33917427240635</v>
      </c>
      <c r="E117" s="125">
        <f>SECTEN2_PFC_2023!E$13</f>
        <v>471.58883880300567</v>
      </c>
      <c r="F117" s="125">
        <f>SECTEN2_PFC_2023!F$13</f>
        <v>297.644229643703</v>
      </c>
      <c r="G117" s="125">
        <f>SECTEN2_PFC_2023!G$13</f>
        <v>264.56791536704321</v>
      </c>
      <c r="H117" s="125">
        <f>SECTEN2_PFC_2023!H$13</f>
        <v>225.4263814858235</v>
      </c>
      <c r="I117" s="125">
        <f>SECTEN2_PFC_2023!I$13</f>
        <v>202.72331530818533</v>
      </c>
      <c r="J117" s="125">
        <f>SECTEN2_PFC_2023!J$13</f>
        <v>175.1613441717839</v>
      </c>
      <c r="K117" s="125">
        <f>SECTEN2_PFC_2023!K$13</f>
        <v>157.82642483891945</v>
      </c>
      <c r="L117" s="125">
        <f>SECTEN2_PFC_2023!L$13</f>
        <v>160.92358998317232</v>
      </c>
      <c r="M117" s="125">
        <f>SECTEN2_PFC_2023!M$13</f>
        <v>162.98662105676613</v>
      </c>
      <c r="N117" s="125">
        <f>SECTEN2_PFC_2023!N$13</f>
        <v>167.34375380469638</v>
      </c>
      <c r="O117" s="125">
        <f>SECTEN2_PFC_2023!O$13</f>
        <v>159.8508707226172</v>
      </c>
      <c r="T117" s="1">
        <v>676.7347817810155</v>
      </c>
      <c r="U117" s="1">
        <v>615.40327287488583</v>
      </c>
      <c r="V117" s="1">
        <v>543.49426779474879</v>
      </c>
    </row>
    <row r="118" spans="1:22" x14ac:dyDescent="0.25">
      <c r="B118" s="9"/>
      <c r="C118" s="122"/>
      <c r="D118" s="122"/>
      <c r="E118" s="122"/>
      <c r="F118" s="123"/>
      <c r="G118" s="122"/>
      <c r="H118" s="123"/>
      <c r="I118" s="122"/>
      <c r="J118" s="123"/>
      <c r="K118" s="122"/>
      <c r="L118" s="123"/>
      <c r="M118" s="122"/>
      <c r="N118" s="122"/>
      <c r="O118" s="122"/>
    </row>
    <row r="119" spans="1:22" x14ac:dyDescent="0.25">
      <c r="B119" s="9"/>
      <c r="C119" s="122"/>
      <c r="D119" s="122"/>
      <c r="E119" s="122"/>
      <c r="F119" s="123"/>
      <c r="G119" s="122"/>
      <c r="H119" s="123"/>
      <c r="I119" s="122"/>
      <c r="J119" s="123"/>
      <c r="K119" s="122"/>
      <c r="L119" s="123"/>
      <c r="M119" s="122"/>
      <c r="N119" s="122"/>
      <c r="O119" s="122"/>
    </row>
    <row r="120" spans="1:22" x14ac:dyDescent="0.25">
      <c r="B120" s="8"/>
      <c r="F120" s="1"/>
      <c r="H120" s="1"/>
      <c r="J120" s="1"/>
      <c r="L120" s="1"/>
    </row>
    <row r="121" spans="1:22" x14ac:dyDescent="0.25">
      <c r="A121" s="5" t="s">
        <v>52</v>
      </c>
      <c r="B121" s="5" t="s">
        <v>175</v>
      </c>
      <c r="C121" s="125">
        <f>SECTEN2_PFC_2023!C$10</f>
        <v>0</v>
      </c>
      <c r="D121" s="125">
        <f>SECTEN2_PFC_2023!D$10</f>
        <v>0</v>
      </c>
      <c r="E121" s="125">
        <f>SECTEN2_PFC_2023!E$10</f>
        <v>0</v>
      </c>
      <c r="F121" s="125">
        <f>SECTEN2_PFC_2023!F$10</f>
        <v>0</v>
      </c>
      <c r="G121" s="125">
        <f>SECTEN2_PFC_2023!G$10</f>
        <v>0</v>
      </c>
      <c r="H121" s="125">
        <f>SECTEN2_PFC_2023!H$10</f>
        <v>0</v>
      </c>
      <c r="I121" s="125">
        <f>SECTEN2_PFC_2023!I$10</f>
        <v>0</v>
      </c>
      <c r="J121" s="125">
        <f>SECTEN2_PFC_2023!J$10</f>
        <v>0</v>
      </c>
      <c r="K121" s="125">
        <f>SECTEN2_PFC_2023!K$10</f>
        <v>0</v>
      </c>
      <c r="L121" s="125">
        <f>SECTEN2_PFC_2023!L$10</f>
        <v>0</v>
      </c>
      <c r="M121" s="125">
        <f>SECTEN2_PFC_2023!M$10</f>
        <v>0</v>
      </c>
      <c r="N121" s="125">
        <f>SECTEN2_PFC_2023!N$10</f>
        <v>0</v>
      </c>
      <c r="O121" s="125">
        <f>SECTEN2_PFC_2023!O$10</f>
        <v>0</v>
      </c>
      <c r="T121" s="1">
        <v>0</v>
      </c>
      <c r="U121" s="1">
        <v>0</v>
      </c>
      <c r="V121" s="1">
        <v>0</v>
      </c>
    </row>
    <row r="123" spans="1:22" ht="15.75" thickBot="1" x14ac:dyDescent="0.3"/>
    <row r="124" spans="1:22" ht="15.75" thickBot="1" x14ac:dyDescent="0.3">
      <c r="A124" s="3" t="s">
        <v>5</v>
      </c>
      <c r="C124" s="174" t="s">
        <v>181</v>
      </c>
      <c r="D124" s="175"/>
      <c r="E124" s="175"/>
      <c r="F124" s="175"/>
      <c r="G124" s="175"/>
      <c r="H124" s="175"/>
      <c r="I124" s="175"/>
      <c r="J124" s="175"/>
      <c r="K124" s="175"/>
      <c r="L124" s="175"/>
      <c r="M124" s="175"/>
      <c r="N124" s="175"/>
      <c r="O124" s="176"/>
    </row>
    <row r="125" spans="1:22" x14ac:dyDescent="0.25">
      <c r="A125" s="10" t="s">
        <v>8</v>
      </c>
      <c r="B125" s="4" t="s">
        <v>164</v>
      </c>
      <c r="C125" s="2">
        <v>2018</v>
      </c>
      <c r="D125" s="2">
        <v>2019</v>
      </c>
      <c r="E125" s="2">
        <v>2020</v>
      </c>
      <c r="F125" s="2">
        <v>2023</v>
      </c>
      <c r="G125" s="2">
        <v>2025</v>
      </c>
      <c r="H125" s="2">
        <v>2028</v>
      </c>
      <c r="I125" s="2">
        <v>2030</v>
      </c>
      <c r="J125" s="2">
        <v>2033</v>
      </c>
      <c r="K125" s="2">
        <v>2035</v>
      </c>
      <c r="L125" s="2">
        <v>2038</v>
      </c>
      <c r="M125" s="2">
        <v>2040</v>
      </c>
      <c r="N125" s="2">
        <v>2045</v>
      </c>
      <c r="O125" s="2">
        <v>2050</v>
      </c>
      <c r="T125" s="1">
        <v>2018</v>
      </c>
      <c r="U125" s="1">
        <v>2019</v>
      </c>
      <c r="V125" s="1">
        <v>2020</v>
      </c>
    </row>
    <row r="126" spans="1:22" x14ac:dyDescent="0.25">
      <c r="A126" s="5" t="s">
        <v>9</v>
      </c>
      <c r="B126" s="5" t="s">
        <v>165</v>
      </c>
      <c r="C126" s="125">
        <f>SECTEN2_SF6_2023!C4</f>
        <v>192.81153893335733</v>
      </c>
      <c r="D126" s="125">
        <f>SECTEN2_SF6_2023!D4</f>
        <v>178.9379343949108</v>
      </c>
      <c r="E126" s="125">
        <f>SECTEN2_SF6_2023!E4</f>
        <v>180.29484543165594</v>
      </c>
      <c r="F126" s="125">
        <f>SECTEN2_SF6_2023!F4</f>
        <v>180.29484543165594</v>
      </c>
      <c r="G126" s="125">
        <f>SECTEN2_SF6_2023!G4</f>
        <v>180.29484543165594</v>
      </c>
      <c r="H126" s="125">
        <f>SECTEN2_SF6_2023!H4</f>
        <v>180.29484543165594</v>
      </c>
      <c r="I126" s="125">
        <f>SECTEN2_SF6_2023!I4</f>
        <v>180.29484543165594</v>
      </c>
      <c r="J126" s="125">
        <f>SECTEN2_SF6_2023!J4</f>
        <v>180.29484543165594</v>
      </c>
      <c r="K126" s="125">
        <f>SECTEN2_SF6_2023!K4</f>
        <v>180.29484543165594</v>
      </c>
      <c r="L126" s="125">
        <f>SECTEN2_SF6_2023!L4</f>
        <v>180.29484543165594</v>
      </c>
      <c r="M126" s="125">
        <f>SECTEN2_SF6_2023!M4</f>
        <v>180.29484543165594</v>
      </c>
      <c r="N126" s="125">
        <f>SECTEN2_SF6_2023!N4</f>
        <v>180.29484543165594</v>
      </c>
      <c r="O126" s="125">
        <f>SECTEN2_SF6_2023!O4</f>
        <v>180.29484543165594</v>
      </c>
      <c r="T126" s="1">
        <v>187.06821649704457</v>
      </c>
      <c r="U126" s="1">
        <v>173.60786826399857</v>
      </c>
      <c r="V126" s="1">
        <v>174.92436067411725</v>
      </c>
    </row>
    <row r="127" spans="1:22" x14ac:dyDescent="0.25">
      <c r="A127" s="6" t="s">
        <v>13</v>
      </c>
      <c r="B127" s="6" t="s">
        <v>166</v>
      </c>
      <c r="C127" s="125">
        <f>SECTEN2_SF6_2023!C5</f>
        <v>362.29648201131039</v>
      </c>
      <c r="D127" s="125">
        <f>SECTEN2_SF6_2023!D5</f>
        <v>323.01495188067037</v>
      </c>
      <c r="E127" s="125">
        <f>SECTEN2_SF6_2023!E5</f>
        <v>306.86345757636605</v>
      </c>
      <c r="F127" s="125">
        <f>SECTEN2_SF6_2023!F5</f>
        <v>306.6168607925876</v>
      </c>
      <c r="G127" s="125">
        <f>SECTEN2_SF6_2023!G5</f>
        <v>307.15120970251718</v>
      </c>
      <c r="H127" s="125">
        <f>SECTEN2_SF6_2023!H5</f>
        <v>307.86997557320592</v>
      </c>
      <c r="I127" s="125">
        <f>SECTEN2_SF6_2023!I5</f>
        <v>308.40433611672029</v>
      </c>
      <c r="J127" s="125">
        <f>SECTEN2_SF6_2023!J5</f>
        <v>309.06586938477608</v>
      </c>
      <c r="K127" s="125">
        <f>SECTEN2_SF6_2023!K5</f>
        <v>309.54329603754269</v>
      </c>
      <c r="L127" s="125">
        <f>SECTEN2_SF6_2023!L5</f>
        <v>310.20196249605721</v>
      </c>
      <c r="M127" s="125">
        <f>SECTEN2_SF6_2023!M5</f>
        <v>310.56677029044852</v>
      </c>
      <c r="N127" s="125">
        <f>SECTEN2_SF6_2023!N5</f>
        <v>311.53111093696691</v>
      </c>
      <c r="O127" s="125">
        <f>SECTEN2_SF6_2023!O5</f>
        <v>312.38092341823142</v>
      </c>
      <c r="T127" s="1">
        <v>217.48761760057434</v>
      </c>
      <c r="U127" s="1">
        <v>183.83121740014712</v>
      </c>
      <c r="V127" s="1">
        <v>143.13884394643168</v>
      </c>
    </row>
    <row r="128" spans="1:22" x14ac:dyDescent="0.25">
      <c r="A128" s="6" t="s">
        <v>58</v>
      </c>
      <c r="B128" s="6" t="s">
        <v>167</v>
      </c>
      <c r="C128" s="125">
        <f>SECTEN2_SF6_2023!C6</f>
        <v>0</v>
      </c>
      <c r="D128" s="125">
        <f>SECTEN2_SF6_2023!D6</f>
        <v>0</v>
      </c>
      <c r="E128" s="125">
        <f>SECTEN2_SF6_2023!E6</f>
        <v>0</v>
      </c>
      <c r="F128" s="125">
        <f>SECTEN2_SF6_2023!F6</f>
        <v>0</v>
      </c>
      <c r="G128" s="125">
        <f>SECTEN2_SF6_2023!G6</f>
        <v>0</v>
      </c>
      <c r="H128" s="125">
        <f>SECTEN2_SF6_2023!H6</f>
        <v>0</v>
      </c>
      <c r="I128" s="125">
        <f>SECTEN2_SF6_2023!I6</f>
        <v>0</v>
      </c>
      <c r="J128" s="125">
        <f>SECTEN2_SF6_2023!J6</f>
        <v>0</v>
      </c>
      <c r="K128" s="125">
        <f>SECTEN2_SF6_2023!K6</f>
        <v>0</v>
      </c>
      <c r="L128" s="125">
        <f>SECTEN2_SF6_2023!L6</f>
        <v>0</v>
      </c>
      <c r="M128" s="125">
        <f>SECTEN2_SF6_2023!M6</f>
        <v>0</v>
      </c>
      <c r="N128" s="125">
        <f>SECTEN2_SF6_2023!N6</f>
        <v>0</v>
      </c>
      <c r="O128" s="125">
        <f>SECTEN2_SF6_2023!O6</f>
        <v>0</v>
      </c>
      <c r="T128" s="1">
        <v>0</v>
      </c>
      <c r="U128" s="1">
        <v>0</v>
      </c>
      <c r="V128" s="1">
        <v>0</v>
      </c>
    </row>
    <row r="129" spans="1:22" x14ac:dyDescent="0.25">
      <c r="A129" s="6" t="s">
        <v>39</v>
      </c>
      <c r="B129" s="6" t="s">
        <v>168</v>
      </c>
      <c r="C129" s="125">
        <f>SECTEN2_SF6_2023!C7</f>
        <v>26.138033320631095</v>
      </c>
      <c r="D129" s="125">
        <f>SECTEN2_SF6_2023!D7</f>
        <v>26.088099383197331</v>
      </c>
      <c r="E129" s="125">
        <f>SECTEN2_SF6_2023!E7</f>
        <v>26.463163520029045</v>
      </c>
      <c r="F129" s="125">
        <f>SECTEN2_SF6_2023!F7</f>
        <v>26.473507959613649</v>
      </c>
      <c r="G129" s="125">
        <f>SECTEN2_SF6_2023!G7</f>
        <v>26.490905426188245</v>
      </c>
      <c r="H129" s="125">
        <f>SECTEN2_SF6_2023!H7</f>
        <v>26.508088594488388</v>
      </c>
      <c r="I129" s="125">
        <f>SECTEN2_SF6_2023!I7</f>
        <v>26.525434529888805</v>
      </c>
      <c r="J129" s="125">
        <f>SECTEN2_SF6_2023!J7</f>
        <v>26.536498450992944</v>
      </c>
      <c r="K129" s="125">
        <f>SECTEN2_SF6_2023!K7</f>
        <v>26.547758108963087</v>
      </c>
      <c r="L129" s="125">
        <f>SECTEN2_SF6_2023!L7</f>
        <v>26.558501784323287</v>
      </c>
      <c r="M129" s="125">
        <f>SECTEN2_SF6_2023!M7</f>
        <v>26.557732969494364</v>
      </c>
      <c r="N129" s="125">
        <f>SECTEN2_SF6_2023!N7</f>
        <v>26.561394879628093</v>
      </c>
      <c r="O129" s="125">
        <f>SECTEN2_SF6_2023!O7</f>
        <v>26.552813901162377</v>
      </c>
      <c r="T129" s="1">
        <v>25.3594536046974</v>
      </c>
      <c r="U129" s="1">
        <v>25.311007061144647</v>
      </c>
      <c r="V129" s="1">
        <v>25.674899074751586</v>
      </c>
    </row>
    <row r="130" spans="1:22" x14ac:dyDescent="0.25">
      <c r="A130" s="6" t="s">
        <v>54</v>
      </c>
      <c r="B130" s="6" t="s">
        <v>169</v>
      </c>
      <c r="C130" s="125">
        <f>SECTEN2_SF6_2023!C8</f>
        <v>0</v>
      </c>
      <c r="D130" s="125">
        <f>SECTEN2_SF6_2023!D8</f>
        <v>0</v>
      </c>
      <c r="E130" s="125">
        <f>SECTEN2_SF6_2023!E8</f>
        <v>0</v>
      </c>
      <c r="F130" s="125">
        <f>SECTEN2_SF6_2023!F8</f>
        <v>0</v>
      </c>
      <c r="G130" s="125">
        <f>SECTEN2_SF6_2023!G8</f>
        <v>0</v>
      </c>
      <c r="H130" s="125">
        <f>SECTEN2_SF6_2023!H8</f>
        <v>0</v>
      </c>
      <c r="I130" s="125">
        <f>SECTEN2_SF6_2023!I8</f>
        <v>0</v>
      </c>
      <c r="J130" s="125">
        <f>SECTEN2_SF6_2023!J8</f>
        <v>0</v>
      </c>
      <c r="K130" s="125">
        <f>SECTEN2_SF6_2023!K8</f>
        <v>0</v>
      </c>
      <c r="L130" s="125">
        <f>SECTEN2_SF6_2023!L8</f>
        <v>0</v>
      </c>
      <c r="M130" s="125">
        <f>SECTEN2_SF6_2023!M8</f>
        <v>0</v>
      </c>
      <c r="N130" s="125">
        <f>SECTEN2_SF6_2023!N8</f>
        <v>0</v>
      </c>
      <c r="O130" s="125">
        <f>SECTEN2_SF6_2023!O8</f>
        <v>0</v>
      </c>
      <c r="T130" s="1">
        <v>0</v>
      </c>
      <c r="U130" s="1">
        <v>0</v>
      </c>
      <c r="V130" s="1">
        <v>0</v>
      </c>
    </row>
    <row r="131" spans="1:22" x14ac:dyDescent="0.25">
      <c r="A131" s="6" t="s">
        <v>47</v>
      </c>
      <c r="B131" s="6" t="s">
        <v>170</v>
      </c>
      <c r="C131" s="125">
        <f>SECTEN2_SF6_2023!C9</f>
        <v>0</v>
      </c>
      <c r="D131" s="125">
        <f>SECTEN2_SF6_2023!D9</f>
        <v>0</v>
      </c>
      <c r="E131" s="125">
        <f>SECTEN2_SF6_2023!E9</f>
        <v>0</v>
      </c>
      <c r="F131" s="125">
        <f>SECTEN2_SF6_2023!F9</f>
        <v>0</v>
      </c>
      <c r="G131" s="125">
        <f>SECTEN2_SF6_2023!G9</f>
        <v>0</v>
      </c>
      <c r="H131" s="125">
        <f>SECTEN2_SF6_2023!H9</f>
        <v>0</v>
      </c>
      <c r="I131" s="125">
        <f>SECTEN2_SF6_2023!I9</f>
        <v>0</v>
      </c>
      <c r="J131" s="125">
        <f>SECTEN2_SF6_2023!J9</f>
        <v>0</v>
      </c>
      <c r="K131" s="125">
        <f>SECTEN2_SF6_2023!K9</f>
        <v>0</v>
      </c>
      <c r="L131" s="125">
        <f>SECTEN2_SF6_2023!L9</f>
        <v>0</v>
      </c>
      <c r="M131" s="125">
        <f>SECTEN2_SF6_2023!M9</f>
        <v>0</v>
      </c>
      <c r="N131" s="125">
        <f>SECTEN2_SF6_2023!N9</f>
        <v>0</v>
      </c>
      <c r="O131" s="125">
        <f>SECTEN2_SF6_2023!O9</f>
        <v>0</v>
      </c>
      <c r="T131" s="1">
        <v>0</v>
      </c>
      <c r="U131" s="1">
        <v>0</v>
      </c>
      <c r="V131" s="1">
        <v>0</v>
      </c>
    </row>
    <row r="132" spans="1:22" x14ac:dyDescent="0.25">
      <c r="A132" s="7"/>
      <c r="B132" s="8" t="s">
        <v>171</v>
      </c>
      <c r="C132" s="125">
        <f>SECTEN2_SF6_2023!C11</f>
        <v>581.24605426529877</v>
      </c>
      <c r="D132" s="125">
        <f>SECTEN2_SF6_2023!D11</f>
        <v>528.04098565877848</v>
      </c>
      <c r="E132" s="125">
        <f>SECTEN2_SF6_2023!E11</f>
        <v>513.62146652805109</v>
      </c>
      <c r="F132" s="125">
        <f>SECTEN2_SF6_2023!F11</f>
        <v>513.38521418385722</v>
      </c>
      <c r="G132" s="125">
        <f>SECTEN2_SF6_2023!G11</f>
        <v>513.93696056036129</v>
      </c>
      <c r="H132" s="125">
        <f>SECTEN2_SF6_2023!H11</f>
        <v>514.67290959935031</v>
      </c>
      <c r="I132" s="125">
        <f>SECTEN2_SF6_2023!I11</f>
        <v>515.22461607826506</v>
      </c>
      <c r="J132" s="125">
        <f>SECTEN2_SF6_2023!J11</f>
        <v>515.89721326742495</v>
      </c>
      <c r="K132" s="125">
        <f>SECTEN2_SF6_2023!K11</f>
        <v>516.38589957816168</v>
      </c>
      <c r="L132" s="125">
        <f>SECTEN2_SF6_2023!L11</f>
        <v>517.05530971203643</v>
      </c>
      <c r="M132" s="125">
        <f>SECTEN2_SF6_2023!M11</f>
        <v>517.41934869159888</v>
      </c>
      <c r="N132" s="125">
        <f>SECTEN2_SF6_2023!N11</f>
        <v>518.38735124825098</v>
      </c>
      <c r="O132" s="125">
        <f>SECTEN2_SF6_2023!O11</f>
        <v>519.22858275104977</v>
      </c>
      <c r="T132" s="1">
        <v>429.91528770231633</v>
      </c>
      <c r="U132" s="1">
        <v>382.75009272529036</v>
      </c>
      <c r="V132" s="1">
        <v>343.73810369530054</v>
      </c>
    </row>
    <row r="133" spans="1:22" x14ac:dyDescent="0.25">
      <c r="A133" s="7"/>
      <c r="B133" s="9"/>
      <c r="C133" s="122"/>
      <c r="D133" s="122"/>
      <c r="E133" s="122"/>
      <c r="F133" s="123"/>
      <c r="G133" s="122"/>
      <c r="H133" s="123"/>
      <c r="I133" s="122"/>
      <c r="J133" s="123"/>
      <c r="K133" s="122"/>
      <c r="L133" s="123"/>
      <c r="M133" s="122"/>
      <c r="N133" s="122"/>
      <c r="O133" s="122"/>
    </row>
    <row r="134" spans="1:22" x14ac:dyDescent="0.25">
      <c r="A134" s="7"/>
      <c r="B134" s="9"/>
      <c r="C134" s="122"/>
      <c r="D134" s="122"/>
      <c r="E134" s="122"/>
      <c r="F134" s="123"/>
      <c r="G134" s="122"/>
      <c r="H134" s="123"/>
      <c r="I134" s="122"/>
      <c r="J134" s="123"/>
      <c r="K134" s="122"/>
      <c r="L134" s="123"/>
      <c r="M134" s="122"/>
      <c r="N134" s="122"/>
      <c r="O134" s="122"/>
    </row>
    <row r="135" spans="1:22" x14ac:dyDescent="0.25">
      <c r="A135" s="7"/>
      <c r="B135" s="9"/>
      <c r="E135" s="124"/>
      <c r="F135" s="123"/>
      <c r="G135" s="124"/>
      <c r="H135" s="123"/>
      <c r="I135" s="124"/>
      <c r="J135" s="123"/>
      <c r="K135" s="124"/>
      <c r="L135" s="123"/>
      <c r="M135" s="124"/>
      <c r="N135" s="124"/>
      <c r="O135" s="124"/>
    </row>
    <row r="136" spans="1:22" x14ac:dyDescent="0.25">
      <c r="A136" s="5" t="s">
        <v>66</v>
      </c>
      <c r="B136" s="5" t="s">
        <v>173</v>
      </c>
      <c r="C136" s="125">
        <f>SECTEN2_SF6_2023!C12</f>
        <v>0</v>
      </c>
      <c r="D136" s="125">
        <f>SECTEN2_SF6_2023!D12</f>
        <v>0</v>
      </c>
      <c r="E136" s="125">
        <f>SECTEN2_SF6_2023!E12</f>
        <v>0</v>
      </c>
      <c r="F136" s="125">
        <f>SECTEN2_SF6_2023!F12</f>
        <v>0</v>
      </c>
      <c r="G136" s="125">
        <f>SECTEN2_SF6_2023!G12</f>
        <v>0</v>
      </c>
      <c r="H136" s="125">
        <f>SECTEN2_SF6_2023!H12</f>
        <v>0</v>
      </c>
      <c r="I136" s="125">
        <f>SECTEN2_SF6_2023!I12</f>
        <v>0</v>
      </c>
      <c r="J136" s="125">
        <f>SECTEN2_SF6_2023!J12</f>
        <v>0</v>
      </c>
      <c r="K136" s="125">
        <f>SECTEN2_SF6_2023!K12</f>
        <v>0</v>
      </c>
      <c r="L136" s="125">
        <f>SECTEN2_SF6_2023!L12</f>
        <v>0</v>
      </c>
      <c r="M136" s="125">
        <f>SECTEN2_SF6_2023!M12</f>
        <v>0</v>
      </c>
      <c r="N136" s="125">
        <f>SECTEN2_SF6_2023!N12</f>
        <v>0</v>
      </c>
      <c r="O136" s="125">
        <f>SECTEN2_SF6_2023!O12</f>
        <v>0</v>
      </c>
    </row>
    <row r="137" spans="1:22" x14ac:dyDescent="0.25">
      <c r="B137" s="8" t="s">
        <v>174</v>
      </c>
      <c r="C137" s="125">
        <f>SECTEN2_SF6_2023!C13</f>
        <v>581.24605426529877</v>
      </c>
      <c r="D137" s="125">
        <f>SECTEN2_SF6_2023!D13</f>
        <v>528.04098565877848</v>
      </c>
      <c r="E137" s="125">
        <f>SECTEN2_SF6_2023!E13</f>
        <v>513.62146652805109</v>
      </c>
      <c r="F137" s="125">
        <f>SECTEN2_SF6_2023!F13</f>
        <v>513.38521418385722</v>
      </c>
      <c r="G137" s="125">
        <f>SECTEN2_SF6_2023!G13</f>
        <v>513.93696056036129</v>
      </c>
      <c r="H137" s="125">
        <f>SECTEN2_SF6_2023!H13</f>
        <v>514.67290959935031</v>
      </c>
      <c r="I137" s="125">
        <f>SECTEN2_SF6_2023!I13</f>
        <v>515.22461607826506</v>
      </c>
      <c r="J137" s="125">
        <f>SECTEN2_SF6_2023!J13</f>
        <v>515.89721326742495</v>
      </c>
      <c r="K137" s="125">
        <f>SECTEN2_SF6_2023!K13</f>
        <v>516.38589957816168</v>
      </c>
      <c r="L137" s="125">
        <f>SECTEN2_SF6_2023!L13</f>
        <v>517.05530971203643</v>
      </c>
      <c r="M137" s="125">
        <f>SECTEN2_SF6_2023!M13</f>
        <v>517.41934869159888</v>
      </c>
      <c r="N137" s="125">
        <f>SECTEN2_SF6_2023!N13</f>
        <v>518.38735124825098</v>
      </c>
      <c r="O137" s="125">
        <f>SECTEN2_SF6_2023!O13</f>
        <v>519.22858275104977</v>
      </c>
      <c r="T137" s="1">
        <v>429.91528770231633</v>
      </c>
      <c r="U137" s="1">
        <v>382.75009272529036</v>
      </c>
      <c r="V137" s="1">
        <v>343.73810369530054</v>
      </c>
    </row>
    <row r="138" spans="1:22" x14ac:dyDescent="0.25">
      <c r="B138" s="9"/>
      <c r="C138" s="122"/>
      <c r="D138" s="122"/>
      <c r="E138" s="122"/>
      <c r="F138" s="123"/>
      <c r="G138" s="122"/>
      <c r="H138" s="123"/>
      <c r="I138" s="122"/>
      <c r="J138" s="123"/>
      <c r="K138" s="122"/>
      <c r="L138" s="123"/>
      <c r="M138" s="122"/>
      <c r="N138" s="122"/>
      <c r="O138" s="122"/>
    </row>
    <row r="139" spans="1:22" x14ac:dyDescent="0.25">
      <c r="B139" s="9"/>
      <c r="C139" s="122"/>
      <c r="D139" s="122"/>
      <c r="E139" s="122"/>
      <c r="F139" s="123"/>
      <c r="G139" s="122"/>
      <c r="H139" s="123"/>
      <c r="I139" s="122"/>
      <c r="J139" s="123"/>
      <c r="K139" s="122"/>
      <c r="L139" s="123"/>
      <c r="M139" s="122"/>
      <c r="N139" s="122"/>
      <c r="O139" s="122"/>
    </row>
    <row r="140" spans="1:22" x14ac:dyDescent="0.25">
      <c r="B140" s="8"/>
      <c r="F140" s="1"/>
      <c r="H140" s="1"/>
      <c r="J140" s="1"/>
      <c r="L140" s="1"/>
    </row>
    <row r="141" spans="1:22" x14ac:dyDescent="0.25">
      <c r="A141" s="5" t="s">
        <v>52</v>
      </c>
      <c r="B141" s="5" t="s">
        <v>175</v>
      </c>
      <c r="C141" s="125">
        <f>SECTEN2_SF6_2023!C10</f>
        <v>0</v>
      </c>
      <c r="D141" s="125">
        <f>SECTEN2_SF6_2023!D10</f>
        <v>0</v>
      </c>
      <c r="E141" s="125">
        <f>SECTEN2_SF6_2023!E10</f>
        <v>0</v>
      </c>
      <c r="F141" s="125">
        <f>SECTEN2_SF6_2023!F10</f>
        <v>0</v>
      </c>
      <c r="G141" s="125">
        <f>SECTEN2_SF6_2023!G10</f>
        <v>0</v>
      </c>
      <c r="H141" s="125">
        <f>SECTEN2_SF6_2023!H10</f>
        <v>0</v>
      </c>
      <c r="I141" s="125">
        <f>SECTEN2_SF6_2023!I10</f>
        <v>0</v>
      </c>
      <c r="J141" s="125">
        <f>SECTEN2_SF6_2023!J10</f>
        <v>0</v>
      </c>
      <c r="K141" s="125">
        <f>SECTEN2_SF6_2023!K10</f>
        <v>0</v>
      </c>
      <c r="L141" s="125">
        <f>SECTEN2_SF6_2023!L10</f>
        <v>0</v>
      </c>
      <c r="M141" s="125">
        <f>SECTEN2_SF6_2023!M10</f>
        <v>0</v>
      </c>
      <c r="N141" s="125">
        <f>SECTEN2_SF6_2023!N10</f>
        <v>0</v>
      </c>
      <c r="O141" s="125">
        <f>SECTEN2_SF6_2023!O10</f>
        <v>0</v>
      </c>
    </row>
    <row r="143" spans="1:22" ht="15.75" thickBot="1" x14ac:dyDescent="0.3"/>
    <row r="144" spans="1:22" ht="15.75" thickBot="1" x14ac:dyDescent="0.3">
      <c r="A144" s="3" t="s">
        <v>6</v>
      </c>
      <c r="C144" s="174" t="s">
        <v>182</v>
      </c>
      <c r="D144" s="175"/>
      <c r="E144" s="175"/>
      <c r="F144" s="175"/>
      <c r="G144" s="175"/>
      <c r="H144" s="175"/>
      <c r="I144" s="175"/>
      <c r="J144" s="175"/>
      <c r="K144" s="175"/>
      <c r="L144" s="175"/>
      <c r="M144" s="175"/>
      <c r="N144" s="175"/>
      <c r="O144" s="176"/>
    </row>
    <row r="145" spans="1:22" x14ac:dyDescent="0.25">
      <c r="A145" s="10" t="s">
        <v>8</v>
      </c>
      <c r="B145" s="4" t="s">
        <v>164</v>
      </c>
      <c r="C145" s="2">
        <v>2018</v>
      </c>
      <c r="D145" s="2">
        <v>2019</v>
      </c>
      <c r="E145" s="2">
        <v>2020</v>
      </c>
      <c r="F145" s="2">
        <v>2023</v>
      </c>
      <c r="G145" s="2">
        <v>2025</v>
      </c>
      <c r="H145" s="2">
        <v>2028</v>
      </c>
      <c r="I145" s="2">
        <v>2030</v>
      </c>
      <c r="J145" s="2">
        <v>2033</v>
      </c>
      <c r="K145" s="2">
        <v>2035</v>
      </c>
      <c r="L145" s="2">
        <v>2038</v>
      </c>
      <c r="M145" s="2">
        <v>2040</v>
      </c>
      <c r="N145" s="2">
        <v>2045</v>
      </c>
      <c r="O145" s="2">
        <v>2050</v>
      </c>
      <c r="T145" s="1">
        <v>2018</v>
      </c>
      <c r="U145" s="1">
        <v>2019</v>
      </c>
      <c r="V145" s="1">
        <v>2020</v>
      </c>
    </row>
    <row r="146" spans="1:22" x14ac:dyDescent="0.25">
      <c r="A146" s="5" t="s">
        <v>9</v>
      </c>
      <c r="B146" s="5" t="s">
        <v>165</v>
      </c>
      <c r="C146" s="125">
        <f>SECTEN2_NF3_2023!C4</f>
        <v>0</v>
      </c>
      <c r="D146" s="125">
        <f>SECTEN2_NF3_2023!D4</f>
        <v>0</v>
      </c>
      <c r="E146" s="125">
        <f>SECTEN2_NF3_2023!E4</f>
        <v>0</v>
      </c>
      <c r="F146" s="125">
        <f>SECTEN2_NF3_2023!F4</f>
        <v>0</v>
      </c>
      <c r="G146" s="125">
        <f>SECTEN2_NF3_2023!G4</f>
        <v>0</v>
      </c>
      <c r="H146" s="125">
        <f>SECTEN2_NF3_2023!H4</f>
        <v>0</v>
      </c>
      <c r="I146" s="125">
        <f>SECTEN2_NF3_2023!I4</f>
        <v>0</v>
      </c>
      <c r="J146" s="125">
        <f>SECTEN2_NF3_2023!J4</f>
        <v>0</v>
      </c>
      <c r="K146" s="125">
        <f>SECTEN2_NF3_2023!K4</f>
        <v>0</v>
      </c>
      <c r="L146" s="125">
        <f>SECTEN2_NF3_2023!L4</f>
        <v>0</v>
      </c>
      <c r="M146" s="125">
        <f>SECTEN2_NF3_2023!M4</f>
        <v>0</v>
      </c>
      <c r="N146" s="125">
        <f>SECTEN2_NF3_2023!N4</f>
        <v>0</v>
      </c>
      <c r="O146" s="125">
        <f>SECTEN2_NF3_2023!O4</f>
        <v>0</v>
      </c>
      <c r="T146" s="1">
        <v>0</v>
      </c>
      <c r="U146" s="1">
        <v>0</v>
      </c>
      <c r="V146" s="1">
        <v>0</v>
      </c>
    </row>
    <row r="147" spans="1:22" x14ac:dyDescent="0.25">
      <c r="A147" s="6" t="s">
        <v>13</v>
      </c>
      <c r="B147" s="6" t="s">
        <v>166</v>
      </c>
      <c r="C147" s="125">
        <f>SECTEN2_NF3_2023!C5</f>
        <v>11.467203714302331</v>
      </c>
      <c r="D147" s="125">
        <f>SECTEN2_NF3_2023!D5</f>
        <v>9.6325097479767461</v>
      </c>
      <c r="E147" s="125">
        <f>SECTEN2_NF3_2023!E5</f>
        <v>7.9942915625348849</v>
      </c>
      <c r="F147" s="125">
        <f>SECTEN2_NF3_2023!F5</f>
        <v>8.082788834612419</v>
      </c>
      <c r="G147" s="125">
        <f>SECTEN2_NF3_2023!G5</f>
        <v>8.0820108602688236</v>
      </c>
      <c r="H147" s="125">
        <f>SECTEN2_NF3_2023!H5</f>
        <v>8.0820015055876055</v>
      </c>
      <c r="I147" s="125">
        <f>SECTEN2_NF3_2023!I5</f>
        <v>8.0821608977015913</v>
      </c>
      <c r="J147" s="125">
        <f>SECTEN2_NF3_2023!J5</f>
        <v>8.0821574865185273</v>
      </c>
      <c r="K147" s="125">
        <f>SECTEN2_NF3_2023!K5</f>
        <v>8.0823044643931841</v>
      </c>
      <c r="L147" s="125">
        <f>SECTEN2_NF3_2023!L5</f>
        <v>8.0825452104025981</v>
      </c>
      <c r="M147" s="125">
        <f>SECTEN2_NF3_2023!M5</f>
        <v>8.0824798708743728</v>
      </c>
      <c r="N147" s="125">
        <f>SECTEN2_NF3_2023!N5</f>
        <v>8.0824917945320713</v>
      </c>
      <c r="O147" s="125">
        <f>SECTEN2_NF3_2023!O5</f>
        <v>8.0824740957152876</v>
      </c>
      <c r="T147" s="1">
        <v>12.250677260000005</v>
      </c>
      <c r="U147" s="1">
        <v>10.290631532000003</v>
      </c>
      <c r="V147" s="1">
        <v>8.5404853960000011</v>
      </c>
    </row>
    <row r="148" spans="1:22" x14ac:dyDescent="0.25">
      <c r="A148" s="6" t="s">
        <v>58</v>
      </c>
      <c r="B148" s="6" t="s">
        <v>167</v>
      </c>
      <c r="C148" s="125">
        <f>SECTEN2_NF3_2023!C6</f>
        <v>0</v>
      </c>
      <c r="D148" s="125">
        <f>SECTEN2_NF3_2023!D6</f>
        <v>0</v>
      </c>
      <c r="E148" s="125">
        <f>SECTEN2_NF3_2023!E6</f>
        <v>0</v>
      </c>
      <c r="F148" s="125">
        <f>SECTEN2_NF3_2023!F6</f>
        <v>0</v>
      </c>
      <c r="G148" s="125">
        <f>SECTEN2_NF3_2023!G6</f>
        <v>0</v>
      </c>
      <c r="H148" s="125">
        <f>SECTEN2_NF3_2023!H6</f>
        <v>0</v>
      </c>
      <c r="I148" s="125">
        <f>SECTEN2_NF3_2023!I6</f>
        <v>0</v>
      </c>
      <c r="J148" s="125">
        <f>SECTEN2_NF3_2023!J6</f>
        <v>0</v>
      </c>
      <c r="K148" s="125">
        <f>SECTEN2_NF3_2023!K6</f>
        <v>0</v>
      </c>
      <c r="L148" s="125">
        <f>SECTEN2_NF3_2023!L6</f>
        <v>0</v>
      </c>
      <c r="M148" s="125">
        <f>SECTEN2_NF3_2023!M6</f>
        <v>0</v>
      </c>
      <c r="N148" s="125">
        <f>SECTEN2_NF3_2023!N6</f>
        <v>0</v>
      </c>
      <c r="O148" s="125">
        <f>SECTEN2_NF3_2023!O6</f>
        <v>0</v>
      </c>
      <c r="T148" s="1">
        <v>0</v>
      </c>
      <c r="U148" s="1">
        <v>0</v>
      </c>
      <c r="V148" s="1">
        <v>0</v>
      </c>
    </row>
    <row r="149" spans="1:22" x14ac:dyDescent="0.25">
      <c r="A149" s="6" t="s">
        <v>39</v>
      </c>
      <c r="B149" s="6" t="s">
        <v>168</v>
      </c>
      <c r="C149" s="125">
        <f>SECTEN2_NF3_2023!C7</f>
        <v>0</v>
      </c>
      <c r="D149" s="125">
        <f>SECTEN2_NF3_2023!D7</f>
        <v>0</v>
      </c>
      <c r="E149" s="125">
        <f>SECTEN2_NF3_2023!E7</f>
        <v>0</v>
      </c>
      <c r="F149" s="125">
        <f>SECTEN2_NF3_2023!F7</f>
        <v>0</v>
      </c>
      <c r="G149" s="125">
        <f>SECTEN2_NF3_2023!G7</f>
        <v>0</v>
      </c>
      <c r="H149" s="125">
        <f>SECTEN2_NF3_2023!H7</f>
        <v>0</v>
      </c>
      <c r="I149" s="125">
        <f>SECTEN2_NF3_2023!I7</f>
        <v>0</v>
      </c>
      <c r="J149" s="125">
        <f>SECTEN2_NF3_2023!J7</f>
        <v>0</v>
      </c>
      <c r="K149" s="125">
        <f>SECTEN2_NF3_2023!K7</f>
        <v>0</v>
      </c>
      <c r="L149" s="125">
        <f>SECTEN2_NF3_2023!L7</f>
        <v>0</v>
      </c>
      <c r="M149" s="125">
        <f>SECTEN2_NF3_2023!M7</f>
        <v>0</v>
      </c>
      <c r="N149" s="125">
        <f>SECTEN2_NF3_2023!N7</f>
        <v>0</v>
      </c>
      <c r="O149" s="125">
        <f>SECTEN2_NF3_2023!O7</f>
        <v>0</v>
      </c>
      <c r="T149" s="1">
        <v>0</v>
      </c>
      <c r="U149" s="1">
        <v>0</v>
      </c>
      <c r="V149" s="1">
        <v>0</v>
      </c>
    </row>
    <row r="150" spans="1:22" x14ac:dyDescent="0.25">
      <c r="A150" s="6" t="s">
        <v>54</v>
      </c>
      <c r="B150" s="6" t="s">
        <v>169</v>
      </c>
      <c r="C150" s="125">
        <f>SECTEN2_NF3_2023!C8</f>
        <v>0</v>
      </c>
      <c r="D150" s="125">
        <f>SECTEN2_NF3_2023!D8</f>
        <v>0</v>
      </c>
      <c r="E150" s="125">
        <f>SECTEN2_NF3_2023!E8</f>
        <v>0</v>
      </c>
      <c r="F150" s="125">
        <f>SECTEN2_NF3_2023!F8</f>
        <v>0</v>
      </c>
      <c r="G150" s="125">
        <f>SECTEN2_NF3_2023!G8</f>
        <v>0</v>
      </c>
      <c r="H150" s="125">
        <f>SECTEN2_NF3_2023!H8</f>
        <v>0</v>
      </c>
      <c r="I150" s="125">
        <f>SECTEN2_NF3_2023!I8</f>
        <v>0</v>
      </c>
      <c r="J150" s="125">
        <f>SECTEN2_NF3_2023!J8</f>
        <v>0</v>
      </c>
      <c r="K150" s="125">
        <f>SECTEN2_NF3_2023!K8</f>
        <v>0</v>
      </c>
      <c r="L150" s="125">
        <f>SECTEN2_NF3_2023!L8</f>
        <v>0</v>
      </c>
      <c r="M150" s="125">
        <f>SECTEN2_NF3_2023!M8</f>
        <v>0</v>
      </c>
      <c r="N150" s="125">
        <f>SECTEN2_NF3_2023!N8</f>
        <v>0</v>
      </c>
      <c r="O150" s="125">
        <f>SECTEN2_NF3_2023!O8</f>
        <v>0</v>
      </c>
      <c r="T150" s="1">
        <v>0</v>
      </c>
      <c r="U150" s="1">
        <v>0</v>
      </c>
      <c r="V150" s="1">
        <v>0</v>
      </c>
    </row>
    <row r="151" spans="1:22" x14ac:dyDescent="0.25">
      <c r="A151" s="6" t="s">
        <v>47</v>
      </c>
      <c r="B151" s="6" t="s">
        <v>170</v>
      </c>
      <c r="C151" s="125">
        <f>SECTEN2_NF3_2023!C9</f>
        <v>0</v>
      </c>
      <c r="D151" s="125">
        <f>SECTEN2_NF3_2023!D9</f>
        <v>0</v>
      </c>
      <c r="E151" s="125">
        <f>SECTEN2_NF3_2023!E9</f>
        <v>0</v>
      </c>
      <c r="F151" s="125">
        <f>SECTEN2_NF3_2023!F9</f>
        <v>0</v>
      </c>
      <c r="G151" s="125">
        <f>SECTEN2_NF3_2023!G9</f>
        <v>0</v>
      </c>
      <c r="H151" s="125">
        <f>SECTEN2_NF3_2023!H9</f>
        <v>0</v>
      </c>
      <c r="I151" s="125">
        <f>SECTEN2_NF3_2023!I9</f>
        <v>0</v>
      </c>
      <c r="J151" s="125">
        <f>SECTEN2_NF3_2023!J9</f>
        <v>0</v>
      </c>
      <c r="K151" s="125">
        <f>SECTEN2_NF3_2023!K9</f>
        <v>0</v>
      </c>
      <c r="L151" s="125">
        <f>SECTEN2_NF3_2023!L9</f>
        <v>0</v>
      </c>
      <c r="M151" s="125">
        <f>SECTEN2_NF3_2023!M9</f>
        <v>0</v>
      </c>
      <c r="N151" s="125">
        <f>SECTEN2_NF3_2023!N9</f>
        <v>0</v>
      </c>
      <c r="O151" s="125">
        <f>SECTEN2_NF3_2023!O9</f>
        <v>0</v>
      </c>
      <c r="T151" s="1">
        <v>0</v>
      </c>
      <c r="U151" s="1">
        <v>0</v>
      </c>
      <c r="V151" s="1">
        <v>0</v>
      </c>
    </row>
    <row r="152" spans="1:22" x14ac:dyDescent="0.25">
      <c r="A152" s="7"/>
      <c r="B152" s="8" t="s">
        <v>171</v>
      </c>
      <c r="C152" s="125">
        <f>SECTEN2_NF3_2023!C11</f>
        <v>11.467203714302331</v>
      </c>
      <c r="D152" s="125">
        <f>SECTEN2_NF3_2023!D11</f>
        <v>9.6325097479767461</v>
      </c>
      <c r="E152" s="125">
        <f>SECTEN2_NF3_2023!E11</f>
        <v>7.9942915625348849</v>
      </c>
      <c r="F152" s="125">
        <f>SECTEN2_NF3_2023!F11</f>
        <v>8.082788834612419</v>
      </c>
      <c r="G152" s="125">
        <f>SECTEN2_NF3_2023!G11</f>
        <v>8.0820108602688236</v>
      </c>
      <c r="H152" s="125">
        <f>SECTEN2_NF3_2023!H11</f>
        <v>8.0820015055876055</v>
      </c>
      <c r="I152" s="125">
        <f>SECTEN2_NF3_2023!I11</f>
        <v>8.0821608977015913</v>
      </c>
      <c r="J152" s="125">
        <f>SECTEN2_NF3_2023!J11</f>
        <v>8.0821574865185273</v>
      </c>
      <c r="K152" s="125">
        <f>SECTEN2_NF3_2023!K11</f>
        <v>8.0823044643931841</v>
      </c>
      <c r="L152" s="125">
        <f>SECTEN2_NF3_2023!L11</f>
        <v>8.0825452104025981</v>
      </c>
      <c r="M152" s="125">
        <f>SECTEN2_NF3_2023!M11</f>
        <v>8.0824798708743728</v>
      </c>
      <c r="N152" s="125">
        <f>SECTEN2_NF3_2023!N11</f>
        <v>8.0824917945320713</v>
      </c>
      <c r="O152" s="125">
        <f>SECTEN2_NF3_2023!O11</f>
        <v>8.0824740957152876</v>
      </c>
      <c r="T152" s="1">
        <v>12.250677260000005</v>
      </c>
      <c r="U152" s="1">
        <v>10.290631532000003</v>
      </c>
      <c r="V152" s="1">
        <v>8.5404853960000011</v>
      </c>
    </row>
    <row r="153" spans="1:22" x14ac:dyDescent="0.25">
      <c r="A153" s="7"/>
      <c r="B153" s="9"/>
      <c r="C153" s="122"/>
      <c r="D153" s="122"/>
      <c r="E153" s="122"/>
      <c r="F153" s="123"/>
      <c r="G153" s="122"/>
      <c r="H153" s="123"/>
      <c r="I153" s="122"/>
      <c r="J153" s="123"/>
      <c r="K153" s="122"/>
      <c r="L153" s="123"/>
      <c r="M153" s="122"/>
      <c r="N153" s="122"/>
      <c r="O153" s="122"/>
    </row>
    <row r="154" spans="1:22" x14ac:dyDescent="0.25">
      <c r="A154" s="7"/>
      <c r="B154" s="9"/>
      <c r="C154" s="122"/>
      <c r="D154" s="122"/>
      <c r="E154" s="122"/>
      <c r="F154" s="123"/>
      <c r="G154" s="122"/>
      <c r="H154" s="123"/>
      <c r="I154" s="122"/>
      <c r="J154" s="123"/>
      <c r="K154" s="122"/>
      <c r="L154" s="123"/>
      <c r="M154" s="122"/>
      <c r="N154" s="122"/>
      <c r="O154" s="122"/>
    </row>
    <row r="155" spans="1:22" x14ac:dyDescent="0.25">
      <c r="A155" s="7"/>
      <c r="B155" s="9"/>
      <c r="E155" s="124"/>
      <c r="F155" s="123"/>
      <c r="G155" s="124"/>
      <c r="H155" s="123"/>
      <c r="I155" s="124"/>
      <c r="J155" s="123"/>
      <c r="K155" s="124"/>
      <c r="L155" s="123"/>
      <c r="M155" s="124"/>
      <c r="N155" s="124"/>
      <c r="O155" s="124"/>
    </row>
    <row r="156" spans="1:22" x14ac:dyDescent="0.25">
      <c r="A156" s="5" t="s">
        <v>66</v>
      </c>
      <c r="B156" s="5" t="s">
        <v>173</v>
      </c>
      <c r="C156" s="125">
        <f>SECTEN2_NF3_2023!C12</f>
        <v>0</v>
      </c>
      <c r="D156" s="125">
        <f>SECTEN2_NF3_2023!D12</f>
        <v>0</v>
      </c>
      <c r="E156" s="125">
        <f>SECTEN2_NF3_2023!E12</f>
        <v>0</v>
      </c>
      <c r="F156" s="125">
        <f>SECTEN2_NF3_2023!F12</f>
        <v>0</v>
      </c>
      <c r="G156" s="125">
        <f>SECTEN2_NF3_2023!G12</f>
        <v>0</v>
      </c>
      <c r="H156" s="125">
        <f>SECTEN2_NF3_2023!H12</f>
        <v>0</v>
      </c>
      <c r="I156" s="125">
        <f>SECTEN2_NF3_2023!I12</f>
        <v>0</v>
      </c>
      <c r="J156" s="125">
        <f>SECTEN2_NF3_2023!J12</f>
        <v>0</v>
      </c>
      <c r="K156" s="125">
        <f>SECTEN2_NF3_2023!K12</f>
        <v>0</v>
      </c>
      <c r="L156" s="125">
        <f>SECTEN2_NF3_2023!L12</f>
        <v>0</v>
      </c>
      <c r="M156" s="125">
        <f>SECTEN2_NF3_2023!M12</f>
        <v>0</v>
      </c>
      <c r="N156" s="125">
        <f>SECTEN2_NF3_2023!N12</f>
        <v>0</v>
      </c>
      <c r="O156" s="125">
        <f>SECTEN2_NF3_2023!O12</f>
        <v>0</v>
      </c>
    </row>
    <row r="157" spans="1:22" x14ac:dyDescent="0.25">
      <c r="B157" s="8" t="s">
        <v>174</v>
      </c>
      <c r="C157" s="125">
        <f>SECTEN2_NF3_2023!C13</f>
        <v>11.467203714302331</v>
      </c>
      <c r="D157" s="125">
        <f>SECTEN2_NF3_2023!D13</f>
        <v>9.6325097479767461</v>
      </c>
      <c r="E157" s="125">
        <f>SECTEN2_NF3_2023!E13</f>
        <v>7.9942915625348849</v>
      </c>
      <c r="F157" s="125">
        <f>SECTEN2_NF3_2023!F13</f>
        <v>8.082788834612419</v>
      </c>
      <c r="G157" s="125">
        <f>SECTEN2_NF3_2023!G13</f>
        <v>8.0820108602688236</v>
      </c>
      <c r="H157" s="125">
        <f>SECTEN2_NF3_2023!H13</f>
        <v>8.0820015055876055</v>
      </c>
      <c r="I157" s="125">
        <f>SECTEN2_NF3_2023!I13</f>
        <v>8.0821608977015913</v>
      </c>
      <c r="J157" s="125">
        <f>SECTEN2_NF3_2023!J13</f>
        <v>8.0821574865185273</v>
      </c>
      <c r="K157" s="125">
        <f>SECTEN2_NF3_2023!K13</f>
        <v>8.0823044643931841</v>
      </c>
      <c r="L157" s="125">
        <f>SECTEN2_NF3_2023!L13</f>
        <v>8.0825452104025981</v>
      </c>
      <c r="M157" s="125">
        <f>SECTEN2_NF3_2023!M13</f>
        <v>8.0824798708743728</v>
      </c>
      <c r="N157" s="125">
        <f>SECTEN2_NF3_2023!N13</f>
        <v>8.0824917945320713</v>
      </c>
      <c r="O157" s="125">
        <f>SECTEN2_NF3_2023!O13</f>
        <v>8.0824740957152876</v>
      </c>
      <c r="T157" s="1">
        <v>12.250677260000005</v>
      </c>
      <c r="U157" s="1">
        <v>10.290631532000003</v>
      </c>
      <c r="V157" s="1">
        <v>8.5404853960000011</v>
      </c>
    </row>
    <row r="158" spans="1:22" x14ac:dyDescent="0.25">
      <c r="B158" s="9"/>
      <c r="C158" s="122"/>
      <c r="D158" s="122"/>
      <c r="E158" s="122"/>
      <c r="F158" s="123"/>
      <c r="G158" s="122"/>
      <c r="H158" s="123"/>
      <c r="I158" s="122"/>
      <c r="J158" s="123"/>
      <c r="K158" s="122"/>
      <c r="L158" s="123"/>
      <c r="M158" s="122"/>
      <c r="N158" s="122"/>
      <c r="O158" s="122"/>
    </row>
    <row r="159" spans="1:22" x14ac:dyDescent="0.25">
      <c r="B159" s="9"/>
      <c r="C159" s="122"/>
      <c r="D159" s="122"/>
      <c r="E159" s="122"/>
      <c r="F159" s="123"/>
      <c r="G159" s="122"/>
      <c r="H159" s="123"/>
      <c r="I159" s="122"/>
      <c r="J159" s="123"/>
      <c r="K159" s="122"/>
      <c r="L159" s="123"/>
      <c r="M159" s="122"/>
      <c r="N159" s="122"/>
      <c r="O159" s="122"/>
    </row>
    <row r="160" spans="1:22" x14ac:dyDescent="0.25">
      <c r="B160" s="8"/>
      <c r="F160" s="1"/>
      <c r="H160" s="1"/>
      <c r="J160" s="1"/>
      <c r="L160" s="1"/>
    </row>
    <row r="161" spans="1:15" x14ac:dyDescent="0.25">
      <c r="A161" s="5" t="s">
        <v>52</v>
      </c>
      <c r="B161" s="5" t="s">
        <v>175</v>
      </c>
      <c r="C161" s="125">
        <f>SECTEN2_NF3_2023!C10</f>
        <v>0</v>
      </c>
      <c r="D161" s="125">
        <f>SECTEN2_NF3_2023!D10</f>
        <v>0</v>
      </c>
      <c r="E161" s="125">
        <f>SECTEN2_NF3_2023!E10</f>
        <v>0</v>
      </c>
      <c r="F161" s="125">
        <f>SECTEN2_NF3_2023!F10</f>
        <v>0</v>
      </c>
      <c r="G161" s="125">
        <f>SECTEN2_NF3_2023!G10</f>
        <v>0</v>
      </c>
      <c r="H161" s="125">
        <f>SECTEN2_NF3_2023!H10</f>
        <v>0</v>
      </c>
      <c r="I161" s="125">
        <f>SECTEN2_NF3_2023!I10</f>
        <v>0</v>
      </c>
      <c r="J161" s="125">
        <f>SECTEN2_NF3_2023!J10</f>
        <v>0</v>
      </c>
      <c r="K161" s="125">
        <f>SECTEN2_NF3_2023!K10</f>
        <v>0</v>
      </c>
      <c r="L161" s="125">
        <f>SECTEN2_NF3_2023!L10</f>
        <v>0</v>
      </c>
      <c r="M161" s="125">
        <f>SECTEN2_NF3_2023!M10</f>
        <v>0</v>
      </c>
      <c r="N161" s="125">
        <f>SECTEN2_NF3_2023!N10</f>
        <v>0</v>
      </c>
      <c r="O161" s="125">
        <f>SECTEN2_NF3_2023!O10</f>
        <v>0</v>
      </c>
    </row>
  </sheetData>
  <mergeCells count="8">
    <mergeCell ref="C124:O124"/>
    <mergeCell ref="C144:O144"/>
    <mergeCell ref="C4:O4"/>
    <mergeCell ref="C24:O24"/>
    <mergeCell ref="C44:O44"/>
    <mergeCell ref="C64:O64"/>
    <mergeCell ref="C84:O84"/>
    <mergeCell ref="C104:O10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D6202-8671-4153-A58B-99C1F324D613}">
  <sheetPr>
    <tabColor theme="9"/>
  </sheetPr>
  <dimension ref="A1:U143"/>
  <sheetViews>
    <sheetView workbookViewId="0">
      <selection activeCell="K7" sqref="K7"/>
    </sheetView>
  </sheetViews>
  <sheetFormatPr baseColWidth="10" defaultColWidth="11.42578125" defaultRowHeight="15" x14ac:dyDescent="0.25"/>
  <cols>
    <col min="1" max="1" width="11.42578125" style="2"/>
    <col min="2" max="2" width="55.85546875" style="2" customWidth="1"/>
    <col min="3" max="16384" width="11.42578125" style="2"/>
  </cols>
  <sheetData>
    <row r="1" spans="1:21" ht="15.75" thickBot="1" x14ac:dyDescent="0.3">
      <c r="B1" s="178" t="s">
        <v>3</v>
      </c>
      <c r="E1" s="2" t="s">
        <v>222</v>
      </c>
      <c r="F1" s="2" t="s">
        <v>236</v>
      </c>
      <c r="G1" s="96">
        <v>298</v>
      </c>
    </row>
    <row r="2" spans="1:21" x14ac:dyDescent="0.25">
      <c r="B2" s="179"/>
      <c r="F2" s="2" t="s">
        <v>237</v>
      </c>
      <c r="G2" s="96">
        <v>265</v>
      </c>
    </row>
    <row r="3" spans="1:21" ht="30" x14ac:dyDescent="0.35">
      <c r="B3" s="13" t="s">
        <v>224</v>
      </c>
      <c r="C3" s="14">
        <v>2018</v>
      </c>
      <c r="D3" s="14">
        <v>2019</v>
      </c>
      <c r="E3" s="14">
        <v>2020</v>
      </c>
      <c r="F3" s="14">
        <v>2023</v>
      </c>
      <c r="G3" s="14">
        <v>2025</v>
      </c>
      <c r="H3" s="14">
        <v>2028</v>
      </c>
      <c r="I3" s="14">
        <v>2030</v>
      </c>
      <c r="J3" s="14">
        <v>2033</v>
      </c>
      <c r="K3" s="14">
        <v>2035</v>
      </c>
      <c r="L3" s="14">
        <v>2038</v>
      </c>
      <c r="M3" s="14">
        <v>2040</v>
      </c>
      <c r="N3" s="14">
        <v>2045</v>
      </c>
      <c r="O3" s="14">
        <v>2050</v>
      </c>
    </row>
    <row r="4" spans="1:21" ht="15.75" x14ac:dyDescent="0.3">
      <c r="A4" s="180"/>
      <c r="B4" s="51" t="s">
        <v>185</v>
      </c>
      <c r="C4" s="199">
        <v>0.82384295639845895</v>
      </c>
      <c r="D4" s="199">
        <v>0.78748254566272946</v>
      </c>
      <c r="E4" s="199">
        <v>0.73249279700993597</v>
      </c>
      <c r="F4" s="65">
        <v>0.94109720868507685</v>
      </c>
      <c r="G4" s="65">
        <v>0.96992985401979503</v>
      </c>
      <c r="H4" s="65">
        <v>1.0069920865936524</v>
      </c>
      <c r="I4" s="65">
        <v>1.0355710939407194</v>
      </c>
      <c r="J4" s="65">
        <v>1.0158648738641189</v>
      </c>
      <c r="K4" s="65">
        <v>1.0029312756815272</v>
      </c>
      <c r="L4" s="65">
        <v>0.91110083663977637</v>
      </c>
      <c r="M4" s="65">
        <v>0.85048220378097639</v>
      </c>
      <c r="N4" s="65">
        <v>0.81274602174065635</v>
      </c>
      <c r="O4" s="65">
        <v>0.78187431526443463</v>
      </c>
      <c r="Q4" s="200"/>
      <c r="R4" s="200"/>
      <c r="T4" s="200"/>
      <c r="U4" s="200"/>
    </row>
    <row r="5" spans="1:21" ht="15.75" x14ac:dyDescent="0.3">
      <c r="A5" s="181"/>
      <c r="B5" s="51" t="s">
        <v>186</v>
      </c>
      <c r="C5" s="199">
        <v>4.9748024368450405</v>
      </c>
      <c r="D5" s="199">
        <v>4.4372729786154341</v>
      </c>
      <c r="E5" s="199">
        <v>3.7580483825231576</v>
      </c>
      <c r="F5" s="65">
        <v>3.6622507640583248</v>
      </c>
      <c r="G5" s="65">
        <v>3.3919928639390524</v>
      </c>
      <c r="H5" s="65">
        <v>3.0352378430003015</v>
      </c>
      <c r="I5" s="65">
        <v>2.7603739894011889</v>
      </c>
      <c r="J5" s="65">
        <v>2.6038155869886475</v>
      </c>
      <c r="K5" s="65">
        <v>2.5019538077043242</v>
      </c>
      <c r="L5" s="65">
        <v>2.3555306414423094</v>
      </c>
      <c r="M5" s="65">
        <v>2.2593415431573356</v>
      </c>
      <c r="N5" s="65">
        <v>2.0321088513216954</v>
      </c>
      <c r="O5" s="65">
        <v>1.807165838449853</v>
      </c>
      <c r="Q5" s="200"/>
      <c r="R5" s="200"/>
      <c r="T5" s="200"/>
      <c r="U5" s="200"/>
    </row>
    <row r="6" spans="1:21" ht="15.75" x14ac:dyDescent="0.3">
      <c r="A6" s="182"/>
      <c r="B6" s="51" t="s">
        <v>167</v>
      </c>
      <c r="C6" s="199">
        <v>1.4731485397534487</v>
      </c>
      <c r="D6" s="199">
        <v>1.570913098755816</v>
      </c>
      <c r="E6" s="199">
        <v>1.5701840533637901</v>
      </c>
      <c r="F6" s="65">
        <v>1.5681511964279227</v>
      </c>
      <c r="G6" s="65">
        <v>1.5829165206054194</v>
      </c>
      <c r="H6" s="65">
        <v>1.5997491571771791</v>
      </c>
      <c r="I6" s="65">
        <v>1.6022567228641877</v>
      </c>
      <c r="J6" s="65">
        <v>1.601681506530948</v>
      </c>
      <c r="K6" s="65">
        <v>1.6075476551227235</v>
      </c>
      <c r="L6" s="65">
        <v>1.6270238966591042</v>
      </c>
      <c r="M6" s="65">
        <v>1.6401448187841954</v>
      </c>
      <c r="N6" s="65">
        <v>1.6508575997318746</v>
      </c>
      <c r="O6" s="65">
        <v>1.6394764983738499</v>
      </c>
      <c r="Q6" s="200"/>
      <c r="R6" s="200"/>
      <c r="T6" s="200"/>
      <c r="U6" s="200"/>
    </row>
    <row r="7" spans="1:21" ht="15.75" x14ac:dyDescent="0.3">
      <c r="A7" s="183"/>
      <c r="B7" s="51" t="s">
        <v>187</v>
      </c>
      <c r="C7" s="199">
        <v>2.5123519005994361</v>
      </c>
      <c r="D7" s="199">
        <v>2.5153895284429932</v>
      </c>
      <c r="E7" s="199">
        <v>2.425527941423264</v>
      </c>
      <c r="F7" s="65">
        <v>2.4256889690575072</v>
      </c>
      <c r="G7" s="65">
        <v>2.307669519575934</v>
      </c>
      <c r="H7" s="65">
        <v>2.1622508909467744</v>
      </c>
      <c r="I7" s="65">
        <v>2.0628720195750416</v>
      </c>
      <c r="J7" s="65">
        <v>1.9331947666593459</v>
      </c>
      <c r="K7" s="65">
        <v>1.8190253587839629</v>
      </c>
      <c r="L7" s="65">
        <v>1.6258524279709961</v>
      </c>
      <c r="M7" s="65">
        <v>1.5024085748477189</v>
      </c>
      <c r="N7" s="65">
        <v>1.3373277478097496</v>
      </c>
      <c r="O7" s="65">
        <v>1.2497181053861128</v>
      </c>
      <c r="Q7" s="200"/>
      <c r="R7" s="200"/>
      <c r="T7" s="200"/>
      <c r="U7" s="200"/>
    </row>
    <row r="8" spans="1:21" ht="15.75" x14ac:dyDescent="0.3">
      <c r="A8" s="184"/>
      <c r="B8" s="51" t="s">
        <v>188</v>
      </c>
      <c r="C8" s="199">
        <v>90.002951361783303</v>
      </c>
      <c r="D8" s="199">
        <v>87.082027370777681</v>
      </c>
      <c r="E8" s="199">
        <v>84.331614177386953</v>
      </c>
      <c r="F8" s="65">
        <v>80.818973167071832</v>
      </c>
      <c r="G8" s="65">
        <v>78.468190401534841</v>
      </c>
      <c r="H8" s="65">
        <v>74.989503600629604</v>
      </c>
      <c r="I8" s="65">
        <v>72.723101575156392</v>
      </c>
      <c r="J8" s="65">
        <v>69.690967293925212</v>
      </c>
      <c r="K8" s="65">
        <v>67.726773122399592</v>
      </c>
      <c r="L8" s="65">
        <v>64.856501758761397</v>
      </c>
      <c r="M8" s="65">
        <v>62.973988761360914</v>
      </c>
      <c r="N8" s="65">
        <v>58.00123660577546</v>
      </c>
      <c r="O8" s="65">
        <v>53.50605512114695</v>
      </c>
      <c r="Q8" s="200"/>
      <c r="R8" s="200"/>
      <c r="T8" s="200"/>
      <c r="U8" s="200"/>
    </row>
    <row r="9" spans="1:21" ht="15.75" x14ac:dyDescent="0.3">
      <c r="A9" s="185"/>
      <c r="B9" s="51" t="s">
        <v>170</v>
      </c>
      <c r="C9" s="199">
        <v>4.5976029638991296</v>
      </c>
      <c r="D9" s="199">
        <v>4.5074744561793212</v>
      </c>
      <c r="E9" s="199">
        <v>3.7633914797535355</v>
      </c>
      <c r="F9" s="65">
        <v>3.8578246340059037</v>
      </c>
      <c r="G9" s="65">
        <v>3.5145000736974712</v>
      </c>
      <c r="H9" s="65">
        <v>3.0458719657455604</v>
      </c>
      <c r="I9" s="65">
        <v>2.7194224131221043</v>
      </c>
      <c r="J9" s="65">
        <v>2.2559073627539621</v>
      </c>
      <c r="K9" s="65">
        <v>1.9381811805410574</v>
      </c>
      <c r="L9" s="65">
        <v>1.4618574488583573</v>
      </c>
      <c r="M9" s="65">
        <v>1.1584991430922893</v>
      </c>
      <c r="N9" s="65">
        <v>0.59519615071228549</v>
      </c>
      <c r="O9" s="65">
        <v>0.21780295547198741</v>
      </c>
      <c r="Q9" s="200"/>
      <c r="R9" s="200"/>
      <c r="T9" s="200"/>
      <c r="U9" s="200"/>
    </row>
    <row r="10" spans="1:21" ht="15.75" x14ac:dyDescent="0.3">
      <c r="A10" s="186"/>
      <c r="B10" s="52" t="s">
        <v>189</v>
      </c>
      <c r="C10" s="199">
        <v>0.6513280642694893</v>
      </c>
      <c r="D10" s="199">
        <v>0.65694161858328715</v>
      </c>
      <c r="E10" s="199">
        <v>0.30303677358665815</v>
      </c>
      <c r="F10" s="66">
        <v>0.50890051336327735</v>
      </c>
      <c r="G10" s="66">
        <v>0.64573734429288887</v>
      </c>
      <c r="H10" s="66">
        <v>0.65173974601512263</v>
      </c>
      <c r="I10" s="66">
        <v>0.65574134716327848</v>
      </c>
      <c r="J10" s="66">
        <v>0.61668824370710196</v>
      </c>
      <c r="K10" s="66">
        <v>0.59065284140298469</v>
      </c>
      <c r="L10" s="66">
        <v>0.54390191882664496</v>
      </c>
      <c r="M10" s="66">
        <v>0.51273463710908518</v>
      </c>
      <c r="N10" s="66">
        <v>0.45690925024720103</v>
      </c>
      <c r="O10" s="66">
        <v>0.38322078617389937</v>
      </c>
      <c r="Q10" s="200"/>
      <c r="R10" s="200"/>
      <c r="T10" s="200"/>
      <c r="U10" s="200"/>
    </row>
    <row r="11" spans="1:21" ht="15.75" x14ac:dyDescent="0.3">
      <c r="A11" s="187"/>
      <c r="B11" s="53" t="s">
        <v>190</v>
      </c>
      <c r="C11" s="67">
        <v>104.38470015927882</v>
      </c>
      <c r="D11" s="67">
        <v>100.90055997843398</v>
      </c>
      <c r="E11" s="67">
        <v>96.58125883146063</v>
      </c>
      <c r="F11" s="67">
        <v>93.27398593930657</v>
      </c>
      <c r="G11" s="67">
        <v>90.235199233372512</v>
      </c>
      <c r="H11" s="67">
        <v>85.839605544093075</v>
      </c>
      <c r="I11" s="67">
        <v>82.903597814059637</v>
      </c>
      <c r="J11" s="67">
        <v>79.101431390722226</v>
      </c>
      <c r="K11" s="67">
        <v>76.596412400233177</v>
      </c>
      <c r="L11" s="67">
        <v>72.837867010331934</v>
      </c>
      <c r="M11" s="67">
        <v>70.384865045023432</v>
      </c>
      <c r="N11" s="67">
        <v>64.42947297709172</v>
      </c>
      <c r="O11" s="67">
        <v>59.202092834093186</v>
      </c>
      <c r="Q11" s="200"/>
      <c r="R11" s="200"/>
      <c r="T11" s="200"/>
      <c r="U11" s="200"/>
    </row>
    <row r="12" spans="1:21" ht="15.75" x14ac:dyDescent="0.3">
      <c r="A12" s="188"/>
      <c r="B12" s="51" t="s">
        <v>66</v>
      </c>
      <c r="C12" s="199">
        <v>4.10112113859764</v>
      </c>
      <c r="D12" s="199">
        <v>3.9419037177948351</v>
      </c>
      <c r="E12" s="199">
        <v>3.6785053229617186</v>
      </c>
      <c r="F12" s="66">
        <v>3.6785053229617186</v>
      </c>
      <c r="G12" s="66">
        <v>3.6785053229617186</v>
      </c>
      <c r="H12" s="66">
        <v>3.6785053229617186</v>
      </c>
      <c r="I12" s="66">
        <v>3.6785053229617186</v>
      </c>
      <c r="J12" s="66">
        <v>3.6785053229617186</v>
      </c>
      <c r="K12" s="66">
        <v>3.6785053229617186</v>
      </c>
      <c r="L12" s="66">
        <v>3.6785053229617186</v>
      </c>
      <c r="M12" s="66">
        <v>3.6785053229617186</v>
      </c>
      <c r="N12" s="66">
        <v>3.6785053229617186</v>
      </c>
      <c r="O12" s="66">
        <v>3.6785053229617186</v>
      </c>
      <c r="Q12" s="200"/>
      <c r="R12" s="200"/>
      <c r="T12" s="200"/>
      <c r="U12" s="200"/>
    </row>
    <row r="13" spans="1:21" ht="15.75" x14ac:dyDescent="0.3">
      <c r="A13" s="189"/>
      <c r="B13" s="53" t="s">
        <v>191</v>
      </c>
      <c r="C13" s="67">
        <v>108.48582129787646</v>
      </c>
      <c r="D13" s="67">
        <v>104.8424636962288</v>
      </c>
      <c r="E13" s="67">
        <v>100.25976415442234</v>
      </c>
      <c r="F13" s="67">
        <v>96.952491262268282</v>
      </c>
      <c r="G13" s="67">
        <v>93.913704556334224</v>
      </c>
      <c r="H13" s="67">
        <v>89.518110867054787</v>
      </c>
      <c r="I13" s="67">
        <v>86.582103137021349</v>
      </c>
      <c r="J13" s="67">
        <v>82.779936713683938</v>
      </c>
      <c r="K13" s="67">
        <v>80.274917723194889</v>
      </c>
      <c r="L13" s="67">
        <v>76.516372333293646</v>
      </c>
      <c r="M13" s="67">
        <v>74.063370367985144</v>
      </c>
      <c r="N13" s="67">
        <v>68.107978300053432</v>
      </c>
      <c r="O13" s="67">
        <v>62.880598157054905</v>
      </c>
      <c r="Q13" s="200"/>
      <c r="R13" s="200"/>
      <c r="T13" s="200"/>
      <c r="U13" s="200"/>
    </row>
    <row r="14" spans="1:21" x14ac:dyDescent="0.25">
      <c r="C14" s="86"/>
      <c r="D14" s="86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</row>
    <row r="15" spans="1:21" ht="16.5" x14ac:dyDescent="0.3">
      <c r="B15" s="11" t="s">
        <v>185</v>
      </c>
      <c r="C15" s="11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21" ht="30" x14ac:dyDescent="0.35">
      <c r="A16" s="191" t="s">
        <v>192</v>
      </c>
      <c r="B16" s="13" t="s">
        <v>224</v>
      </c>
      <c r="C16" s="14">
        <v>2018</v>
      </c>
      <c r="D16" s="14">
        <v>2019</v>
      </c>
      <c r="E16" s="14">
        <v>2020</v>
      </c>
      <c r="F16" s="14">
        <v>2023</v>
      </c>
      <c r="G16" s="14">
        <v>2025</v>
      </c>
      <c r="H16" s="14">
        <v>2028</v>
      </c>
      <c r="I16" s="14">
        <v>2030</v>
      </c>
      <c r="J16" s="14">
        <v>2033</v>
      </c>
      <c r="K16" s="14">
        <v>2035</v>
      </c>
      <c r="L16" s="14">
        <v>2038</v>
      </c>
      <c r="M16" s="14">
        <v>2040</v>
      </c>
      <c r="N16" s="14">
        <v>2045</v>
      </c>
      <c r="O16" s="14">
        <v>2050</v>
      </c>
    </row>
    <row r="17" spans="1:21" ht="15.75" x14ac:dyDescent="0.3">
      <c r="A17" s="192" t="s">
        <v>69</v>
      </c>
      <c r="B17" s="148" t="s">
        <v>242</v>
      </c>
      <c r="C17" s="199">
        <v>0.22271131260539898</v>
      </c>
      <c r="D17" s="199">
        <v>0.21989425097269863</v>
      </c>
      <c r="E17" s="199">
        <v>0.19196942129789971</v>
      </c>
      <c r="F17" s="68">
        <v>0.22425619552826198</v>
      </c>
      <c r="G17" s="68">
        <v>0.19712195721440387</v>
      </c>
      <c r="H17" s="68">
        <v>0.18095698842361901</v>
      </c>
      <c r="I17" s="68">
        <v>0.17065600070412032</v>
      </c>
      <c r="J17" s="68">
        <v>0.14996713693507091</v>
      </c>
      <c r="K17" s="68">
        <v>0.13650493341029429</v>
      </c>
      <c r="L17" s="68">
        <v>6.2206876733844514E-2</v>
      </c>
      <c r="M17" s="68">
        <v>1.3769316420235583E-2</v>
      </c>
      <c r="N17" s="68">
        <v>1.3098546713327632E-2</v>
      </c>
      <c r="O17" s="68">
        <v>1.3774194707299179E-2</v>
      </c>
      <c r="Q17" s="200"/>
      <c r="R17" s="200"/>
      <c r="T17" s="200"/>
      <c r="U17" s="200"/>
    </row>
    <row r="18" spans="1:21" ht="15.75" x14ac:dyDescent="0.3">
      <c r="A18" s="192"/>
      <c r="B18" s="148" t="s">
        <v>243</v>
      </c>
      <c r="C18" s="201"/>
      <c r="D18" s="201"/>
      <c r="E18" s="201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Q18" s="200"/>
      <c r="R18" s="200"/>
      <c r="T18" s="200"/>
      <c r="U18" s="200"/>
    </row>
    <row r="19" spans="1:21" ht="15.75" x14ac:dyDescent="0.3">
      <c r="A19" s="192" t="s">
        <v>68</v>
      </c>
      <c r="B19" s="148" t="s">
        <v>244</v>
      </c>
      <c r="C19" s="199">
        <v>0.1398496240719643</v>
      </c>
      <c r="D19" s="199">
        <v>0.14921199135895569</v>
      </c>
      <c r="E19" s="199">
        <v>0.14093111907533121</v>
      </c>
      <c r="F19" s="68">
        <v>0.36415995275364471</v>
      </c>
      <c r="G19" s="68">
        <v>0.42817274785716836</v>
      </c>
      <c r="H19" s="68">
        <v>0.49510800799835547</v>
      </c>
      <c r="I19" s="68">
        <v>0.54305833692915062</v>
      </c>
      <c r="J19" s="68">
        <v>0.56277366692872355</v>
      </c>
      <c r="K19" s="68">
        <v>0.5757198546455079</v>
      </c>
      <c r="L19" s="68">
        <v>0.57697165533960326</v>
      </c>
      <c r="M19" s="68">
        <v>0.57751482430770407</v>
      </c>
      <c r="N19" s="68">
        <v>0.57050322291669886</v>
      </c>
      <c r="O19" s="68">
        <v>0.56883697189417604</v>
      </c>
      <c r="Q19" s="200"/>
      <c r="R19" s="200"/>
      <c r="T19" s="200"/>
      <c r="U19" s="200"/>
    </row>
    <row r="20" spans="1:21" ht="15.75" x14ac:dyDescent="0.3">
      <c r="A20" s="192"/>
      <c r="B20" s="148" t="s">
        <v>245</v>
      </c>
      <c r="C20" s="201"/>
      <c r="D20" s="201"/>
      <c r="E20" s="201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Q20" s="200"/>
      <c r="R20" s="200"/>
      <c r="T20" s="200"/>
      <c r="U20" s="200"/>
    </row>
    <row r="21" spans="1:21" ht="15.75" x14ac:dyDescent="0.3">
      <c r="A21" s="192" t="s">
        <v>11</v>
      </c>
      <c r="B21" s="148" t="s">
        <v>246</v>
      </c>
      <c r="C21" s="199">
        <v>5.3123277663759703E-2</v>
      </c>
      <c r="D21" s="199">
        <v>5.0876297188827822E-2</v>
      </c>
      <c r="E21" s="199">
        <v>4.1610914440634202E-2</v>
      </c>
      <c r="F21" s="68">
        <v>3.3465768560340275E-3</v>
      </c>
      <c r="G21" s="68">
        <v>3.5309606017011551E-3</v>
      </c>
      <c r="H21" s="68">
        <v>3.1732936491768765E-3</v>
      </c>
      <c r="I21" s="68">
        <v>2.9350846929148992E-3</v>
      </c>
      <c r="J21" s="68">
        <v>2.5762159448597176E-3</v>
      </c>
      <c r="K21" s="68">
        <v>2.3372529273279793E-3</v>
      </c>
      <c r="L21" s="68">
        <v>1.9737182382861484E-3</v>
      </c>
      <c r="M21" s="68">
        <v>1.7317860006825026E-3</v>
      </c>
      <c r="N21" s="68">
        <v>1.1313387546423922E-3</v>
      </c>
      <c r="O21" s="68">
        <v>5.0079851557142691E-4</v>
      </c>
      <c r="Q21" s="200"/>
      <c r="R21" s="200"/>
      <c r="T21" s="200"/>
      <c r="U21" s="200"/>
    </row>
    <row r="22" spans="1:21" ht="15.75" x14ac:dyDescent="0.3">
      <c r="A22" s="192"/>
      <c r="B22" s="148" t="s">
        <v>247</v>
      </c>
      <c r="C22" s="201"/>
      <c r="D22" s="201"/>
      <c r="E22" s="201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Q22" s="200"/>
      <c r="R22" s="200"/>
      <c r="T22" s="200"/>
      <c r="U22" s="200"/>
    </row>
    <row r="23" spans="1:21" ht="15.75" x14ac:dyDescent="0.3">
      <c r="A23" s="192" t="s">
        <v>81</v>
      </c>
      <c r="B23" s="148" t="s">
        <v>92</v>
      </c>
      <c r="C23" s="199">
        <v>1.4329984397437384E-3</v>
      </c>
      <c r="D23" s="199">
        <v>1.3943321573115634E-3</v>
      </c>
      <c r="E23" s="199">
        <v>1.0311870069025148E-3</v>
      </c>
      <c r="F23" s="68">
        <v>2.0954313578653229E-3</v>
      </c>
      <c r="G23" s="68">
        <v>2.0600946125604526E-3</v>
      </c>
      <c r="H23" s="68">
        <v>1.7378055230950048E-3</v>
      </c>
      <c r="I23" s="68">
        <v>1.5451186060805575E-3</v>
      </c>
      <c r="J23" s="68">
        <v>1.3901985775608674E-3</v>
      </c>
      <c r="K23" s="68">
        <v>1.2942244273529296E-3</v>
      </c>
      <c r="L23" s="68">
        <v>1.280638665940931E-3</v>
      </c>
      <c r="M23" s="68">
        <v>1.2716019066018635E-3</v>
      </c>
      <c r="N23" s="68">
        <v>9.6682747871449303E-4</v>
      </c>
      <c r="O23" s="68">
        <v>9.6682747871449303E-4</v>
      </c>
      <c r="Q23" s="200"/>
      <c r="R23" s="200"/>
      <c r="T23" s="200"/>
      <c r="U23" s="200"/>
    </row>
    <row r="24" spans="1:21" ht="15.75" x14ac:dyDescent="0.3">
      <c r="A24" s="192" t="s">
        <v>35</v>
      </c>
      <c r="B24" s="148" t="s">
        <v>93</v>
      </c>
      <c r="C24" s="199">
        <v>0</v>
      </c>
      <c r="D24" s="199">
        <v>0</v>
      </c>
      <c r="E24" s="199">
        <v>0</v>
      </c>
      <c r="F24" s="68">
        <v>0</v>
      </c>
      <c r="G24" s="68">
        <v>0</v>
      </c>
      <c r="H24" s="68">
        <v>0</v>
      </c>
      <c r="I24" s="68">
        <v>0</v>
      </c>
      <c r="J24" s="68">
        <v>0</v>
      </c>
      <c r="K24" s="68">
        <v>0</v>
      </c>
      <c r="L24" s="68">
        <v>0</v>
      </c>
      <c r="M24" s="68">
        <v>0</v>
      </c>
      <c r="N24" s="68">
        <v>0</v>
      </c>
      <c r="O24" s="68">
        <v>0</v>
      </c>
      <c r="Q24" s="200"/>
      <c r="R24" s="200"/>
      <c r="T24" s="200"/>
      <c r="U24" s="200"/>
    </row>
    <row r="25" spans="1:21" ht="15.75" x14ac:dyDescent="0.3">
      <c r="A25" s="192" t="s">
        <v>36</v>
      </c>
      <c r="B25" s="148" t="s">
        <v>94</v>
      </c>
      <c r="C25" s="199">
        <v>6.374698683750149E-4</v>
      </c>
      <c r="D25" s="199">
        <v>5.9711324880088606E-4</v>
      </c>
      <c r="E25" s="199">
        <v>5.3534291271803566E-4</v>
      </c>
      <c r="F25" s="68">
        <v>4.6446871706287549E-4</v>
      </c>
      <c r="G25" s="68">
        <v>4.4935436144838826E-4</v>
      </c>
      <c r="H25" s="68">
        <v>3.8825751380305238E-4</v>
      </c>
      <c r="I25" s="68">
        <v>3.476622499638061E-4</v>
      </c>
      <c r="J25" s="68">
        <v>2.7827582161504903E-4</v>
      </c>
      <c r="K25" s="68">
        <v>2.3226468480410227E-4</v>
      </c>
      <c r="L25" s="68">
        <v>1.6132379361510335E-4</v>
      </c>
      <c r="M25" s="68">
        <v>1.1481212134431144E-4</v>
      </c>
      <c r="N25" s="68">
        <v>5.0532871242996296E-5</v>
      </c>
      <c r="O25" s="68">
        <v>3.3390119820289247E-5</v>
      </c>
      <c r="Q25" s="200"/>
      <c r="R25" s="200"/>
      <c r="T25" s="200"/>
      <c r="U25" s="200"/>
    </row>
    <row r="26" spans="1:21" ht="15.75" x14ac:dyDescent="0.3">
      <c r="A26" s="192" t="s">
        <v>12</v>
      </c>
      <c r="B26" s="148" t="s">
        <v>95</v>
      </c>
      <c r="C26" s="199">
        <v>1.2661637710306118E-2</v>
      </c>
      <c r="D26" s="199">
        <v>9.8805728292665571E-3</v>
      </c>
      <c r="E26" s="199">
        <v>6.8976945741758061E-3</v>
      </c>
      <c r="F26" s="68">
        <v>8.5461980760535572E-3</v>
      </c>
      <c r="G26" s="68">
        <v>8.162646647294311E-3</v>
      </c>
      <c r="H26" s="68">
        <v>6.8902282225694039E-3</v>
      </c>
      <c r="I26" s="68">
        <v>6.087878007245133E-3</v>
      </c>
      <c r="J26" s="68">
        <v>4.923337637346206E-3</v>
      </c>
      <c r="K26" s="68">
        <v>4.2101224538985613E-3</v>
      </c>
      <c r="L26" s="68">
        <v>2.8592901257474402E-3</v>
      </c>
      <c r="M26" s="68">
        <v>1.7561649756448643E-3</v>
      </c>
      <c r="N26" s="68">
        <v>9.8133777303894328E-4</v>
      </c>
      <c r="O26" s="68">
        <v>5.7981057349651882E-5</v>
      </c>
      <c r="Q26" s="200"/>
      <c r="R26" s="200"/>
      <c r="T26" s="200"/>
      <c r="U26" s="200"/>
    </row>
    <row r="27" spans="1:21" ht="15.75" x14ac:dyDescent="0.3">
      <c r="A27" s="192" t="s">
        <v>96</v>
      </c>
      <c r="B27" s="148" t="s">
        <v>193</v>
      </c>
      <c r="C27" s="199">
        <v>1.0595824541685661E-3</v>
      </c>
      <c r="D27" s="199">
        <v>9.6682747871449292E-4</v>
      </c>
      <c r="E27" s="199">
        <v>1.0128232587236115E-3</v>
      </c>
      <c r="F27" s="68">
        <v>0</v>
      </c>
      <c r="G27" s="68">
        <v>0</v>
      </c>
      <c r="H27" s="68">
        <v>0</v>
      </c>
      <c r="I27" s="68">
        <v>0</v>
      </c>
      <c r="J27" s="68">
        <v>0</v>
      </c>
      <c r="K27" s="68">
        <v>0</v>
      </c>
      <c r="L27" s="68">
        <v>0</v>
      </c>
      <c r="M27" s="68">
        <v>0</v>
      </c>
      <c r="N27" s="68">
        <v>0</v>
      </c>
      <c r="O27" s="68">
        <v>0</v>
      </c>
      <c r="Q27" s="200"/>
      <c r="R27" s="200"/>
      <c r="T27" s="200"/>
      <c r="U27" s="200"/>
    </row>
    <row r="28" spans="1:21" ht="15.75" x14ac:dyDescent="0.3">
      <c r="A28" s="192" t="s">
        <v>10</v>
      </c>
      <c r="B28" s="148" t="s">
        <v>97</v>
      </c>
      <c r="C28" s="199">
        <v>0.3923670535847425</v>
      </c>
      <c r="D28" s="199">
        <v>0.35466116042815382</v>
      </c>
      <c r="E28" s="199">
        <v>0.34850429444355097</v>
      </c>
      <c r="F28" s="68">
        <v>0.33822838539615452</v>
      </c>
      <c r="G28" s="68">
        <v>0.33043209272521856</v>
      </c>
      <c r="H28" s="68">
        <v>0.31873750526303363</v>
      </c>
      <c r="I28" s="68">
        <v>0.31094101275124414</v>
      </c>
      <c r="J28" s="68">
        <v>0.29395604201894265</v>
      </c>
      <c r="K28" s="68">
        <v>0.28263262313234155</v>
      </c>
      <c r="L28" s="68">
        <v>0.2656473337427388</v>
      </c>
      <c r="M28" s="68">
        <v>0.25432369804876309</v>
      </c>
      <c r="N28" s="68">
        <v>0.22601421523299089</v>
      </c>
      <c r="O28" s="68">
        <v>0.19770415149150369</v>
      </c>
      <c r="Q28" s="200"/>
      <c r="R28" s="200"/>
      <c r="T28" s="200"/>
      <c r="U28" s="200"/>
    </row>
    <row r="29" spans="1:21" ht="15.75" x14ac:dyDescent="0.3">
      <c r="A29" s="192"/>
      <c r="B29" s="147" t="s">
        <v>248</v>
      </c>
      <c r="C29" s="201"/>
      <c r="D29" s="201"/>
      <c r="E29" s="201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Q29" s="200"/>
      <c r="R29" s="200"/>
      <c r="T29" s="200"/>
      <c r="U29" s="200"/>
    </row>
    <row r="30" spans="1:21" ht="15.75" x14ac:dyDescent="0.3">
      <c r="A30" s="192"/>
      <c r="B30" s="16" t="s">
        <v>194</v>
      </c>
      <c r="C30" s="69">
        <v>0.82384295639845884</v>
      </c>
      <c r="D30" s="69">
        <v>0.78748254566272946</v>
      </c>
      <c r="E30" s="69">
        <v>0.73249279700993608</v>
      </c>
      <c r="F30" s="69">
        <v>0.94109720868507685</v>
      </c>
      <c r="G30" s="69">
        <v>0.96992985401979503</v>
      </c>
      <c r="H30" s="69">
        <v>1.0069920865936524</v>
      </c>
      <c r="I30" s="69">
        <v>1.0355710939407194</v>
      </c>
      <c r="J30" s="69">
        <v>1.0158648738641189</v>
      </c>
      <c r="K30" s="69">
        <v>1.0029312756815272</v>
      </c>
      <c r="L30" s="69">
        <v>0.91110083663977637</v>
      </c>
      <c r="M30" s="69">
        <v>0.85048220378097639</v>
      </c>
      <c r="N30" s="69">
        <v>0.81274602174065635</v>
      </c>
      <c r="O30" s="69">
        <v>0.78187431526443463</v>
      </c>
      <c r="Q30" s="200"/>
      <c r="R30" s="200"/>
      <c r="T30" s="200"/>
      <c r="U30" s="200"/>
    </row>
    <row r="31" spans="1:21" ht="15.75" x14ac:dyDescent="0.3">
      <c r="A31" s="193"/>
      <c r="B31" s="17" t="s">
        <v>83</v>
      </c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1:21" ht="16.5" x14ac:dyDescent="0.3">
      <c r="A32" s="193"/>
      <c r="B32" s="194" t="s">
        <v>186</v>
      </c>
      <c r="C32" s="194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</row>
    <row r="33" spans="1:21" ht="30" x14ac:dyDescent="0.35">
      <c r="A33" s="191"/>
      <c r="B33" s="13" t="s">
        <v>224</v>
      </c>
      <c r="C33" s="14">
        <v>2018</v>
      </c>
      <c r="D33" s="14">
        <v>2019</v>
      </c>
      <c r="E33" s="14">
        <v>2020</v>
      </c>
      <c r="F33" s="14">
        <v>2023</v>
      </c>
      <c r="G33" s="14">
        <v>2025</v>
      </c>
      <c r="H33" s="14">
        <v>2028</v>
      </c>
      <c r="I33" s="14">
        <v>2030</v>
      </c>
      <c r="J33" s="14">
        <v>2033</v>
      </c>
      <c r="K33" s="14">
        <v>2035</v>
      </c>
      <c r="L33" s="14">
        <v>2038</v>
      </c>
      <c r="M33" s="14">
        <v>2040</v>
      </c>
      <c r="N33" s="14">
        <v>2045</v>
      </c>
      <c r="O33" s="14">
        <v>2050</v>
      </c>
    </row>
    <row r="34" spans="1:21" ht="15.75" x14ac:dyDescent="0.3">
      <c r="A34" s="192" t="s">
        <v>17</v>
      </c>
      <c r="B34" s="146" t="s">
        <v>249</v>
      </c>
      <c r="C34" s="199">
        <v>3.3094894073428605</v>
      </c>
      <c r="D34" s="199">
        <v>2.7266886290868393</v>
      </c>
      <c r="E34" s="199">
        <v>2.1389863929651081</v>
      </c>
      <c r="F34" s="68">
        <v>2.1586670510999424</v>
      </c>
      <c r="G34" s="68">
        <v>2.0266009610258338</v>
      </c>
      <c r="H34" s="68">
        <v>1.8930880225630418</v>
      </c>
      <c r="I34" s="68">
        <v>1.7621919756568947</v>
      </c>
      <c r="J34" s="68">
        <v>1.696580302417583</v>
      </c>
      <c r="K34" s="68">
        <v>1.6528565172835341</v>
      </c>
      <c r="L34" s="68">
        <v>1.5863179246614487</v>
      </c>
      <c r="M34" s="68">
        <v>1.542092182484232</v>
      </c>
      <c r="N34" s="68">
        <v>1.4335787583573585</v>
      </c>
      <c r="O34" s="68">
        <v>1.3263529996183079</v>
      </c>
      <c r="Q34" s="200"/>
      <c r="R34" s="200"/>
      <c r="T34" s="200"/>
      <c r="U34" s="200"/>
    </row>
    <row r="35" spans="1:21" ht="15.75" x14ac:dyDescent="0.3">
      <c r="A35" s="192"/>
      <c r="B35" s="146" t="s">
        <v>250</v>
      </c>
      <c r="C35" s="201"/>
      <c r="D35" s="201"/>
      <c r="E35" s="201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Q35" s="200"/>
      <c r="R35" s="200"/>
      <c r="T35" s="200"/>
      <c r="U35" s="200"/>
    </row>
    <row r="36" spans="1:21" ht="15.75" x14ac:dyDescent="0.3">
      <c r="A36" s="192" t="s">
        <v>7</v>
      </c>
      <c r="B36" s="146" t="s">
        <v>251</v>
      </c>
      <c r="C36" s="199">
        <v>1.0482934774844512</v>
      </c>
      <c r="D36" s="199">
        <v>1.1283613183355279</v>
      </c>
      <c r="E36" s="199">
        <v>1.0802593600736936</v>
      </c>
      <c r="F36" s="68">
        <v>0.89142369809917066</v>
      </c>
      <c r="G36" s="68">
        <v>0.78434202026557076</v>
      </c>
      <c r="H36" s="68">
        <v>0.60621660906749075</v>
      </c>
      <c r="I36" s="68">
        <v>0.49170905407797699</v>
      </c>
      <c r="J36" s="68">
        <v>0.42611093167307335</v>
      </c>
      <c r="K36" s="68">
        <v>0.38400435634484925</v>
      </c>
      <c r="L36" s="68">
        <v>0.32700304329700625</v>
      </c>
      <c r="M36" s="68">
        <v>0.28919353065624792</v>
      </c>
      <c r="N36" s="68">
        <v>0.19850511111308844</v>
      </c>
      <c r="O36" s="68">
        <v>0.10433269639106407</v>
      </c>
      <c r="Q36" s="200"/>
      <c r="R36" s="200"/>
      <c r="T36" s="200"/>
      <c r="U36" s="200"/>
    </row>
    <row r="37" spans="1:21" ht="15.75" x14ac:dyDescent="0.3">
      <c r="A37" s="192"/>
      <c r="B37" s="146" t="s">
        <v>252</v>
      </c>
      <c r="C37" s="201"/>
      <c r="D37" s="201"/>
      <c r="E37" s="201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Q37" s="200"/>
      <c r="R37" s="200"/>
      <c r="T37" s="200"/>
      <c r="U37" s="200"/>
    </row>
    <row r="38" spans="1:21" ht="15.75" x14ac:dyDescent="0.3">
      <c r="A38" s="192" t="s">
        <v>18</v>
      </c>
      <c r="B38" s="146" t="s">
        <v>253</v>
      </c>
      <c r="C38" s="199">
        <v>1.1997227395709773E-2</v>
      </c>
      <c r="D38" s="199">
        <v>1.4095128505322196E-2</v>
      </c>
      <c r="E38" s="199">
        <v>1.4686780814641044E-2</v>
      </c>
      <c r="F38" s="68">
        <v>1.4406638303055415E-2</v>
      </c>
      <c r="G38" s="68">
        <v>1.3642010391701079E-2</v>
      </c>
      <c r="H38" s="68">
        <v>1.2113980815943545E-2</v>
      </c>
      <c r="I38" s="68">
        <v>1.1101591646444441E-2</v>
      </c>
      <c r="J38" s="68">
        <v>1.0340077576133706E-2</v>
      </c>
      <c r="K38" s="68">
        <v>9.9044655007306994E-3</v>
      </c>
      <c r="L38" s="68">
        <v>9.0864470298461317E-3</v>
      </c>
      <c r="M38" s="68">
        <v>8.5615362748180258E-3</v>
      </c>
      <c r="N38" s="68">
        <v>7.4584971950992411E-3</v>
      </c>
      <c r="O38" s="68">
        <v>6.3519089885673936E-3</v>
      </c>
      <c r="Q38" s="200"/>
      <c r="R38" s="200"/>
      <c r="T38" s="200"/>
      <c r="U38" s="200"/>
    </row>
    <row r="39" spans="1:21" ht="15.75" x14ac:dyDescent="0.3">
      <c r="A39" s="192"/>
      <c r="B39" s="146" t="s">
        <v>254</v>
      </c>
      <c r="C39" s="201"/>
      <c r="D39" s="201"/>
      <c r="E39" s="201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Q39" s="200"/>
      <c r="R39" s="200"/>
      <c r="T39" s="200"/>
      <c r="U39" s="200"/>
    </row>
    <row r="40" spans="1:21" ht="15.75" x14ac:dyDescent="0.3">
      <c r="A40" s="192" t="s">
        <v>20</v>
      </c>
      <c r="B40" s="146" t="s">
        <v>255</v>
      </c>
      <c r="C40" s="199">
        <v>0.10354309073636681</v>
      </c>
      <c r="D40" s="199">
        <v>9.6298201953292403E-2</v>
      </c>
      <c r="E40" s="199">
        <v>9.4795287822631191E-2</v>
      </c>
      <c r="F40" s="68">
        <v>0.11346875292596735</v>
      </c>
      <c r="G40" s="68">
        <v>0.10848560519607076</v>
      </c>
      <c r="H40" s="68">
        <v>0.1021307306370992</v>
      </c>
      <c r="I40" s="68">
        <v>9.7919920135362784E-2</v>
      </c>
      <c r="J40" s="68">
        <v>9.4292962460428398E-2</v>
      </c>
      <c r="K40" s="68">
        <v>9.2011644752538146E-2</v>
      </c>
      <c r="L40" s="68">
        <v>8.8598007507004944E-2</v>
      </c>
      <c r="M40" s="68">
        <v>8.6361081326752118E-2</v>
      </c>
      <c r="N40" s="68">
        <v>8.2386140905651842E-2</v>
      </c>
      <c r="O40" s="68">
        <v>7.9414416254675615E-2</v>
      </c>
      <c r="Q40" s="200"/>
      <c r="R40" s="200"/>
      <c r="T40" s="200"/>
      <c r="U40" s="200"/>
    </row>
    <row r="41" spans="1:21" ht="15.75" x14ac:dyDescent="0.3">
      <c r="A41" s="192"/>
      <c r="B41" s="146" t="s">
        <v>256</v>
      </c>
      <c r="C41" s="201"/>
      <c r="D41" s="201"/>
      <c r="E41" s="201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Q41" s="200"/>
      <c r="R41" s="200"/>
      <c r="T41" s="200"/>
      <c r="U41" s="200"/>
    </row>
    <row r="42" spans="1:21" ht="15.75" x14ac:dyDescent="0.3">
      <c r="A42" s="192" t="s">
        <v>14</v>
      </c>
      <c r="B42" s="146" t="s">
        <v>257</v>
      </c>
      <c r="C42" s="199">
        <v>4.3941062595922405E-2</v>
      </c>
      <c r="D42" s="199">
        <v>2.7873061649100687E-2</v>
      </c>
      <c r="E42" s="199">
        <v>1.9004906014621389E-2</v>
      </c>
      <c r="F42" s="68">
        <v>1.4544358258267602E-2</v>
      </c>
      <c r="G42" s="68">
        <v>1.1978760055384374E-2</v>
      </c>
      <c r="H42" s="68">
        <v>9.2852584913886895E-3</v>
      </c>
      <c r="I42" s="68">
        <v>7.5468204005223645E-3</v>
      </c>
      <c r="J42" s="68">
        <v>7.214680447799186E-3</v>
      </c>
      <c r="K42" s="68">
        <v>6.9275492391901216E-3</v>
      </c>
      <c r="L42" s="68">
        <v>5.8285967697456684E-3</v>
      </c>
      <c r="M42" s="68">
        <v>5.0968883911165592E-3</v>
      </c>
      <c r="N42" s="68">
        <v>4.13533124945088E-3</v>
      </c>
      <c r="O42" s="68">
        <v>3.2998007556184154E-3</v>
      </c>
      <c r="Q42" s="200"/>
      <c r="R42" s="200"/>
      <c r="T42" s="200"/>
      <c r="U42" s="200"/>
    </row>
    <row r="43" spans="1:21" ht="15.75" x14ac:dyDescent="0.3">
      <c r="A43" s="192"/>
      <c r="B43" s="146" t="s">
        <v>258</v>
      </c>
      <c r="C43" s="201"/>
      <c r="D43" s="201"/>
      <c r="E43" s="201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Q43" s="200"/>
      <c r="R43" s="200"/>
      <c r="T43" s="200"/>
      <c r="U43" s="200"/>
    </row>
    <row r="44" spans="1:21" ht="15.75" x14ac:dyDescent="0.3">
      <c r="A44" s="192" t="s">
        <v>15</v>
      </c>
      <c r="B44" s="146" t="s">
        <v>259</v>
      </c>
      <c r="C44" s="199">
        <v>4.7147553887112656E-3</v>
      </c>
      <c r="D44" s="199">
        <v>5.1145119938469799E-3</v>
      </c>
      <c r="E44" s="199">
        <v>5.8291547047618743E-3</v>
      </c>
      <c r="F44" s="68">
        <v>5.0153329024111163E-3</v>
      </c>
      <c r="G44" s="68">
        <v>4.616377680941368E-3</v>
      </c>
      <c r="H44" s="68">
        <v>3.8773171069008197E-3</v>
      </c>
      <c r="I44" s="68">
        <v>3.3976604538943616E-3</v>
      </c>
      <c r="J44" s="68">
        <v>3.1108352095837351E-3</v>
      </c>
      <c r="K44" s="68">
        <v>2.950518714663597E-3</v>
      </c>
      <c r="L44" s="68">
        <v>2.6126490912855259E-3</v>
      </c>
      <c r="M44" s="68">
        <v>2.4294826328912413E-3</v>
      </c>
      <c r="N44" s="68">
        <v>1.9921049885405491E-3</v>
      </c>
      <c r="O44" s="68">
        <v>1.5793390272038561E-3</v>
      </c>
      <c r="Q44" s="200"/>
      <c r="R44" s="200"/>
      <c r="T44" s="200"/>
      <c r="U44" s="200"/>
    </row>
    <row r="45" spans="1:21" ht="15.75" x14ac:dyDescent="0.3">
      <c r="A45" s="192"/>
      <c r="B45" s="146" t="s">
        <v>260</v>
      </c>
      <c r="C45" s="201"/>
      <c r="D45" s="201"/>
      <c r="E45" s="201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Q45" s="200"/>
      <c r="R45" s="200"/>
      <c r="T45" s="200"/>
      <c r="U45" s="200"/>
    </row>
    <row r="46" spans="1:21" ht="15.75" x14ac:dyDescent="0.3">
      <c r="A46" s="192" t="s">
        <v>21</v>
      </c>
      <c r="B46" s="146" t="s">
        <v>261</v>
      </c>
      <c r="C46" s="199">
        <v>0.22855621545465948</v>
      </c>
      <c r="D46" s="199">
        <v>0.22430830230156953</v>
      </c>
      <c r="E46" s="199">
        <v>0.20993402903561378</v>
      </c>
      <c r="F46" s="68">
        <v>0.20800220710171871</v>
      </c>
      <c r="G46" s="68">
        <v>0.19301470989430583</v>
      </c>
      <c r="H46" s="68">
        <v>0.16898224139952348</v>
      </c>
      <c r="I46" s="68">
        <v>0.15342811017388444</v>
      </c>
      <c r="J46" s="68">
        <v>0.14167248988657374</v>
      </c>
      <c r="K46" s="68">
        <v>0.13420128897515879</v>
      </c>
      <c r="L46" s="68">
        <v>0.12209929103437978</v>
      </c>
      <c r="M46" s="68">
        <v>0.11480545353895449</v>
      </c>
      <c r="N46" s="68">
        <v>9.9997203724065425E-2</v>
      </c>
      <c r="O46" s="68">
        <v>8.568805098737918E-2</v>
      </c>
      <c r="Q46" s="200"/>
      <c r="R46" s="200"/>
      <c r="T46" s="200"/>
      <c r="U46" s="200"/>
    </row>
    <row r="47" spans="1:21" ht="15.75" x14ac:dyDescent="0.3">
      <c r="A47" s="192"/>
      <c r="B47" s="146" t="s">
        <v>262</v>
      </c>
      <c r="C47" s="201"/>
      <c r="D47" s="201"/>
      <c r="E47" s="201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Q47" s="200"/>
      <c r="R47" s="200"/>
      <c r="T47" s="200"/>
      <c r="U47" s="200"/>
    </row>
    <row r="48" spans="1:21" ht="15.75" x14ac:dyDescent="0.3">
      <c r="A48" s="192" t="s">
        <v>19</v>
      </c>
      <c r="B48" s="146" t="s">
        <v>263</v>
      </c>
      <c r="C48" s="199">
        <v>0.10068427814829745</v>
      </c>
      <c r="D48" s="199">
        <v>0.11045850389058896</v>
      </c>
      <c r="E48" s="199">
        <v>9.9818497652173932E-2</v>
      </c>
      <c r="F48" s="68">
        <v>0.13163925480156352</v>
      </c>
      <c r="G48" s="68">
        <v>0.12824338194436791</v>
      </c>
      <c r="H48" s="68">
        <v>0.12385366199875136</v>
      </c>
      <c r="I48" s="68">
        <v>0.12093201840627262</v>
      </c>
      <c r="J48" s="68">
        <v>0.1167570929308431</v>
      </c>
      <c r="K48" s="68">
        <v>0.11413793286049617</v>
      </c>
      <c r="L48" s="68">
        <v>0.11163516128071629</v>
      </c>
      <c r="M48" s="68">
        <v>0.11007229728791271</v>
      </c>
      <c r="N48" s="68">
        <v>0.10686056498651782</v>
      </c>
      <c r="O48" s="68">
        <v>0.10506251013173946</v>
      </c>
      <c r="Q48" s="200"/>
      <c r="R48" s="200"/>
      <c r="T48" s="200"/>
      <c r="U48" s="200"/>
    </row>
    <row r="49" spans="1:21" ht="15.75" x14ac:dyDescent="0.3">
      <c r="A49" s="192"/>
      <c r="B49" s="146" t="s">
        <v>264</v>
      </c>
      <c r="C49" s="201"/>
      <c r="D49" s="201"/>
      <c r="E49" s="201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Q49" s="200"/>
      <c r="R49" s="200"/>
      <c r="T49" s="200"/>
      <c r="U49" s="200"/>
    </row>
    <row r="50" spans="1:21" ht="15.75" x14ac:dyDescent="0.3">
      <c r="A50" s="192" t="s">
        <v>16</v>
      </c>
      <c r="B50" s="146" t="s">
        <v>265</v>
      </c>
      <c r="C50" s="199">
        <v>0.12358292229806186</v>
      </c>
      <c r="D50" s="199">
        <v>0.10407532089934575</v>
      </c>
      <c r="E50" s="199">
        <v>9.473397343991237E-2</v>
      </c>
      <c r="F50" s="68">
        <v>0.12508347056622779</v>
      </c>
      <c r="G50" s="68">
        <v>0.12106903748487645</v>
      </c>
      <c r="H50" s="68">
        <v>0.11569002092016224</v>
      </c>
      <c r="I50" s="68">
        <v>0.11214683844993613</v>
      </c>
      <c r="J50" s="68">
        <v>0.10773621438662896</v>
      </c>
      <c r="K50" s="68">
        <v>0.10495953403316312</v>
      </c>
      <c r="L50" s="68">
        <v>0.10234952077087588</v>
      </c>
      <c r="M50" s="68">
        <v>0.10072909056441051</v>
      </c>
      <c r="N50" s="68">
        <v>9.7195138801922737E-2</v>
      </c>
      <c r="O50" s="68">
        <v>9.5084116295297103E-2</v>
      </c>
      <c r="Q50" s="200"/>
      <c r="R50" s="200"/>
      <c r="T50" s="200"/>
      <c r="U50" s="200"/>
    </row>
    <row r="51" spans="1:21" ht="15.75" x14ac:dyDescent="0.3">
      <c r="A51" s="192"/>
      <c r="B51" s="146" t="s">
        <v>266</v>
      </c>
      <c r="C51" s="201"/>
      <c r="D51" s="201"/>
      <c r="E51" s="201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Q51" s="200"/>
      <c r="R51" s="200"/>
      <c r="T51" s="200"/>
      <c r="U51" s="200"/>
    </row>
    <row r="52" spans="1:21" ht="15.75" x14ac:dyDescent="0.3">
      <c r="A52" s="192"/>
      <c r="B52" s="21" t="s">
        <v>195</v>
      </c>
      <c r="C52" s="70">
        <v>4.9748024368450414</v>
      </c>
      <c r="D52" s="70">
        <v>4.4372729786154341</v>
      </c>
      <c r="E52" s="70">
        <v>3.7580483825231576</v>
      </c>
      <c r="F52" s="70">
        <v>3.6622507640583248</v>
      </c>
      <c r="G52" s="70">
        <v>3.3919928639390524</v>
      </c>
      <c r="H52" s="70">
        <v>3.0352378430003015</v>
      </c>
      <c r="I52" s="70">
        <v>2.7603739894011889</v>
      </c>
      <c r="J52" s="70">
        <v>2.6038155869886475</v>
      </c>
      <c r="K52" s="70">
        <v>2.5019538077043242</v>
      </c>
      <c r="L52" s="70">
        <v>2.3555306414423094</v>
      </c>
      <c r="M52" s="70">
        <v>2.2593415431573356</v>
      </c>
      <c r="N52" s="70">
        <v>2.0321088513216954</v>
      </c>
      <c r="O52" s="70">
        <v>1.807165838449853</v>
      </c>
      <c r="Q52" s="200"/>
      <c r="R52" s="200"/>
      <c r="T52" s="200"/>
      <c r="U52" s="200"/>
    </row>
    <row r="53" spans="1:21" ht="15.75" x14ac:dyDescent="0.3">
      <c r="A53" s="193"/>
      <c r="B53" s="17" t="s">
        <v>83</v>
      </c>
      <c r="C53" s="81"/>
      <c r="D53" s="81"/>
      <c r="E53" s="81"/>
      <c r="F53" s="89"/>
      <c r="G53" s="89"/>
      <c r="H53" s="81"/>
      <c r="I53" s="81"/>
      <c r="J53" s="81"/>
      <c r="K53" s="81"/>
      <c r="L53" s="81"/>
      <c r="M53" s="81"/>
      <c r="N53" s="81"/>
      <c r="O53" s="81"/>
    </row>
    <row r="54" spans="1:21" ht="16.5" x14ac:dyDescent="0.3">
      <c r="A54" s="193"/>
      <c r="B54" s="23" t="s">
        <v>167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</row>
    <row r="55" spans="1:21" ht="30" x14ac:dyDescent="0.35">
      <c r="A55" s="191"/>
      <c r="B55" s="13" t="s">
        <v>224</v>
      </c>
      <c r="C55" s="14">
        <v>2018</v>
      </c>
      <c r="D55" s="14">
        <v>2019</v>
      </c>
      <c r="E55" s="14">
        <v>2020</v>
      </c>
      <c r="F55" s="14">
        <v>2023</v>
      </c>
      <c r="G55" s="14">
        <v>2025</v>
      </c>
      <c r="H55" s="14">
        <v>2028</v>
      </c>
      <c r="I55" s="14">
        <v>2030</v>
      </c>
      <c r="J55" s="14">
        <v>2033</v>
      </c>
      <c r="K55" s="14">
        <v>2035</v>
      </c>
      <c r="L55" s="14">
        <v>2038</v>
      </c>
      <c r="M55" s="14">
        <v>2040</v>
      </c>
      <c r="N55" s="14">
        <v>2045</v>
      </c>
      <c r="O55" s="14">
        <v>2050</v>
      </c>
    </row>
    <row r="56" spans="1:21" ht="15.75" x14ac:dyDescent="0.3">
      <c r="A56" s="192" t="s">
        <v>60</v>
      </c>
      <c r="B56" s="20" t="s">
        <v>107</v>
      </c>
      <c r="C56" s="199">
        <v>2.4858591820260653E-5</v>
      </c>
      <c r="D56" s="199">
        <v>8.7025230983940111E-9</v>
      </c>
      <c r="E56" s="199">
        <v>8.3869328137434663E-9</v>
      </c>
      <c r="F56" s="68">
        <v>8.3869328137434679E-9</v>
      </c>
      <c r="G56" s="68">
        <v>8.3869328137434679E-9</v>
      </c>
      <c r="H56" s="68">
        <v>8.3869328137434679E-9</v>
      </c>
      <c r="I56" s="68">
        <v>8.3869328137434679E-9</v>
      </c>
      <c r="J56" s="68">
        <v>8.3869328137434679E-9</v>
      </c>
      <c r="K56" s="68">
        <v>8.3869328137434679E-9</v>
      </c>
      <c r="L56" s="68">
        <v>8.3869328137434679E-9</v>
      </c>
      <c r="M56" s="68">
        <v>8.3869328137434679E-9</v>
      </c>
      <c r="N56" s="68">
        <v>8.3869328137434679E-9</v>
      </c>
      <c r="O56" s="68">
        <v>8.3869328137434679E-9</v>
      </c>
      <c r="Q56" s="200"/>
      <c r="R56" s="200"/>
      <c r="T56" s="200"/>
      <c r="U56" s="200"/>
    </row>
    <row r="57" spans="1:21" ht="15.75" x14ac:dyDescent="0.3">
      <c r="A57" s="192" t="s">
        <v>59</v>
      </c>
      <c r="B57" s="20" t="s">
        <v>108</v>
      </c>
      <c r="C57" s="199">
        <v>0.23593836197868967</v>
      </c>
      <c r="D57" s="199">
        <v>0.33722018125221132</v>
      </c>
      <c r="E57" s="199">
        <v>0.34356083709475216</v>
      </c>
      <c r="F57" s="68">
        <v>0.3397108181672352</v>
      </c>
      <c r="G57" s="68">
        <v>0.34071391478866259</v>
      </c>
      <c r="H57" s="68">
        <v>0.34275240755810393</v>
      </c>
      <c r="I57" s="68">
        <v>0.344707659537761</v>
      </c>
      <c r="J57" s="68">
        <v>0.34472421617842214</v>
      </c>
      <c r="K57" s="68">
        <v>0.3451842802440977</v>
      </c>
      <c r="L57" s="68">
        <v>0.34634137360332867</v>
      </c>
      <c r="M57" s="68">
        <v>0.34641753705063338</v>
      </c>
      <c r="N57" s="68">
        <v>0.34712281125301103</v>
      </c>
      <c r="O57" s="68">
        <v>0.34659378789558842</v>
      </c>
      <c r="Q57" s="200"/>
      <c r="R57" s="200"/>
      <c r="T57" s="200"/>
      <c r="U57" s="200"/>
    </row>
    <row r="58" spans="1:21" ht="15.75" x14ac:dyDescent="0.3">
      <c r="A58" s="192" t="s">
        <v>42</v>
      </c>
      <c r="B58" s="20" t="s">
        <v>109</v>
      </c>
      <c r="C58" s="199">
        <v>0.58140997967838604</v>
      </c>
      <c r="D58" s="199">
        <v>0.57305287047269471</v>
      </c>
      <c r="E58" s="199">
        <v>0.56370403207901487</v>
      </c>
      <c r="F58" s="68">
        <v>0.56873846803929839</v>
      </c>
      <c r="G58" s="68">
        <v>0.58482111492766042</v>
      </c>
      <c r="H58" s="68">
        <v>0.6039352055901861</v>
      </c>
      <c r="I58" s="68">
        <v>0.60593819777630598</v>
      </c>
      <c r="J58" s="68">
        <v>0.60682626445254673</v>
      </c>
      <c r="K58" s="68">
        <v>0.60823645758357103</v>
      </c>
      <c r="L58" s="68">
        <v>0.61408626116340903</v>
      </c>
      <c r="M58" s="68">
        <v>0.62108659579100456</v>
      </c>
      <c r="N58" s="68">
        <v>0.63393673399843808</v>
      </c>
      <c r="O58" s="68">
        <v>0.63623499380570325</v>
      </c>
      <c r="Q58" s="200"/>
      <c r="R58" s="200"/>
      <c r="T58" s="200"/>
      <c r="U58" s="200"/>
    </row>
    <row r="59" spans="1:21" ht="15.75" x14ac:dyDescent="0.3">
      <c r="A59" s="192" t="s">
        <v>38</v>
      </c>
      <c r="B59" s="20" t="s">
        <v>110</v>
      </c>
      <c r="C59" s="199">
        <v>0.65577533950455269</v>
      </c>
      <c r="D59" s="199">
        <v>0.6606400383283868</v>
      </c>
      <c r="E59" s="199">
        <v>0.66291917580309012</v>
      </c>
      <c r="F59" s="68">
        <v>0.65970190183445621</v>
      </c>
      <c r="G59" s="68">
        <v>0.65738148250216355</v>
      </c>
      <c r="H59" s="68">
        <v>0.65306153564195624</v>
      </c>
      <c r="I59" s="68">
        <v>0.65161085716318812</v>
      </c>
      <c r="J59" s="68">
        <v>0.65013101751304636</v>
      </c>
      <c r="K59" s="68">
        <v>0.65412690890812197</v>
      </c>
      <c r="L59" s="68">
        <v>0.66659625350543372</v>
      </c>
      <c r="M59" s="68">
        <v>0.67264067755562462</v>
      </c>
      <c r="N59" s="68">
        <v>0.66979804609349258</v>
      </c>
      <c r="O59" s="68">
        <v>0.65664770828562558</v>
      </c>
      <c r="Q59" s="200"/>
      <c r="R59" s="200"/>
      <c r="T59" s="200"/>
      <c r="U59" s="200"/>
    </row>
    <row r="60" spans="1:21" ht="15.75" x14ac:dyDescent="0.3">
      <c r="A60" s="192"/>
      <c r="B60" s="25" t="s">
        <v>196</v>
      </c>
      <c r="C60" s="71">
        <v>1.4731485397534487</v>
      </c>
      <c r="D60" s="71">
        <v>1.570913098755816</v>
      </c>
      <c r="E60" s="71">
        <v>1.5701840533637901</v>
      </c>
      <c r="F60" s="71">
        <v>1.5681511964279227</v>
      </c>
      <c r="G60" s="71">
        <v>1.5829165206054194</v>
      </c>
      <c r="H60" s="71">
        <v>1.5997491571771791</v>
      </c>
      <c r="I60" s="71">
        <v>1.6022567228641877</v>
      </c>
      <c r="J60" s="71">
        <v>1.601681506530948</v>
      </c>
      <c r="K60" s="71">
        <v>1.6075476551227235</v>
      </c>
      <c r="L60" s="71">
        <v>1.6270238966591042</v>
      </c>
      <c r="M60" s="71">
        <v>1.6401448187841954</v>
      </c>
      <c r="N60" s="71">
        <v>1.6508575997318746</v>
      </c>
      <c r="O60" s="71">
        <v>1.6394764983738499</v>
      </c>
      <c r="Q60" s="200"/>
      <c r="R60" s="200"/>
      <c r="T60" s="200"/>
      <c r="U60" s="200"/>
    </row>
    <row r="61" spans="1:21" ht="15.75" x14ac:dyDescent="0.3">
      <c r="A61" s="193"/>
      <c r="B61" s="17" t="s">
        <v>83</v>
      </c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1:21" ht="16.5" x14ac:dyDescent="0.3">
      <c r="A62" s="193"/>
      <c r="B62" s="26" t="s">
        <v>187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</row>
    <row r="63" spans="1:21" ht="30" x14ac:dyDescent="0.35">
      <c r="A63" s="191"/>
      <c r="B63" s="13" t="s">
        <v>224</v>
      </c>
      <c r="C63" s="14">
        <v>2018</v>
      </c>
      <c r="D63" s="14">
        <v>2019</v>
      </c>
      <c r="E63" s="14">
        <v>2020</v>
      </c>
      <c r="F63" s="14">
        <v>2023</v>
      </c>
      <c r="G63" s="14">
        <v>2025</v>
      </c>
      <c r="H63" s="14">
        <v>2028</v>
      </c>
      <c r="I63" s="14">
        <v>2030</v>
      </c>
      <c r="J63" s="14">
        <v>2033</v>
      </c>
      <c r="K63" s="14">
        <v>2035</v>
      </c>
      <c r="L63" s="14">
        <v>2038</v>
      </c>
      <c r="M63" s="14">
        <v>2040</v>
      </c>
      <c r="N63" s="14">
        <v>2045</v>
      </c>
      <c r="O63" s="14">
        <v>2050</v>
      </c>
    </row>
    <row r="64" spans="1:21" ht="15.75" x14ac:dyDescent="0.3">
      <c r="A64" s="195" t="s">
        <v>77</v>
      </c>
      <c r="B64" s="15" t="s">
        <v>111</v>
      </c>
      <c r="C64" s="199">
        <v>1.2190539841111998</v>
      </c>
      <c r="D64" s="199">
        <v>1.2219026111621298</v>
      </c>
      <c r="E64" s="199">
        <v>1.1294174760325144</v>
      </c>
      <c r="F64" s="68">
        <v>1.1824603628192434</v>
      </c>
      <c r="G64" s="68">
        <v>1.081618294808119</v>
      </c>
      <c r="H64" s="68">
        <v>0.96542360462663612</v>
      </c>
      <c r="I64" s="68">
        <v>0.88796047783898024</v>
      </c>
      <c r="J64" s="68">
        <v>0.79430025032412332</v>
      </c>
      <c r="K64" s="68">
        <v>0.73186009864755219</v>
      </c>
      <c r="L64" s="68">
        <v>0.66441281585540501</v>
      </c>
      <c r="M64" s="68">
        <v>0.61944796066064034</v>
      </c>
      <c r="N64" s="68">
        <v>0.52307935889828083</v>
      </c>
      <c r="O64" s="68">
        <v>0.4389343751069712</v>
      </c>
      <c r="Q64" s="200"/>
      <c r="R64" s="200"/>
      <c r="T64" s="200"/>
      <c r="U64" s="200"/>
    </row>
    <row r="65" spans="1:21" ht="15.75" x14ac:dyDescent="0.3">
      <c r="A65" s="195" t="s">
        <v>87</v>
      </c>
      <c r="B65" s="15" t="s">
        <v>112</v>
      </c>
      <c r="C65" s="199">
        <v>0</v>
      </c>
      <c r="D65" s="199">
        <v>0</v>
      </c>
      <c r="E65" s="199">
        <v>0</v>
      </c>
      <c r="F65" s="68">
        <v>0</v>
      </c>
      <c r="G65" s="68">
        <v>0</v>
      </c>
      <c r="H65" s="68">
        <v>0</v>
      </c>
      <c r="I65" s="68">
        <v>0</v>
      </c>
      <c r="J65" s="68">
        <v>0</v>
      </c>
      <c r="K65" s="68">
        <v>0</v>
      </c>
      <c r="L65" s="68">
        <v>0</v>
      </c>
      <c r="M65" s="68">
        <v>0</v>
      </c>
      <c r="N65" s="68">
        <v>0</v>
      </c>
      <c r="O65" s="68">
        <v>0</v>
      </c>
      <c r="Q65" s="200"/>
      <c r="R65" s="200"/>
      <c r="T65" s="200"/>
      <c r="U65" s="200"/>
    </row>
    <row r="66" spans="1:21" ht="15.75" x14ac:dyDescent="0.3">
      <c r="A66" s="195" t="s">
        <v>85</v>
      </c>
      <c r="B66" s="15" t="s">
        <v>113</v>
      </c>
      <c r="C66" s="199">
        <v>0</v>
      </c>
      <c r="D66" s="199">
        <v>0</v>
      </c>
      <c r="E66" s="199">
        <v>0</v>
      </c>
      <c r="F66" s="68">
        <v>0</v>
      </c>
      <c r="G66" s="68">
        <v>0</v>
      </c>
      <c r="H66" s="68">
        <v>0</v>
      </c>
      <c r="I66" s="68">
        <v>0</v>
      </c>
      <c r="J66" s="68">
        <v>0</v>
      </c>
      <c r="K66" s="68">
        <v>0</v>
      </c>
      <c r="L66" s="68">
        <v>0</v>
      </c>
      <c r="M66" s="68">
        <v>0</v>
      </c>
      <c r="N66" s="68">
        <v>0</v>
      </c>
      <c r="O66" s="68">
        <v>0</v>
      </c>
      <c r="Q66" s="200"/>
      <c r="R66" s="200"/>
      <c r="T66" s="200"/>
      <c r="U66" s="200"/>
    </row>
    <row r="67" spans="1:21" ht="15.75" x14ac:dyDescent="0.3">
      <c r="A67" s="195" t="s">
        <v>41</v>
      </c>
      <c r="B67" s="15" t="s">
        <v>114</v>
      </c>
      <c r="C67" s="199">
        <v>7.5600000000000001E-2</v>
      </c>
      <c r="D67" s="199">
        <v>7.5600000000000001E-2</v>
      </c>
      <c r="E67" s="199">
        <v>7.5600000000000001E-2</v>
      </c>
      <c r="F67" s="68">
        <v>7.5600000000000001E-2</v>
      </c>
      <c r="G67" s="68">
        <v>7.5600000000000001E-2</v>
      </c>
      <c r="H67" s="68">
        <v>7.5600000000000001E-2</v>
      </c>
      <c r="I67" s="68">
        <v>7.5600000000000001E-2</v>
      </c>
      <c r="J67" s="68">
        <v>7.5600000000000001E-2</v>
      </c>
      <c r="K67" s="68">
        <v>7.5600000000000001E-2</v>
      </c>
      <c r="L67" s="68">
        <v>7.5600000000000001E-2</v>
      </c>
      <c r="M67" s="68">
        <v>7.5600000000000001E-2</v>
      </c>
      <c r="N67" s="68">
        <v>7.5600000000000001E-2</v>
      </c>
      <c r="O67" s="68">
        <v>7.5600000000000001E-2</v>
      </c>
      <c r="Q67" s="200"/>
      <c r="R67" s="200"/>
      <c r="T67" s="200"/>
      <c r="U67" s="200"/>
    </row>
    <row r="68" spans="1:21" ht="15.75" x14ac:dyDescent="0.3">
      <c r="A68" s="195" t="s">
        <v>56</v>
      </c>
      <c r="B68" s="15" t="s">
        <v>115</v>
      </c>
      <c r="C68" s="199">
        <v>1.237785202393072E-2</v>
      </c>
      <c r="D68" s="199">
        <v>1.2377852023930718E-2</v>
      </c>
      <c r="E68" s="199">
        <v>1.2377852023930718E-2</v>
      </c>
      <c r="F68" s="68">
        <v>8.9615580426742059E-3</v>
      </c>
      <c r="G68" s="68">
        <v>5.9576522733923772E-3</v>
      </c>
      <c r="H68" s="68">
        <v>3.4237698151281188E-3</v>
      </c>
      <c r="I68" s="68">
        <v>1.7345148429519469E-3</v>
      </c>
      <c r="J68" s="68">
        <v>1.1149985905949704E-3</v>
      </c>
      <c r="K68" s="68">
        <v>7.0198775569031929E-4</v>
      </c>
      <c r="L68" s="68">
        <v>3.6425411215494831E-4</v>
      </c>
      <c r="M68" s="68">
        <v>1.3909834979803455E-4</v>
      </c>
      <c r="N68" s="68">
        <v>1.1255194856157567E-4</v>
      </c>
      <c r="O68" s="68">
        <v>8.8404220200546574E-5</v>
      </c>
      <c r="Q68" s="200"/>
      <c r="R68" s="200"/>
      <c r="T68" s="200"/>
      <c r="U68" s="200"/>
    </row>
    <row r="69" spans="1:21" ht="15.75" x14ac:dyDescent="0.3">
      <c r="A69" s="195" t="s">
        <v>37</v>
      </c>
      <c r="B69" s="15" t="s">
        <v>116</v>
      </c>
      <c r="C69" s="199">
        <v>0.69165418289475755</v>
      </c>
      <c r="D69" s="199">
        <v>0.69245482384932366</v>
      </c>
      <c r="E69" s="199">
        <v>0.70103932585934592</v>
      </c>
      <c r="F69" s="68">
        <v>0.70301472613148408</v>
      </c>
      <c r="G69" s="68">
        <v>0.70414547801744187</v>
      </c>
      <c r="H69" s="68">
        <v>0.70046787810555822</v>
      </c>
      <c r="I69" s="68">
        <v>0.6951653687040017</v>
      </c>
      <c r="J69" s="68">
        <v>0.66545472244736903</v>
      </c>
      <c r="K69" s="68">
        <v>0.61765372335387847</v>
      </c>
      <c r="L69" s="68">
        <v>0.49714660537181665</v>
      </c>
      <c r="M69" s="68">
        <v>0.42270541518028171</v>
      </c>
      <c r="N69" s="68">
        <v>0.35820816822982848</v>
      </c>
      <c r="O69" s="68">
        <v>0.35964978470422365</v>
      </c>
      <c r="Q69" s="200"/>
      <c r="R69" s="200"/>
      <c r="T69" s="200"/>
      <c r="U69" s="200"/>
    </row>
    <row r="70" spans="1:21" ht="15.75" x14ac:dyDescent="0.3">
      <c r="A70" s="195" t="s">
        <v>117</v>
      </c>
      <c r="B70" s="15" t="s">
        <v>118</v>
      </c>
      <c r="C70" s="199">
        <v>0</v>
      </c>
      <c r="D70" s="199">
        <v>0</v>
      </c>
      <c r="E70" s="199">
        <v>0</v>
      </c>
      <c r="F70" s="68">
        <v>0</v>
      </c>
      <c r="G70" s="68">
        <v>0</v>
      </c>
      <c r="H70" s="68">
        <v>0</v>
      </c>
      <c r="I70" s="68">
        <v>0</v>
      </c>
      <c r="J70" s="68">
        <v>0</v>
      </c>
      <c r="K70" s="68">
        <v>0</v>
      </c>
      <c r="L70" s="68">
        <v>0</v>
      </c>
      <c r="M70" s="68">
        <v>0</v>
      </c>
      <c r="N70" s="68">
        <v>0</v>
      </c>
      <c r="O70" s="68">
        <v>0</v>
      </c>
      <c r="Q70" s="200"/>
      <c r="R70" s="200"/>
      <c r="T70" s="200"/>
      <c r="U70" s="200"/>
    </row>
    <row r="71" spans="1:21" x14ac:dyDescent="0.25">
      <c r="A71" s="195"/>
      <c r="B71" s="28" t="s">
        <v>197</v>
      </c>
      <c r="C71" s="72">
        <v>1.9986860190298883</v>
      </c>
      <c r="D71" s="72">
        <v>2.0023352870353843</v>
      </c>
      <c r="E71" s="72">
        <v>1.9184346539157913</v>
      </c>
      <c r="F71" s="72">
        <v>1.9700366469934019</v>
      </c>
      <c r="G71" s="72">
        <v>1.8673214250989534</v>
      </c>
      <c r="H71" s="72">
        <v>1.7449152525473224</v>
      </c>
      <c r="I71" s="72">
        <v>1.6604603613859339</v>
      </c>
      <c r="J71" s="72">
        <v>1.5364699713620873</v>
      </c>
      <c r="K71" s="72">
        <v>1.425815809757121</v>
      </c>
      <c r="L71" s="72">
        <v>1.2375236753393766</v>
      </c>
      <c r="M71" s="72">
        <v>1.1178924741907201</v>
      </c>
      <c r="N71" s="72">
        <v>0.95700007907667084</v>
      </c>
      <c r="O71" s="72">
        <v>0.87427256403139531</v>
      </c>
      <c r="Q71" s="200"/>
      <c r="R71" s="200"/>
      <c r="T71" s="200"/>
      <c r="U71" s="200"/>
    </row>
    <row r="72" spans="1:21" ht="15.75" x14ac:dyDescent="0.3">
      <c r="A72" s="195" t="s">
        <v>80</v>
      </c>
      <c r="B72" s="15" t="s">
        <v>119</v>
      </c>
      <c r="C72" s="199">
        <v>0.12678708341519962</v>
      </c>
      <c r="D72" s="199">
        <v>0.12536599595236236</v>
      </c>
      <c r="E72" s="199">
        <v>0.12149025414585558</v>
      </c>
      <c r="F72" s="68">
        <v>7.6919729153661215E-2</v>
      </c>
      <c r="G72" s="68">
        <v>6.507006239158436E-2</v>
      </c>
      <c r="H72" s="68">
        <v>4.7558751936714903E-2</v>
      </c>
      <c r="I72" s="68">
        <v>3.5885280743941386E-2</v>
      </c>
      <c r="J72" s="68">
        <v>3.0218661437236879E-2</v>
      </c>
      <c r="K72" s="68">
        <v>2.6442026784862745E-2</v>
      </c>
      <c r="L72" s="68">
        <v>2.1362381837190924E-2</v>
      </c>
      <c r="M72" s="68">
        <v>1.7978529037456017E-2</v>
      </c>
      <c r="N72" s="68">
        <v>1.3731059667501034E-2</v>
      </c>
      <c r="O72" s="68">
        <v>9.6564309614938313E-3</v>
      </c>
      <c r="Q72" s="200"/>
      <c r="R72" s="200"/>
      <c r="T72" s="200"/>
      <c r="U72" s="200"/>
    </row>
    <row r="73" spans="1:21" ht="15.75" x14ac:dyDescent="0.3">
      <c r="A73" s="195" t="s">
        <v>88</v>
      </c>
      <c r="B73" s="15" t="s">
        <v>120</v>
      </c>
      <c r="C73" s="199">
        <v>0</v>
      </c>
      <c r="D73" s="199">
        <v>0</v>
      </c>
      <c r="E73" s="199">
        <v>0</v>
      </c>
      <c r="F73" s="68">
        <v>0</v>
      </c>
      <c r="G73" s="68">
        <v>0</v>
      </c>
      <c r="H73" s="68">
        <v>0</v>
      </c>
      <c r="I73" s="68">
        <v>0</v>
      </c>
      <c r="J73" s="68">
        <v>0</v>
      </c>
      <c r="K73" s="68">
        <v>0</v>
      </c>
      <c r="L73" s="68">
        <v>0</v>
      </c>
      <c r="M73" s="68">
        <v>0</v>
      </c>
      <c r="N73" s="68">
        <v>0</v>
      </c>
      <c r="O73" s="68">
        <v>0</v>
      </c>
      <c r="Q73" s="200"/>
      <c r="R73" s="200"/>
      <c r="T73" s="200"/>
      <c r="U73" s="200"/>
    </row>
    <row r="74" spans="1:21" ht="15.75" x14ac:dyDescent="0.3">
      <c r="A74" s="195" t="s">
        <v>86</v>
      </c>
      <c r="B74" s="15" t="s">
        <v>121</v>
      </c>
      <c r="C74" s="199">
        <v>0</v>
      </c>
      <c r="D74" s="199">
        <v>0</v>
      </c>
      <c r="E74" s="199">
        <v>0</v>
      </c>
      <c r="F74" s="68">
        <v>0</v>
      </c>
      <c r="G74" s="68">
        <v>0</v>
      </c>
      <c r="H74" s="68">
        <v>0</v>
      </c>
      <c r="I74" s="68">
        <v>0</v>
      </c>
      <c r="J74" s="68">
        <v>0</v>
      </c>
      <c r="K74" s="68">
        <v>0</v>
      </c>
      <c r="L74" s="68">
        <v>0</v>
      </c>
      <c r="M74" s="68">
        <v>0</v>
      </c>
      <c r="N74" s="68">
        <v>0</v>
      </c>
      <c r="O74" s="68">
        <v>0</v>
      </c>
      <c r="Q74" s="200"/>
      <c r="R74" s="200"/>
      <c r="T74" s="200"/>
      <c r="U74" s="200"/>
    </row>
    <row r="75" spans="1:21" ht="27" x14ac:dyDescent="0.3">
      <c r="A75" s="195" t="s">
        <v>40</v>
      </c>
      <c r="B75" s="15" t="s">
        <v>122</v>
      </c>
      <c r="C75" s="199">
        <v>0.35662810989920568</v>
      </c>
      <c r="D75" s="199">
        <v>0.35758047655029701</v>
      </c>
      <c r="E75" s="199">
        <v>0.35833891900407183</v>
      </c>
      <c r="F75" s="68">
        <v>0.36012665025994584</v>
      </c>
      <c r="G75" s="68">
        <v>0.36135802086606544</v>
      </c>
      <c r="H75" s="68">
        <v>0.36257422371227171</v>
      </c>
      <c r="I75" s="68">
        <v>0.36380194700727786</v>
      </c>
      <c r="J75" s="68">
        <v>0.36458503730250214</v>
      </c>
      <c r="K75" s="68">
        <v>0.36538198160470553</v>
      </c>
      <c r="L75" s="68">
        <v>0.36614240531257813</v>
      </c>
      <c r="M75" s="68">
        <v>0.36608798957464134</v>
      </c>
      <c r="N75" s="68">
        <v>0.36634717492680691</v>
      </c>
      <c r="O75" s="68">
        <v>0.3657398241605837</v>
      </c>
      <c r="Q75" s="200"/>
      <c r="R75" s="200"/>
      <c r="T75" s="200"/>
      <c r="U75" s="200"/>
    </row>
    <row r="76" spans="1:21" ht="27" x14ac:dyDescent="0.3">
      <c r="A76" s="195" t="s">
        <v>57</v>
      </c>
      <c r="B76" s="15" t="s">
        <v>123</v>
      </c>
      <c r="C76" s="199">
        <v>3.0250688255142443E-2</v>
      </c>
      <c r="D76" s="199">
        <v>3.0107768904949549E-2</v>
      </c>
      <c r="E76" s="199">
        <v>2.7264114357545201E-2</v>
      </c>
      <c r="F76" s="68">
        <v>1.8605942650498478E-2</v>
      </c>
      <c r="G76" s="68">
        <v>1.3920011219330881E-2</v>
      </c>
      <c r="H76" s="68">
        <v>7.2026627504654496E-3</v>
      </c>
      <c r="I76" s="68">
        <v>2.724430437888494E-3</v>
      </c>
      <c r="J76" s="68">
        <v>1.9210965575196224E-3</v>
      </c>
      <c r="K76" s="68">
        <v>1.3855406372737088E-3</v>
      </c>
      <c r="L76" s="68">
        <v>8.2396548185039288E-4</v>
      </c>
      <c r="M76" s="68">
        <v>4.4958204490151536E-4</v>
      </c>
      <c r="N76" s="68">
        <v>2.4943413877079752E-4</v>
      </c>
      <c r="O76" s="68">
        <v>4.9286232640079505E-5</v>
      </c>
      <c r="Q76" s="200"/>
      <c r="R76" s="200"/>
      <c r="T76" s="200"/>
      <c r="U76" s="200"/>
    </row>
    <row r="77" spans="1:21" x14ac:dyDescent="0.25">
      <c r="A77" s="195"/>
      <c r="B77" s="28" t="s">
        <v>198</v>
      </c>
      <c r="C77" s="72">
        <v>0.51366588156954773</v>
      </c>
      <c r="D77" s="72">
        <v>0.51305424140760891</v>
      </c>
      <c r="E77" s="72">
        <v>0.50709328750747262</v>
      </c>
      <c r="F77" s="72">
        <v>0.4556523220641055</v>
      </c>
      <c r="G77" s="72">
        <v>0.4403480944769807</v>
      </c>
      <c r="H77" s="72">
        <v>0.41733563839945204</v>
      </c>
      <c r="I77" s="72">
        <v>0.40241165818910773</v>
      </c>
      <c r="J77" s="72">
        <v>0.39672479529725863</v>
      </c>
      <c r="K77" s="72">
        <v>0.39320954902684196</v>
      </c>
      <c r="L77" s="72">
        <v>0.38832875263161942</v>
      </c>
      <c r="M77" s="72">
        <v>0.38451610065699887</v>
      </c>
      <c r="N77" s="72">
        <v>0.38032766873307877</v>
      </c>
      <c r="O77" s="72">
        <v>0.37544554135471758</v>
      </c>
      <c r="Q77" s="200"/>
      <c r="R77" s="200"/>
      <c r="T77" s="200"/>
      <c r="U77" s="200"/>
    </row>
    <row r="78" spans="1:21" ht="15.75" x14ac:dyDescent="0.3">
      <c r="A78" s="192"/>
      <c r="B78" s="29" t="s">
        <v>199</v>
      </c>
      <c r="C78" s="73">
        <v>2.5123519005994361</v>
      </c>
      <c r="D78" s="73">
        <v>2.5153895284429932</v>
      </c>
      <c r="E78" s="73">
        <v>2.425527941423264</v>
      </c>
      <c r="F78" s="73">
        <v>2.4256889690575072</v>
      </c>
      <c r="G78" s="73">
        <v>2.307669519575934</v>
      </c>
      <c r="H78" s="73">
        <v>2.1622508909467744</v>
      </c>
      <c r="I78" s="73">
        <v>2.0628720195750416</v>
      </c>
      <c r="J78" s="73">
        <v>1.9331947666593459</v>
      </c>
      <c r="K78" s="73">
        <v>1.8190253587839629</v>
      </c>
      <c r="L78" s="73">
        <v>1.6258524279709961</v>
      </c>
      <c r="M78" s="73">
        <v>1.5024085748477189</v>
      </c>
      <c r="N78" s="73">
        <v>1.3373277478097496</v>
      </c>
      <c r="O78" s="73">
        <v>1.2497181053861128</v>
      </c>
      <c r="Q78" s="200"/>
      <c r="R78" s="200"/>
      <c r="T78" s="200"/>
      <c r="U78" s="200"/>
    </row>
    <row r="79" spans="1:21" ht="15.75" x14ac:dyDescent="0.3">
      <c r="A79" s="193"/>
      <c r="B79" s="17" t="s">
        <v>83</v>
      </c>
      <c r="C79" s="81"/>
      <c r="D79" s="81"/>
      <c r="E79" s="81"/>
      <c r="F79" s="88"/>
      <c r="G79" s="88"/>
      <c r="H79" s="81"/>
      <c r="I79" s="81"/>
      <c r="J79" s="81"/>
      <c r="K79" s="81"/>
      <c r="L79" s="81"/>
      <c r="M79" s="81"/>
      <c r="N79" s="81"/>
      <c r="O79" s="81"/>
    </row>
    <row r="80" spans="1:21" ht="16.5" x14ac:dyDescent="0.3">
      <c r="A80" s="193"/>
      <c r="B80" s="30" t="s">
        <v>188</v>
      </c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</row>
    <row r="81" spans="1:21" ht="30" x14ac:dyDescent="0.35">
      <c r="A81" s="191"/>
      <c r="B81" s="13" t="s">
        <v>224</v>
      </c>
      <c r="C81" s="14">
        <v>2018</v>
      </c>
      <c r="D81" s="14">
        <v>2019</v>
      </c>
      <c r="E81" s="14">
        <v>2020</v>
      </c>
      <c r="F81" s="14">
        <v>2023</v>
      </c>
      <c r="G81" s="14">
        <v>2025</v>
      </c>
      <c r="H81" s="14">
        <v>2028</v>
      </c>
      <c r="I81" s="14">
        <v>2030</v>
      </c>
      <c r="J81" s="14">
        <v>2033</v>
      </c>
      <c r="K81" s="14">
        <v>2035</v>
      </c>
      <c r="L81" s="14">
        <v>2038</v>
      </c>
      <c r="M81" s="14">
        <v>2040</v>
      </c>
      <c r="N81" s="14">
        <v>2045</v>
      </c>
      <c r="O81" s="14">
        <v>2050</v>
      </c>
    </row>
    <row r="82" spans="1:21" ht="15.75" x14ac:dyDescent="0.3">
      <c r="A82" s="192" t="s">
        <v>62</v>
      </c>
      <c r="B82" s="20" t="s">
        <v>124</v>
      </c>
      <c r="C82" s="199">
        <v>6.9626081902868862</v>
      </c>
      <c r="D82" s="199">
        <v>6.7774636133696129</v>
      </c>
      <c r="E82" s="199">
        <v>6.6442055033282799</v>
      </c>
      <c r="F82" s="68">
        <v>5.8982535574218637</v>
      </c>
      <c r="G82" s="68">
        <v>5.459654693397658</v>
      </c>
      <c r="H82" s="68">
        <v>4.8394176195932257</v>
      </c>
      <c r="I82" s="68">
        <v>4.4850202268709181</v>
      </c>
      <c r="J82" s="68">
        <v>3.7810373682560687</v>
      </c>
      <c r="K82" s="68">
        <v>3.360548475975107</v>
      </c>
      <c r="L82" s="68">
        <v>2.7675883879286163</v>
      </c>
      <c r="M82" s="68">
        <v>2.3968971655890585</v>
      </c>
      <c r="N82" s="68">
        <v>1.5537848115967754</v>
      </c>
      <c r="O82" s="68">
        <v>0.82503179531066095</v>
      </c>
      <c r="Q82" s="200"/>
      <c r="R82" s="200"/>
      <c r="T82" s="200"/>
      <c r="U82" s="200"/>
    </row>
    <row r="83" spans="1:21" ht="15.75" x14ac:dyDescent="0.3">
      <c r="A83" s="192" t="s">
        <v>64</v>
      </c>
      <c r="B83" s="20" t="s">
        <v>125</v>
      </c>
      <c r="C83" s="199">
        <v>0.11754291484060224</v>
      </c>
      <c r="D83" s="199">
        <v>0.11922284611721173</v>
      </c>
      <c r="E83" s="199">
        <v>0.12101728148165457</v>
      </c>
      <c r="F83" s="68">
        <v>0.11645877963010841</v>
      </c>
      <c r="G83" s="68">
        <v>0.1095030725773304</v>
      </c>
      <c r="H83" s="68">
        <v>9.9437906601673787E-2</v>
      </c>
      <c r="I83" s="68">
        <v>9.3695866131965719E-2</v>
      </c>
      <c r="J83" s="68">
        <v>7.9756613221114436E-2</v>
      </c>
      <c r="K83" s="68">
        <v>7.1346110669007701E-2</v>
      </c>
      <c r="L83" s="68">
        <v>5.9329743376484945E-2</v>
      </c>
      <c r="M83" s="68">
        <v>5.1716441477933556E-2</v>
      </c>
      <c r="N83" s="68">
        <v>3.4070928435630268E-2</v>
      </c>
      <c r="O83" s="68">
        <v>1.8384249813439422E-2</v>
      </c>
      <c r="Q83" s="200"/>
      <c r="R83" s="200"/>
      <c r="T83" s="200"/>
      <c r="U83" s="200"/>
    </row>
    <row r="84" spans="1:21" ht="15.75" x14ac:dyDescent="0.3">
      <c r="A84" s="192" t="s">
        <v>65</v>
      </c>
      <c r="B84" s="20" t="s">
        <v>126</v>
      </c>
      <c r="C84" s="199">
        <v>0.20116223250639415</v>
      </c>
      <c r="D84" s="199">
        <v>0.19542691787495636</v>
      </c>
      <c r="E84" s="199">
        <v>0.19315730590134636</v>
      </c>
      <c r="F84" s="68">
        <v>0.16843683937322199</v>
      </c>
      <c r="G84" s="68">
        <v>0.16188401274834421</v>
      </c>
      <c r="H84" s="68">
        <v>0.15205265541192711</v>
      </c>
      <c r="I84" s="68">
        <v>0.14661419576520612</v>
      </c>
      <c r="J84" s="68">
        <v>0.12950365464118568</v>
      </c>
      <c r="K84" s="68">
        <v>0.11883711169448652</v>
      </c>
      <c r="L84" s="68">
        <v>0.10283184356826051</v>
      </c>
      <c r="M84" s="68">
        <v>9.21564507670357E-2</v>
      </c>
      <c r="N84" s="68">
        <v>6.54517615075626E-2</v>
      </c>
      <c r="O84" s="68">
        <v>3.8694165286187091E-2</v>
      </c>
      <c r="Q84" s="200"/>
      <c r="R84" s="200"/>
      <c r="T84" s="200"/>
      <c r="U84" s="200"/>
    </row>
    <row r="85" spans="1:21" ht="15.75" x14ac:dyDescent="0.3">
      <c r="A85" s="192" t="s">
        <v>63</v>
      </c>
      <c r="B85" s="20" t="s">
        <v>127</v>
      </c>
      <c r="C85" s="199">
        <v>4.4538538163548598</v>
      </c>
      <c r="D85" s="199">
        <v>4.3698525483260902</v>
      </c>
      <c r="E85" s="199">
        <v>4.3288961905201671</v>
      </c>
      <c r="F85" s="68">
        <v>3.9344163047133924</v>
      </c>
      <c r="G85" s="68">
        <v>3.7290881667851465</v>
      </c>
      <c r="H85" s="68">
        <v>3.4367165091411809</v>
      </c>
      <c r="I85" s="68">
        <v>3.2659995922990941</v>
      </c>
      <c r="J85" s="68">
        <v>2.9553401165645772</v>
      </c>
      <c r="K85" s="68">
        <v>2.7654356837288376</v>
      </c>
      <c r="L85" s="68">
        <v>2.4919743257079068</v>
      </c>
      <c r="M85" s="68">
        <v>2.3170864381201781</v>
      </c>
      <c r="N85" s="68">
        <v>1.9050734501302933</v>
      </c>
      <c r="O85" s="68">
        <v>1.5274291719041324</v>
      </c>
      <c r="Q85" s="200"/>
      <c r="R85" s="200"/>
      <c r="T85" s="200"/>
      <c r="U85" s="200"/>
    </row>
    <row r="86" spans="1:21" ht="15.75" x14ac:dyDescent="0.3">
      <c r="A86" s="192"/>
      <c r="B86" s="32" t="s">
        <v>200</v>
      </c>
      <c r="C86" s="74">
        <v>11.735167153988742</v>
      </c>
      <c r="D86" s="74">
        <v>11.461965925687871</v>
      </c>
      <c r="E86" s="74">
        <v>11.287276281231447</v>
      </c>
      <c r="F86" s="74">
        <v>10.117565481138588</v>
      </c>
      <c r="G86" s="74">
        <v>9.4601299455084789</v>
      </c>
      <c r="H86" s="74">
        <v>8.5276246907480076</v>
      </c>
      <c r="I86" s="74">
        <v>7.991329881067184</v>
      </c>
      <c r="J86" s="74">
        <v>6.9456377526829467</v>
      </c>
      <c r="K86" s="74">
        <v>6.3161673820674391</v>
      </c>
      <c r="L86" s="74">
        <v>5.4217243005812685</v>
      </c>
      <c r="M86" s="74">
        <v>4.8578564959542057</v>
      </c>
      <c r="N86" s="74">
        <v>3.5583809516702614</v>
      </c>
      <c r="O86" s="74">
        <v>2.4095393823144198</v>
      </c>
      <c r="Q86" s="200"/>
      <c r="R86" s="200"/>
      <c r="T86" s="200"/>
      <c r="U86" s="200"/>
    </row>
    <row r="87" spans="1:21" ht="15.75" x14ac:dyDescent="0.3">
      <c r="A87" s="192" t="s">
        <v>46</v>
      </c>
      <c r="B87" s="20" t="s">
        <v>128</v>
      </c>
      <c r="C87" s="199">
        <v>36.742231194671469</v>
      </c>
      <c r="D87" s="199">
        <v>34.854215766234653</v>
      </c>
      <c r="E87" s="199">
        <v>33.165944925335985</v>
      </c>
      <c r="F87" s="68">
        <v>31.002283059529805</v>
      </c>
      <c r="G87" s="68">
        <v>29.561727430612653</v>
      </c>
      <c r="H87" s="68">
        <v>27.403722409667349</v>
      </c>
      <c r="I87" s="68">
        <v>25.966938010657454</v>
      </c>
      <c r="J87" s="68">
        <v>24.508100513146641</v>
      </c>
      <c r="K87" s="68">
        <v>23.536814342889837</v>
      </c>
      <c r="L87" s="68">
        <v>22.081793329630205</v>
      </c>
      <c r="M87" s="68">
        <v>21.113051482207513</v>
      </c>
      <c r="N87" s="68">
        <v>18.695649428610515</v>
      </c>
      <c r="O87" s="68">
        <v>16.28460818209884</v>
      </c>
      <c r="Q87" s="200"/>
      <c r="R87" s="200"/>
      <c r="T87" s="200"/>
      <c r="U87" s="200"/>
    </row>
    <row r="88" spans="1:21" ht="15.75" x14ac:dyDescent="0.3">
      <c r="A88" s="192" t="s">
        <v>44</v>
      </c>
      <c r="B88" s="20" t="s">
        <v>129</v>
      </c>
      <c r="C88" s="199">
        <v>5.5345502620460261</v>
      </c>
      <c r="D88" s="199">
        <v>5.4527963931572776</v>
      </c>
      <c r="E88" s="199">
        <v>5.4121112648237917</v>
      </c>
      <c r="F88" s="68">
        <v>6.2941361378722922</v>
      </c>
      <c r="G88" s="68">
        <v>6.8645851080658726</v>
      </c>
      <c r="H88" s="68">
        <v>7.7110003713575299</v>
      </c>
      <c r="I88" s="68">
        <v>8.2565660369360554</v>
      </c>
      <c r="J88" s="68">
        <v>8.7117785774885057</v>
      </c>
      <c r="K88" s="68">
        <v>9.0055547057345837</v>
      </c>
      <c r="L88" s="68">
        <v>9.4420227065847513</v>
      </c>
      <c r="M88" s="68">
        <v>9.7304671013876973</v>
      </c>
      <c r="N88" s="68">
        <v>10.436654524760943</v>
      </c>
      <c r="O88" s="68">
        <v>11.119688476634854</v>
      </c>
      <c r="Q88" s="200"/>
      <c r="R88" s="200"/>
      <c r="T88" s="200"/>
      <c r="U88" s="200"/>
    </row>
    <row r="89" spans="1:21" ht="15.75" x14ac:dyDescent="0.3">
      <c r="A89" s="192" t="s">
        <v>45</v>
      </c>
      <c r="B89" s="20" t="s">
        <v>130</v>
      </c>
      <c r="C89" s="199">
        <v>6.0734660627572845</v>
      </c>
      <c r="D89" s="199">
        <v>5.9634248014211639</v>
      </c>
      <c r="E89" s="199">
        <v>5.8485356356632883</v>
      </c>
      <c r="F89" s="68">
        <v>5.7296570382128138</v>
      </c>
      <c r="G89" s="68">
        <v>5.6469221896487181</v>
      </c>
      <c r="H89" s="68">
        <v>5.5176081290884902</v>
      </c>
      <c r="I89" s="68">
        <v>5.427931191020785</v>
      </c>
      <c r="J89" s="68">
        <v>5.3312927189931871</v>
      </c>
      <c r="K89" s="68">
        <v>5.2651242996410259</v>
      </c>
      <c r="L89" s="68">
        <v>5.1632631017868285</v>
      </c>
      <c r="M89" s="68">
        <v>5.0936198657312701</v>
      </c>
      <c r="N89" s="68">
        <v>4.9134530448230258</v>
      </c>
      <c r="O89" s="68">
        <v>4.7246593202188514</v>
      </c>
      <c r="Q89" s="200"/>
      <c r="R89" s="200"/>
      <c r="T89" s="200"/>
      <c r="U89" s="200"/>
    </row>
    <row r="90" spans="1:21" ht="15.75" x14ac:dyDescent="0.3">
      <c r="A90" s="192" t="s">
        <v>61</v>
      </c>
      <c r="B90" s="20" t="s">
        <v>131</v>
      </c>
      <c r="C90" s="199">
        <v>2.5424523546169787E-2</v>
      </c>
      <c r="D90" s="199">
        <v>2.7145085478310169E-2</v>
      </c>
      <c r="E90" s="199">
        <v>2.3590759126183997E-2</v>
      </c>
      <c r="F90" s="68">
        <v>2.3194747981200092E-2</v>
      </c>
      <c r="G90" s="68">
        <v>2.2930740551210825E-2</v>
      </c>
      <c r="H90" s="68">
        <v>2.2534729406226934E-2</v>
      </c>
      <c r="I90" s="68">
        <v>2.2270721976237667E-2</v>
      </c>
      <c r="J90" s="68">
        <v>2.2250025524662615E-2</v>
      </c>
      <c r="K90" s="68">
        <v>2.2236227890279247E-2</v>
      </c>
      <c r="L90" s="68">
        <v>2.2215531438704198E-2</v>
      </c>
      <c r="M90" s="68">
        <v>2.2201733804320833E-2</v>
      </c>
      <c r="N90" s="68">
        <v>2.2167239718362416E-2</v>
      </c>
      <c r="O90" s="68">
        <v>2.2132745632403996E-2</v>
      </c>
      <c r="Q90" s="200"/>
      <c r="R90" s="200"/>
      <c r="T90" s="200"/>
      <c r="U90" s="200"/>
    </row>
    <row r="91" spans="1:21" ht="15.75" x14ac:dyDescent="0.3">
      <c r="A91" s="192" t="s">
        <v>43</v>
      </c>
      <c r="B91" s="20" t="s">
        <v>132</v>
      </c>
      <c r="C91" s="199">
        <v>26.714978676232587</v>
      </c>
      <c r="D91" s="199">
        <v>26.223759066727258</v>
      </c>
      <c r="E91" s="199">
        <v>25.099286634488656</v>
      </c>
      <c r="F91" s="68">
        <v>24.237024321363783</v>
      </c>
      <c r="G91" s="68">
        <v>23.539644561339227</v>
      </c>
      <c r="H91" s="68">
        <v>22.494084484820767</v>
      </c>
      <c r="I91" s="68">
        <v>21.78626820472239</v>
      </c>
      <c r="J91" s="68">
        <v>21.047307967664061</v>
      </c>
      <c r="K91" s="68">
        <v>20.555654374300747</v>
      </c>
      <c r="L91" s="68">
        <v>19.830811625972196</v>
      </c>
      <c r="M91" s="68">
        <v>19.356028924787609</v>
      </c>
      <c r="N91" s="68">
        <v>18.196778123263073</v>
      </c>
      <c r="O91" s="68">
        <v>17.076758005413623</v>
      </c>
      <c r="Q91" s="200"/>
      <c r="R91" s="200"/>
      <c r="T91" s="200"/>
      <c r="U91" s="200"/>
    </row>
    <row r="92" spans="1:21" ht="15.75" x14ac:dyDescent="0.3">
      <c r="A92" s="192"/>
      <c r="B92" s="32" t="s">
        <v>201</v>
      </c>
      <c r="C92" s="74">
        <v>75.090650719253532</v>
      </c>
      <c r="D92" s="74">
        <v>72.521341113018664</v>
      </c>
      <c r="E92" s="74">
        <v>69.54946921943791</v>
      </c>
      <c r="F92" s="74">
        <v>67.286295304959893</v>
      </c>
      <c r="G92" s="74">
        <v>65.635810030217684</v>
      </c>
      <c r="H92" s="74">
        <v>63.148950124340359</v>
      </c>
      <c r="I92" s="74">
        <v>61.459974165312914</v>
      </c>
      <c r="J92" s="74">
        <v>59.62072980281706</v>
      </c>
      <c r="K92" s="74">
        <v>58.385383950456472</v>
      </c>
      <c r="L92" s="74">
        <v>56.540106295412684</v>
      </c>
      <c r="M92" s="74">
        <v>55.315369107918414</v>
      </c>
      <c r="N92" s="74">
        <v>52.264702361175921</v>
      </c>
      <c r="O92" s="74">
        <v>49.227846729998575</v>
      </c>
      <c r="Q92" s="200"/>
      <c r="R92" s="200"/>
      <c r="T92" s="200"/>
      <c r="U92" s="200"/>
    </row>
    <row r="93" spans="1:21" ht="15.75" x14ac:dyDescent="0.3">
      <c r="A93" s="192" t="s">
        <v>55</v>
      </c>
      <c r="B93" s="20" t="s">
        <v>133</v>
      </c>
      <c r="C93" s="199">
        <v>3.1771334885410183</v>
      </c>
      <c r="D93" s="199">
        <v>3.0987203320711365</v>
      </c>
      <c r="E93" s="199">
        <v>3.4948686767176027</v>
      </c>
      <c r="F93" s="68">
        <v>3.4151123809733615</v>
      </c>
      <c r="G93" s="68">
        <v>3.3722504258086698</v>
      </c>
      <c r="H93" s="68">
        <v>3.3129287855412279</v>
      </c>
      <c r="I93" s="68">
        <v>3.2717975287762866</v>
      </c>
      <c r="J93" s="68">
        <v>3.1245997384252058</v>
      </c>
      <c r="K93" s="68">
        <v>3.0252217898756872</v>
      </c>
      <c r="L93" s="68">
        <v>2.8946711627674406</v>
      </c>
      <c r="M93" s="68">
        <v>2.800763157488293</v>
      </c>
      <c r="N93" s="68">
        <v>2.1781532929292782</v>
      </c>
      <c r="O93" s="68">
        <v>1.8686690088339526</v>
      </c>
      <c r="Q93" s="200"/>
      <c r="R93" s="200"/>
      <c r="T93" s="200"/>
      <c r="U93" s="200"/>
    </row>
    <row r="94" spans="1:21" ht="15.75" x14ac:dyDescent="0.3">
      <c r="A94" s="192"/>
      <c r="B94" s="33" t="s">
        <v>202</v>
      </c>
      <c r="C94" s="75">
        <v>90.002951361783289</v>
      </c>
      <c r="D94" s="75">
        <v>87.082027370777666</v>
      </c>
      <c r="E94" s="75">
        <v>84.331614177386953</v>
      </c>
      <c r="F94" s="75">
        <v>80.818973167071832</v>
      </c>
      <c r="G94" s="75">
        <v>78.468190401534841</v>
      </c>
      <c r="H94" s="75">
        <v>74.989503600629604</v>
      </c>
      <c r="I94" s="75">
        <v>72.723101575156392</v>
      </c>
      <c r="J94" s="75">
        <v>69.690967293925212</v>
      </c>
      <c r="K94" s="75">
        <v>67.726773122399592</v>
      </c>
      <c r="L94" s="75">
        <v>64.856501758761397</v>
      </c>
      <c r="M94" s="75">
        <v>62.973988761360914</v>
      </c>
      <c r="N94" s="75">
        <v>58.00123660577546</v>
      </c>
      <c r="O94" s="75">
        <v>53.50605512114695</v>
      </c>
      <c r="Q94" s="202"/>
      <c r="R94" s="202"/>
      <c r="T94" s="202"/>
      <c r="U94" s="202"/>
    </row>
    <row r="95" spans="1:21" ht="15.75" x14ac:dyDescent="0.3">
      <c r="A95" s="192"/>
      <c r="B95" s="17" t="s">
        <v>83</v>
      </c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1:21" ht="16.5" x14ac:dyDescent="0.3">
      <c r="A96" s="193"/>
      <c r="B96" s="196" t="s">
        <v>203</v>
      </c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</row>
    <row r="97" spans="1:21" ht="30" x14ac:dyDescent="0.35">
      <c r="A97" s="191"/>
      <c r="B97" s="13" t="s">
        <v>224</v>
      </c>
      <c r="C97" s="14">
        <v>2018</v>
      </c>
      <c r="D97" s="14">
        <v>2019</v>
      </c>
      <c r="E97" s="14">
        <v>2020</v>
      </c>
      <c r="F97" s="14">
        <v>2023</v>
      </c>
      <c r="G97" s="14">
        <v>2025</v>
      </c>
      <c r="H97" s="14">
        <v>2028</v>
      </c>
      <c r="I97" s="14">
        <v>2030</v>
      </c>
      <c r="J97" s="14">
        <v>2033</v>
      </c>
      <c r="K97" s="14">
        <v>2035</v>
      </c>
      <c r="L97" s="14">
        <v>2038</v>
      </c>
      <c r="M97" s="14">
        <v>2040</v>
      </c>
      <c r="N97" s="14">
        <v>2045</v>
      </c>
      <c r="O97" s="14">
        <v>2050</v>
      </c>
    </row>
    <row r="98" spans="1:21" ht="15.75" x14ac:dyDescent="0.3">
      <c r="A98" s="192" t="s">
        <v>22</v>
      </c>
      <c r="B98" s="20" t="s">
        <v>134</v>
      </c>
      <c r="C98" s="199">
        <v>2.3979128222390003</v>
      </c>
      <c r="D98" s="199">
        <v>2.3271857741708506</v>
      </c>
      <c r="E98" s="199">
        <v>1.8715316435331097</v>
      </c>
      <c r="F98" s="68">
        <v>1.7095354650230581</v>
      </c>
      <c r="G98" s="68">
        <v>1.3467439277931188</v>
      </c>
      <c r="H98" s="68">
        <v>1.0356832079444909</v>
      </c>
      <c r="I98" s="68">
        <v>0.8278054360432634</v>
      </c>
      <c r="J98" s="68">
        <v>0.63974276579158218</v>
      </c>
      <c r="K98" s="68">
        <v>0.51665462880173985</v>
      </c>
      <c r="L98" s="68">
        <v>0.35820086599390638</v>
      </c>
      <c r="M98" s="68">
        <v>0.25895497070481371</v>
      </c>
      <c r="N98" s="68">
        <v>9.2668054769609098E-2</v>
      </c>
      <c r="O98" s="68">
        <v>0</v>
      </c>
      <c r="Q98" s="202"/>
      <c r="R98" s="202"/>
      <c r="T98" s="202"/>
      <c r="U98" s="202"/>
    </row>
    <row r="99" spans="1:21" ht="15.75" x14ac:dyDescent="0.3">
      <c r="A99" s="192" t="s">
        <v>23</v>
      </c>
      <c r="B99" s="20" t="s">
        <v>135</v>
      </c>
      <c r="C99" s="199">
        <v>0.3113807216624232</v>
      </c>
      <c r="D99" s="199">
        <v>0.30343413661529489</v>
      </c>
      <c r="E99" s="199">
        <v>0.2390246544285767</v>
      </c>
      <c r="F99" s="68">
        <v>0.30488280004190915</v>
      </c>
      <c r="G99" s="68">
        <v>0.33129636979386629</v>
      </c>
      <c r="H99" s="68">
        <v>0.32948662870551709</v>
      </c>
      <c r="I99" s="68">
        <v>0.32690080536315008</v>
      </c>
      <c r="J99" s="68">
        <v>0.30179870741795373</v>
      </c>
      <c r="K99" s="68">
        <v>0.28579075090531769</v>
      </c>
      <c r="L99" s="68">
        <v>0.24361685687726012</v>
      </c>
      <c r="M99" s="68">
        <v>0.21333833936782148</v>
      </c>
      <c r="N99" s="68">
        <v>0.11066706173679396</v>
      </c>
      <c r="O99" s="68">
        <v>0</v>
      </c>
      <c r="Q99" s="202"/>
      <c r="R99" s="202"/>
      <c r="T99" s="202"/>
      <c r="U99" s="202"/>
    </row>
    <row r="100" spans="1:21" ht="15.75" x14ac:dyDescent="0.3">
      <c r="A100" s="192" t="s">
        <v>24</v>
      </c>
      <c r="B100" s="20" t="s">
        <v>136</v>
      </c>
      <c r="C100" s="199">
        <v>7.0487404248228351E-4</v>
      </c>
      <c r="D100" s="199">
        <v>5.1464459000895844E-4</v>
      </c>
      <c r="E100" s="199">
        <v>2.913818219351327E-4</v>
      </c>
      <c r="F100" s="68">
        <v>2.1122373163163933E-4</v>
      </c>
      <c r="G100" s="68">
        <v>0</v>
      </c>
      <c r="H100" s="68">
        <v>0</v>
      </c>
      <c r="I100" s="68">
        <v>0</v>
      </c>
      <c r="J100" s="68">
        <v>0</v>
      </c>
      <c r="K100" s="68">
        <v>0</v>
      </c>
      <c r="L100" s="68">
        <v>0</v>
      </c>
      <c r="M100" s="68">
        <v>0</v>
      </c>
      <c r="N100" s="68">
        <v>0</v>
      </c>
      <c r="O100" s="68">
        <v>0</v>
      </c>
      <c r="Q100" s="202"/>
      <c r="R100" s="202"/>
      <c r="T100" s="202"/>
      <c r="U100" s="202"/>
    </row>
    <row r="101" spans="1:21" ht="15.75" x14ac:dyDescent="0.3">
      <c r="A101" s="192" t="s">
        <v>25</v>
      </c>
      <c r="B101" s="20" t="s">
        <v>204</v>
      </c>
      <c r="C101" s="199">
        <v>5.3474884260011483E-5</v>
      </c>
      <c r="D101" s="199">
        <v>4.6288616301386282E-5</v>
      </c>
      <c r="E101" s="199">
        <v>3.3585813090450395E-5</v>
      </c>
      <c r="F101" s="68">
        <v>7.1933209454673445E-5</v>
      </c>
      <c r="G101" s="68">
        <v>6.7503719421542908E-5</v>
      </c>
      <c r="H101" s="68">
        <v>6.9168816913216312E-5</v>
      </c>
      <c r="I101" s="68">
        <v>7.1021090576822691E-5</v>
      </c>
      <c r="J101" s="68">
        <v>7.4730777003915742E-5</v>
      </c>
      <c r="K101" s="68">
        <v>7.9189451391625579E-5</v>
      </c>
      <c r="L101" s="68">
        <v>8.5017329682163665E-5</v>
      </c>
      <c r="M101" s="68">
        <v>8.8036778187347212E-5</v>
      </c>
      <c r="N101" s="68">
        <v>9.4249602275777006E-5</v>
      </c>
      <c r="O101" s="68">
        <v>0</v>
      </c>
      <c r="Q101" s="202"/>
      <c r="R101" s="202"/>
      <c r="T101" s="202"/>
      <c r="U101" s="202"/>
    </row>
    <row r="102" spans="1:21" ht="15.75" x14ac:dyDescent="0.3">
      <c r="A102" s="192" t="s">
        <v>137</v>
      </c>
      <c r="B102" s="20" t="s">
        <v>138</v>
      </c>
      <c r="C102" s="199">
        <v>0</v>
      </c>
      <c r="D102" s="199">
        <v>0</v>
      </c>
      <c r="E102" s="199">
        <v>0</v>
      </c>
      <c r="F102" s="68">
        <v>0</v>
      </c>
      <c r="G102" s="68">
        <v>0</v>
      </c>
      <c r="H102" s="68">
        <v>0</v>
      </c>
      <c r="I102" s="68">
        <v>0</v>
      </c>
      <c r="J102" s="68">
        <v>0</v>
      </c>
      <c r="K102" s="68">
        <v>0</v>
      </c>
      <c r="L102" s="68">
        <v>0</v>
      </c>
      <c r="M102" s="68">
        <v>0</v>
      </c>
      <c r="N102" s="68">
        <v>0</v>
      </c>
      <c r="O102" s="68">
        <v>0</v>
      </c>
      <c r="Q102" s="202"/>
      <c r="R102" s="202"/>
      <c r="T102" s="202"/>
      <c r="U102" s="202"/>
    </row>
    <row r="103" spans="1:21" ht="15.75" x14ac:dyDescent="0.3">
      <c r="A103" s="192" t="s">
        <v>26</v>
      </c>
      <c r="B103" s="20" t="s">
        <v>139</v>
      </c>
      <c r="C103" s="199">
        <v>0.60797632370427257</v>
      </c>
      <c r="D103" s="199">
        <v>0.58584918822421583</v>
      </c>
      <c r="E103" s="199">
        <v>0.49673721730048265</v>
      </c>
      <c r="F103" s="68">
        <v>0.5202897068863952</v>
      </c>
      <c r="G103" s="68">
        <v>0.50178363914697377</v>
      </c>
      <c r="H103" s="68">
        <v>0.46113847025125709</v>
      </c>
      <c r="I103" s="68">
        <v>0.43259971982123807</v>
      </c>
      <c r="J103" s="68">
        <v>0.35722368402359833</v>
      </c>
      <c r="K103" s="68">
        <v>0.30393156348092026</v>
      </c>
      <c r="L103" s="68">
        <v>0.20495664757394946</v>
      </c>
      <c r="M103" s="68">
        <v>0.14407940311434747</v>
      </c>
      <c r="N103" s="68">
        <v>4.133992338745706E-2</v>
      </c>
      <c r="O103" s="68">
        <v>0</v>
      </c>
      <c r="Q103" s="202"/>
      <c r="R103" s="202"/>
      <c r="T103" s="202"/>
      <c r="U103" s="202"/>
    </row>
    <row r="104" spans="1:21" ht="15.75" x14ac:dyDescent="0.3">
      <c r="A104" s="192" t="s">
        <v>27</v>
      </c>
      <c r="B104" s="20" t="s">
        <v>140</v>
      </c>
      <c r="C104" s="199">
        <v>5.2092578780765349E-2</v>
      </c>
      <c r="D104" s="199">
        <v>4.1505275824962821E-2</v>
      </c>
      <c r="E104" s="199">
        <v>2.9779491112110146E-2</v>
      </c>
      <c r="F104" s="68">
        <v>5.9909298433933188E-2</v>
      </c>
      <c r="G104" s="68">
        <v>8.4218247734740195E-2</v>
      </c>
      <c r="H104" s="68">
        <v>8.8207931794464095E-2</v>
      </c>
      <c r="I104" s="68">
        <v>9.1227236607868148E-2</v>
      </c>
      <c r="J104" s="68">
        <v>8.7415801972662105E-2</v>
      </c>
      <c r="K104" s="68">
        <v>8.402150935262491E-2</v>
      </c>
      <c r="L104" s="68">
        <v>7.3549098870009613E-2</v>
      </c>
      <c r="M104" s="68">
        <v>6.476531426550404E-2</v>
      </c>
      <c r="N104" s="68">
        <v>3.3802396165073939E-2</v>
      </c>
      <c r="O104" s="68">
        <v>0</v>
      </c>
      <c r="Q104" s="202"/>
      <c r="R104" s="202"/>
      <c r="T104" s="202"/>
      <c r="U104" s="202"/>
    </row>
    <row r="105" spans="1:21" ht="15.75" x14ac:dyDescent="0.3">
      <c r="A105" s="192" t="s">
        <v>28</v>
      </c>
      <c r="B105" s="20" t="s">
        <v>234</v>
      </c>
      <c r="C105" s="199">
        <v>2.3479761135149729E-3</v>
      </c>
      <c r="D105" s="199">
        <v>1.6127545990463027E-3</v>
      </c>
      <c r="E105" s="199">
        <v>8.7147797459814671E-4</v>
      </c>
      <c r="F105" s="68">
        <v>3.8502509208407723E-4</v>
      </c>
      <c r="G105" s="68">
        <v>0</v>
      </c>
      <c r="H105" s="68">
        <v>0</v>
      </c>
      <c r="I105" s="68">
        <v>0</v>
      </c>
      <c r="J105" s="68">
        <v>0</v>
      </c>
      <c r="K105" s="68">
        <v>0</v>
      </c>
      <c r="L105" s="68">
        <v>0</v>
      </c>
      <c r="M105" s="68">
        <v>0</v>
      </c>
      <c r="N105" s="68">
        <v>0</v>
      </c>
      <c r="O105" s="68">
        <v>0</v>
      </c>
      <c r="Q105" s="202"/>
      <c r="R105" s="202"/>
      <c r="T105" s="202"/>
      <c r="U105" s="202"/>
    </row>
    <row r="106" spans="1:21" ht="15.75" x14ac:dyDescent="0.3">
      <c r="A106" s="192" t="s">
        <v>29</v>
      </c>
      <c r="B106" s="20" t="s">
        <v>235</v>
      </c>
      <c r="C106" s="199">
        <v>2.6339482026052136E-4</v>
      </c>
      <c r="D106" s="199">
        <v>2.1548094451243348E-4</v>
      </c>
      <c r="E106" s="199">
        <v>1.480051957795367E-4</v>
      </c>
      <c r="F106" s="68">
        <v>1.2630017964521161E-4</v>
      </c>
      <c r="G106" s="68">
        <v>1.1770237140980395E-4</v>
      </c>
      <c r="H106" s="68">
        <v>1.1835285867864835E-4</v>
      </c>
      <c r="I106" s="68">
        <v>1.2222391639916163E-4</v>
      </c>
      <c r="J106" s="68">
        <v>1.2815717649072614E-4</v>
      </c>
      <c r="K106" s="68">
        <v>1.3385605584249376E-4</v>
      </c>
      <c r="L106" s="68">
        <v>1.4249143397426615E-4</v>
      </c>
      <c r="M106" s="68">
        <v>1.4808931133508378E-4</v>
      </c>
      <c r="N106" s="68">
        <v>1.5783350396724881E-4</v>
      </c>
      <c r="O106" s="68">
        <v>0</v>
      </c>
      <c r="Q106" s="202"/>
      <c r="R106" s="202"/>
      <c r="T106" s="202"/>
      <c r="U106" s="202"/>
    </row>
    <row r="107" spans="1:21" ht="15.75" x14ac:dyDescent="0.3">
      <c r="A107" s="192" t="s">
        <v>141</v>
      </c>
      <c r="B107" s="20" t="s">
        <v>142</v>
      </c>
      <c r="C107" s="199">
        <v>0</v>
      </c>
      <c r="D107" s="199">
        <v>0</v>
      </c>
      <c r="E107" s="199">
        <v>0</v>
      </c>
      <c r="F107" s="68">
        <v>0</v>
      </c>
      <c r="G107" s="68">
        <v>0</v>
      </c>
      <c r="H107" s="68">
        <v>0</v>
      </c>
      <c r="I107" s="68">
        <v>0</v>
      </c>
      <c r="J107" s="68">
        <v>0</v>
      </c>
      <c r="K107" s="68">
        <v>0</v>
      </c>
      <c r="L107" s="68">
        <v>0</v>
      </c>
      <c r="M107" s="68">
        <v>0</v>
      </c>
      <c r="N107" s="68">
        <v>0</v>
      </c>
      <c r="O107" s="68">
        <v>0</v>
      </c>
      <c r="Q107" s="202"/>
      <c r="R107" s="202"/>
      <c r="T107" s="202"/>
      <c r="U107" s="202"/>
    </row>
    <row r="108" spans="1:21" ht="15.75" x14ac:dyDescent="0.3">
      <c r="A108" s="192" t="s">
        <v>30</v>
      </c>
      <c r="B108" s="20" t="s">
        <v>205</v>
      </c>
      <c r="C108" s="199">
        <v>1.0385284451117434</v>
      </c>
      <c r="D108" s="199">
        <v>1.0583298741612353</v>
      </c>
      <c r="E108" s="199">
        <v>0.98172164581355559</v>
      </c>
      <c r="F108" s="68">
        <v>1.0960899092598106</v>
      </c>
      <c r="G108" s="68">
        <v>1.0695288195291295</v>
      </c>
      <c r="H108" s="68">
        <v>0.95652637094093074</v>
      </c>
      <c r="I108" s="68">
        <v>0.87021308158594313</v>
      </c>
      <c r="J108" s="68">
        <v>0.73241997869796316</v>
      </c>
      <c r="K108" s="68">
        <v>0.63032339707930884</v>
      </c>
      <c r="L108" s="68">
        <v>0.4772793302153262</v>
      </c>
      <c r="M108" s="68">
        <v>0.38191462368047496</v>
      </c>
      <c r="N108" s="68">
        <v>0.22428015482530392</v>
      </c>
      <c r="O108" s="68">
        <v>0.1380899377974385</v>
      </c>
      <c r="Q108" s="202"/>
      <c r="R108" s="202"/>
      <c r="T108" s="202"/>
      <c r="U108" s="202"/>
    </row>
    <row r="109" spans="1:21" ht="15.75" x14ac:dyDescent="0.3">
      <c r="A109" s="192" t="s">
        <v>31</v>
      </c>
      <c r="B109" s="20" t="s">
        <v>206</v>
      </c>
      <c r="C109" s="199">
        <v>1.7270357444872653E-5</v>
      </c>
      <c r="D109" s="199">
        <v>1.1493938216588631E-5</v>
      </c>
      <c r="E109" s="199">
        <v>1.2914157990076359E-5</v>
      </c>
      <c r="F109" s="68">
        <v>4.8315586532042843E-6</v>
      </c>
      <c r="G109" s="68">
        <v>6.4577029534861487E-6</v>
      </c>
      <c r="H109" s="68">
        <v>6.5527430283813213E-6</v>
      </c>
      <c r="I109" s="68">
        <v>6.558576479651692E-6</v>
      </c>
      <c r="J109" s="68">
        <v>7.0104389900895204E-6</v>
      </c>
      <c r="K109" s="68">
        <v>7.0229658414545768E-6</v>
      </c>
      <c r="L109" s="68">
        <v>6.0404449022303119E-6</v>
      </c>
      <c r="M109" s="68">
        <v>4.6029657792745847E-6</v>
      </c>
      <c r="N109" s="68">
        <v>3.5387136080078943E-6</v>
      </c>
      <c r="O109" s="68">
        <v>0</v>
      </c>
      <c r="P109" s="2" t="s">
        <v>225</v>
      </c>
      <c r="Q109" s="202"/>
      <c r="R109" s="202"/>
      <c r="T109" s="202"/>
      <c r="U109" s="202"/>
    </row>
    <row r="110" spans="1:21" ht="15.75" x14ac:dyDescent="0.3">
      <c r="A110" s="192" t="s">
        <v>32</v>
      </c>
      <c r="B110" s="20" t="s">
        <v>207</v>
      </c>
      <c r="C110" s="199">
        <v>0</v>
      </c>
      <c r="D110" s="199">
        <v>0</v>
      </c>
      <c r="E110" s="199">
        <v>0</v>
      </c>
      <c r="F110" s="68">
        <v>0</v>
      </c>
      <c r="G110" s="68">
        <v>0</v>
      </c>
      <c r="H110" s="68">
        <v>0</v>
      </c>
      <c r="I110" s="68">
        <v>0</v>
      </c>
      <c r="J110" s="68">
        <v>0</v>
      </c>
      <c r="K110" s="68">
        <v>0</v>
      </c>
      <c r="L110" s="68">
        <v>0</v>
      </c>
      <c r="M110" s="68">
        <v>0</v>
      </c>
      <c r="N110" s="68">
        <v>0</v>
      </c>
      <c r="O110" s="68">
        <v>0</v>
      </c>
      <c r="Q110" s="202"/>
      <c r="R110" s="202"/>
      <c r="T110" s="202"/>
      <c r="U110" s="202"/>
    </row>
    <row r="111" spans="1:21" ht="15.75" x14ac:dyDescent="0.3">
      <c r="A111" s="192" t="s">
        <v>143</v>
      </c>
      <c r="B111" s="20" t="s">
        <v>208</v>
      </c>
      <c r="C111" s="199">
        <v>0</v>
      </c>
      <c r="D111" s="199">
        <v>0</v>
      </c>
      <c r="E111" s="199">
        <v>0</v>
      </c>
      <c r="F111" s="68">
        <v>0</v>
      </c>
      <c r="G111" s="68">
        <v>0</v>
      </c>
      <c r="H111" s="68">
        <v>0</v>
      </c>
      <c r="I111" s="68">
        <v>0</v>
      </c>
      <c r="J111" s="68">
        <v>0</v>
      </c>
      <c r="K111" s="68">
        <v>0</v>
      </c>
      <c r="L111" s="68">
        <v>0</v>
      </c>
      <c r="M111" s="68">
        <v>0</v>
      </c>
      <c r="N111" s="68">
        <v>0</v>
      </c>
      <c r="O111" s="68">
        <v>0</v>
      </c>
      <c r="Q111" s="202"/>
      <c r="R111" s="202"/>
      <c r="T111" s="202"/>
      <c r="U111" s="202"/>
    </row>
    <row r="112" spans="1:21" ht="15.75" x14ac:dyDescent="0.3">
      <c r="A112" s="192" t="s">
        <v>34</v>
      </c>
      <c r="B112" s="20" t="s">
        <v>144</v>
      </c>
      <c r="C112" s="199">
        <v>2.1233956319935045E-2</v>
      </c>
      <c r="D112" s="199">
        <v>2.1421805581703767E-2</v>
      </c>
      <c r="E112" s="199">
        <v>1.81688551876493E-2</v>
      </c>
      <c r="F112" s="68">
        <v>1.88760413945505E-2</v>
      </c>
      <c r="G112" s="68">
        <v>1.8850777842634413E-2</v>
      </c>
      <c r="H112" s="68">
        <v>1.6141089809358501E-2</v>
      </c>
      <c r="I112" s="68">
        <v>1.424123517700278E-2</v>
      </c>
      <c r="J112" s="68">
        <v>1.0416209669739586E-2</v>
      </c>
      <c r="K112" s="68">
        <v>7.8273213041553345E-3</v>
      </c>
      <c r="L112" s="68">
        <v>5.0909780520536976E-3</v>
      </c>
      <c r="M112" s="68">
        <v>3.2345618877220417E-3</v>
      </c>
      <c r="N112" s="68">
        <v>0</v>
      </c>
      <c r="O112" s="68">
        <v>0</v>
      </c>
      <c r="Q112" s="202"/>
      <c r="R112" s="202"/>
      <c r="T112" s="202"/>
      <c r="U112" s="202"/>
    </row>
    <row r="113" spans="1:21" ht="15.75" x14ac:dyDescent="0.3">
      <c r="A113" s="192" t="s">
        <v>33</v>
      </c>
      <c r="B113" s="20" t="s">
        <v>145</v>
      </c>
      <c r="C113" s="199">
        <v>0</v>
      </c>
      <c r="D113" s="199">
        <v>0</v>
      </c>
      <c r="E113" s="199">
        <v>0</v>
      </c>
      <c r="F113" s="68">
        <v>0</v>
      </c>
      <c r="G113" s="68">
        <v>0</v>
      </c>
      <c r="H113" s="68">
        <v>0</v>
      </c>
      <c r="I113" s="68">
        <v>0</v>
      </c>
      <c r="J113" s="68">
        <v>0</v>
      </c>
      <c r="K113" s="68">
        <v>0</v>
      </c>
      <c r="L113" s="68">
        <v>0</v>
      </c>
      <c r="M113" s="68">
        <v>0</v>
      </c>
      <c r="N113" s="68">
        <v>0</v>
      </c>
      <c r="O113" s="68">
        <v>0</v>
      </c>
      <c r="P113" s="2" t="s">
        <v>226</v>
      </c>
      <c r="Q113" s="202"/>
      <c r="R113" s="202"/>
      <c r="T113" s="202"/>
      <c r="U113" s="202"/>
    </row>
    <row r="114" spans="1:21" ht="15.75" x14ac:dyDescent="0.3">
      <c r="A114" s="192" t="s">
        <v>146</v>
      </c>
      <c r="B114" s="20" t="s">
        <v>147</v>
      </c>
      <c r="C114" s="199">
        <v>0</v>
      </c>
      <c r="D114" s="199">
        <v>0</v>
      </c>
      <c r="E114" s="199">
        <v>0</v>
      </c>
      <c r="F114" s="68">
        <v>0</v>
      </c>
      <c r="G114" s="68">
        <v>0</v>
      </c>
      <c r="H114" s="68">
        <v>0</v>
      </c>
      <c r="I114" s="68">
        <v>0</v>
      </c>
      <c r="J114" s="68">
        <v>0</v>
      </c>
      <c r="K114" s="68">
        <v>0</v>
      </c>
      <c r="L114" s="68">
        <v>0</v>
      </c>
      <c r="M114" s="68">
        <v>0</v>
      </c>
      <c r="N114" s="68">
        <v>0</v>
      </c>
      <c r="O114" s="68">
        <v>0</v>
      </c>
      <c r="Q114" s="202"/>
      <c r="R114" s="202"/>
      <c r="T114" s="202"/>
      <c r="U114" s="202"/>
    </row>
    <row r="115" spans="1:21" ht="15.75" x14ac:dyDescent="0.3">
      <c r="A115" s="192"/>
      <c r="B115" s="37" t="s">
        <v>209</v>
      </c>
      <c r="C115" s="76">
        <v>4.4325118380361017</v>
      </c>
      <c r="D115" s="76">
        <v>4.3401267172663482</v>
      </c>
      <c r="E115" s="76">
        <v>3.6383208723388774</v>
      </c>
      <c r="F115" s="76">
        <v>3.7103825348111261</v>
      </c>
      <c r="G115" s="76">
        <v>3.3526134456342476</v>
      </c>
      <c r="H115" s="76">
        <v>2.8873777738646385</v>
      </c>
      <c r="I115" s="76">
        <v>2.5631873181819214</v>
      </c>
      <c r="J115" s="76">
        <v>2.1292270459659837</v>
      </c>
      <c r="K115" s="76">
        <v>1.8287692393971424</v>
      </c>
      <c r="L115" s="76">
        <v>1.3629273267910642</v>
      </c>
      <c r="M115" s="76">
        <v>1.0665279420759852</v>
      </c>
      <c r="N115" s="76">
        <v>0.50301321270408905</v>
      </c>
      <c r="O115" s="76">
        <v>0.1380899377974385</v>
      </c>
      <c r="Q115" s="202"/>
      <c r="R115" s="202"/>
      <c r="T115" s="202"/>
      <c r="U115" s="202"/>
    </row>
    <row r="116" spans="1:21" ht="15.75" x14ac:dyDescent="0.3">
      <c r="A116" s="192" t="s">
        <v>48</v>
      </c>
      <c r="B116" s="20" t="s">
        <v>148</v>
      </c>
      <c r="C116" s="199">
        <v>1.536112313978882E-2</v>
      </c>
      <c r="D116" s="199">
        <v>1.538732929997157E-2</v>
      </c>
      <c r="E116" s="199">
        <v>1.2826861184703872E-2</v>
      </c>
      <c r="F116" s="68">
        <v>1.402761200740282E-2</v>
      </c>
      <c r="G116" s="68">
        <v>1.4830457309901863E-2</v>
      </c>
      <c r="H116" s="68">
        <v>1.3075206368660663E-2</v>
      </c>
      <c r="I116" s="68">
        <v>1.1901341508447294E-2</v>
      </c>
      <c r="J116" s="68">
        <v>9.5886533370726865E-3</v>
      </c>
      <c r="K116" s="68">
        <v>8.0280889644021563E-3</v>
      </c>
      <c r="L116" s="68">
        <v>6.3672539501728118E-3</v>
      </c>
      <c r="M116" s="68">
        <v>5.2130999613012674E-3</v>
      </c>
      <c r="N116" s="68">
        <v>3.2878508155943331E-3</v>
      </c>
      <c r="O116" s="68">
        <v>0</v>
      </c>
      <c r="Q116" s="202"/>
      <c r="R116" s="202"/>
      <c r="T116" s="202"/>
      <c r="U116" s="202"/>
    </row>
    <row r="117" spans="1:21" ht="15.75" x14ac:dyDescent="0.3">
      <c r="A117" s="192" t="s">
        <v>70</v>
      </c>
      <c r="B117" s="20" t="s">
        <v>210</v>
      </c>
      <c r="C117" s="199">
        <v>3.1747895154928835E-3</v>
      </c>
      <c r="D117" s="199">
        <v>3.4818234576700999E-3</v>
      </c>
      <c r="E117" s="199">
        <v>3.2046396807017684E-3</v>
      </c>
      <c r="F117" s="68">
        <v>3.3300358924756137E-3</v>
      </c>
      <c r="G117" s="68">
        <v>3.6526270890455876E-3</v>
      </c>
      <c r="H117" s="68">
        <v>4.0284651991234549E-3</v>
      </c>
      <c r="I117" s="68">
        <v>4.2790239391753632E-3</v>
      </c>
      <c r="J117" s="68">
        <v>4.4266626720418931E-3</v>
      </c>
      <c r="K117" s="68">
        <v>4.5250884939529133E-3</v>
      </c>
      <c r="L117" s="68">
        <v>4.7049292129413452E-3</v>
      </c>
      <c r="M117" s="68">
        <v>4.8248230256002994E-3</v>
      </c>
      <c r="N117" s="68">
        <v>5.1677071992038944E-3</v>
      </c>
      <c r="O117" s="68">
        <v>5.5980225299648266E-3</v>
      </c>
      <c r="Q117" s="202"/>
      <c r="R117" s="202"/>
      <c r="T117" s="202"/>
      <c r="U117" s="202"/>
    </row>
    <row r="118" spans="1:21" ht="15.75" x14ac:dyDescent="0.3">
      <c r="A118" s="192" t="s">
        <v>50</v>
      </c>
      <c r="B118" s="20" t="s">
        <v>149</v>
      </c>
      <c r="C118" s="199">
        <v>2.6359930485326116E-2</v>
      </c>
      <c r="D118" s="199">
        <v>2.656064821129565E-2</v>
      </c>
      <c r="E118" s="199">
        <v>2.7483418429869719E-2</v>
      </c>
      <c r="F118" s="68">
        <v>3.0082512148459584E-2</v>
      </c>
      <c r="G118" s="68">
        <v>2.9564663815687287E-2</v>
      </c>
      <c r="H118" s="68">
        <v>2.8299361656941684E-2</v>
      </c>
      <c r="I118" s="68">
        <v>2.746205163129219E-2</v>
      </c>
      <c r="J118" s="68">
        <v>2.5402619632596261E-2</v>
      </c>
      <c r="K118" s="68">
        <v>2.4033248011509814E-2</v>
      </c>
      <c r="L118" s="68">
        <v>2.1872916137013459E-2</v>
      </c>
      <c r="M118" s="68">
        <v>2.0508583866826548E-2</v>
      </c>
      <c r="N118" s="68">
        <v>1.7438555527696582E-2</v>
      </c>
      <c r="O118" s="68">
        <v>1.4671239212566163E-2</v>
      </c>
      <c r="Q118" s="202"/>
      <c r="R118" s="202"/>
      <c r="T118" s="202"/>
      <c r="U118" s="202"/>
    </row>
    <row r="119" spans="1:21" ht="15.75" x14ac:dyDescent="0.3">
      <c r="A119" s="192" t="s">
        <v>49</v>
      </c>
      <c r="B119" s="20" t="s">
        <v>150</v>
      </c>
      <c r="C119" s="199">
        <v>2.3734228485586054E-2</v>
      </c>
      <c r="D119" s="199">
        <v>2.399074340844809E-2</v>
      </c>
      <c r="E119" s="199">
        <v>2.4078285718047279E-2</v>
      </c>
      <c r="F119" s="68">
        <v>2.4218621637407428E-2</v>
      </c>
      <c r="G119" s="68">
        <v>2.4312178916980856E-2</v>
      </c>
      <c r="H119" s="68">
        <v>2.4116864263924682E-2</v>
      </c>
      <c r="I119" s="68">
        <v>2.3986654495220562E-2</v>
      </c>
      <c r="J119" s="68">
        <v>2.3390253318786428E-2</v>
      </c>
      <c r="K119" s="68">
        <v>2.2992652534497015E-2</v>
      </c>
      <c r="L119" s="68">
        <v>2.3140309354014833E-2</v>
      </c>
      <c r="M119" s="68">
        <v>2.3238747233693385E-2</v>
      </c>
      <c r="N119" s="68">
        <v>2.3770939080664709E-2</v>
      </c>
      <c r="O119" s="68">
        <v>2.2110629813383752E-2</v>
      </c>
      <c r="Q119" s="202"/>
      <c r="R119" s="202"/>
      <c r="T119" s="202"/>
      <c r="U119" s="202"/>
    </row>
    <row r="120" spans="1:21" ht="15.75" x14ac:dyDescent="0.3">
      <c r="A120" s="192" t="s">
        <v>51</v>
      </c>
      <c r="B120" s="20" t="s">
        <v>151</v>
      </c>
      <c r="C120" s="199">
        <v>9.6461054236833016E-2</v>
      </c>
      <c r="D120" s="199">
        <v>9.7927194535586681E-2</v>
      </c>
      <c r="E120" s="199">
        <v>5.7477402401335628E-2</v>
      </c>
      <c r="F120" s="68">
        <v>7.5783317509032028E-2</v>
      </c>
      <c r="G120" s="68">
        <v>8.9526700931608125E-2</v>
      </c>
      <c r="H120" s="68">
        <v>8.8974294392271655E-2</v>
      </c>
      <c r="I120" s="68">
        <v>8.8606023366047323E-2</v>
      </c>
      <c r="J120" s="68">
        <v>6.3872127827481195E-2</v>
      </c>
      <c r="K120" s="68">
        <v>4.9832863139553027E-2</v>
      </c>
      <c r="L120" s="68">
        <v>4.2844713413150728E-2</v>
      </c>
      <c r="M120" s="68">
        <v>3.8185946928882518E-2</v>
      </c>
      <c r="N120" s="68">
        <v>4.2517885385036883E-2</v>
      </c>
      <c r="O120" s="68">
        <v>3.7333126118634166E-2</v>
      </c>
      <c r="Q120" s="202"/>
      <c r="R120" s="202"/>
      <c r="T120" s="202"/>
      <c r="U120" s="202"/>
    </row>
    <row r="121" spans="1:21" ht="15.75" x14ac:dyDescent="0.3">
      <c r="A121" s="192"/>
      <c r="B121" s="37" t="s">
        <v>211</v>
      </c>
      <c r="C121" s="76">
        <v>0.16509112586302688</v>
      </c>
      <c r="D121" s="76">
        <v>0.16734773891297211</v>
      </c>
      <c r="E121" s="76">
        <v>0.12507060741465825</v>
      </c>
      <c r="F121" s="76">
        <v>0.14744209919477747</v>
      </c>
      <c r="G121" s="76">
        <v>0.16188662806322374</v>
      </c>
      <c r="H121" s="76">
        <v>0.15849419188092212</v>
      </c>
      <c r="I121" s="76">
        <v>0.15623509494018273</v>
      </c>
      <c r="J121" s="76">
        <v>0.12668031678797848</v>
      </c>
      <c r="K121" s="76">
        <v>0.10941194114391492</v>
      </c>
      <c r="L121" s="76">
        <v>9.893012206729318E-2</v>
      </c>
      <c r="M121" s="76">
        <v>9.1971201016304016E-2</v>
      </c>
      <c r="N121" s="76">
        <v>9.2182938008196408E-2</v>
      </c>
      <c r="O121" s="76">
        <v>7.9713017674548914E-2</v>
      </c>
      <c r="Q121" s="202"/>
      <c r="R121" s="202"/>
      <c r="T121" s="202"/>
      <c r="U121" s="202"/>
    </row>
    <row r="122" spans="1:21" ht="15.75" x14ac:dyDescent="0.3">
      <c r="A122" s="192"/>
      <c r="B122" s="38" t="s">
        <v>212</v>
      </c>
      <c r="C122" s="77">
        <v>4.5976029638991287</v>
      </c>
      <c r="D122" s="77">
        <v>4.5074744561793203</v>
      </c>
      <c r="E122" s="77">
        <v>3.7633914797535355</v>
      </c>
      <c r="F122" s="77">
        <v>3.8578246340059037</v>
      </c>
      <c r="G122" s="77">
        <v>3.5145000736974712</v>
      </c>
      <c r="H122" s="77">
        <v>3.0458719657455604</v>
      </c>
      <c r="I122" s="77">
        <v>2.7194224131221043</v>
      </c>
      <c r="J122" s="77">
        <v>2.2559073627539621</v>
      </c>
      <c r="K122" s="77">
        <v>1.9381811805410574</v>
      </c>
      <c r="L122" s="77">
        <v>1.4618574488583573</v>
      </c>
      <c r="M122" s="77">
        <v>1.1584991430922893</v>
      </c>
      <c r="N122" s="77">
        <v>0.59519615071228549</v>
      </c>
      <c r="O122" s="77">
        <v>0.21780295547198741</v>
      </c>
      <c r="Q122" s="202"/>
      <c r="R122" s="202"/>
      <c r="T122" s="202"/>
      <c r="U122" s="202"/>
    </row>
    <row r="123" spans="1:21" ht="15.75" x14ac:dyDescent="0.3">
      <c r="A123" s="192"/>
      <c r="B123" s="17" t="s">
        <v>83</v>
      </c>
      <c r="C123" s="82"/>
      <c r="D123" s="82"/>
      <c r="E123" s="82"/>
      <c r="F123" s="81"/>
      <c r="G123" s="81"/>
      <c r="H123" s="81"/>
      <c r="I123" s="81"/>
      <c r="J123" s="81"/>
      <c r="K123" s="81"/>
      <c r="L123" s="81"/>
      <c r="M123" s="81"/>
      <c r="N123" s="81"/>
      <c r="O123" s="81"/>
    </row>
    <row r="124" spans="1:21" ht="15.75" x14ac:dyDescent="0.3">
      <c r="A124" s="197" t="s">
        <v>71</v>
      </c>
      <c r="B124" s="40" t="s">
        <v>213</v>
      </c>
      <c r="C124" s="199">
        <v>1.8677003027858113E-3</v>
      </c>
      <c r="D124" s="199">
        <v>2.0435810242278567E-3</v>
      </c>
      <c r="E124" s="199">
        <v>1.6836539702587536E-3</v>
      </c>
      <c r="F124" s="68">
        <v>1.7495346466667192E-3</v>
      </c>
      <c r="G124" s="68">
        <v>1.9213772935798594E-3</v>
      </c>
      <c r="H124" s="68">
        <v>2.1207251474576238E-3</v>
      </c>
      <c r="I124" s="68">
        <v>2.2536237167094663E-3</v>
      </c>
      <c r="J124" s="68">
        <v>2.3433892147129705E-3</v>
      </c>
      <c r="K124" s="68">
        <v>2.4032328800486402E-3</v>
      </c>
      <c r="L124" s="68">
        <v>2.5106637210075386E-3</v>
      </c>
      <c r="M124" s="68">
        <v>2.5822842816468055E-3</v>
      </c>
      <c r="N124" s="68">
        <v>2.7847122286528071E-3</v>
      </c>
      <c r="O124" s="68">
        <v>3.039782285054333E-3</v>
      </c>
      <c r="Q124" s="202"/>
      <c r="R124" s="202"/>
      <c r="T124" s="202"/>
      <c r="U124" s="202"/>
    </row>
    <row r="125" spans="1:21" ht="15.75" x14ac:dyDescent="0.3">
      <c r="A125" s="197" t="s">
        <v>78</v>
      </c>
      <c r="B125" s="40" t="s">
        <v>214</v>
      </c>
      <c r="C125" s="199">
        <v>0.15993094393654592</v>
      </c>
      <c r="D125" s="199">
        <v>0.14044416707554572</v>
      </c>
      <c r="E125" s="199">
        <v>7.8864869406613997E-2</v>
      </c>
      <c r="F125" s="68">
        <v>0.10900333596347037</v>
      </c>
      <c r="G125" s="68">
        <v>0.12856206255059735</v>
      </c>
      <c r="H125" s="68">
        <v>0.12110878067652119</v>
      </c>
      <c r="I125" s="68">
        <v>0.11613992609380384</v>
      </c>
      <c r="J125" s="68">
        <v>9.7103343616878973E-2</v>
      </c>
      <c r="K125" s="68">
        <v>8.4412288632262369E-2</v>
      </c>
      <c r="L125" s="68">
        <v>6.6808601060335038E-2</v>
      </c>
      <c r="M125" s="68">
        <v>5.5072809345716803E-2</v>
      </c>
      <c r="N125" s="68">
        <v>3.8368682673377778E-2</v>
      </c>
      <c r="O125" s="68">
        <v>2.1926595188792839E-2</v>
      </c>
      <c r="Q125" s="202"/>
      <c r="R125" s="202"/>
      <c r="T125" s="202"/>
      <c r="U125" s="202"/>
    </row>
    <row r="126" spans="1:21" ht="15.75" x14ac:dyDescent="0.3">
      <c r="A126" s="197" t="s">
        <v>53</v>
      </c>
      <c r="B126" s="40" t="s">
        <v>215</v>
      </c>
      <c r="C126" s="199">
        <v>0.48952942003015759</v>
      </c>
      <c r="D126" s="199">
        <v>0.51445387048351354</v>
      </c>
      <c r="E126" s="199">
        <v>0.22248825020978538</v>
      </c>
      <c r="F126" s="68">
        <v>0.3981476427531403</v>
      </c>
      <c r="G126" s="68">
        <v>0.51525390444871166</v>
      </c>
      <c r="H126" s="68">
        <v>0.52851024019114379</v>
      </c>
      <c r="I126" s="68">
        <v>0.53734779735276517</v>
      </c>
      <c r="J126" s="68">
        <v>0.51724151087551007</v>
      </c>
      <c r="K126" s="68">
        <v>0.50383731989067371</v>
      </c>
      <c r="L126" s="68">
        <v>0.47458265404530237</v>
      </c>
      <c r="M126" s="68">
        <v>0.45507954348172158</v>
      </c>
      <c r="N126" s="68">
        <v>0.41575585534517046</v>
      </c>
      <c r="O126" s="68">
        <v>0.35825440870005221</v>
      </c>
      <c r="Q126" s="202"/>
      <c r="R126" s="202"/>
      <c r="T126" s="202"/>
      <c r="U126" s="202"/>
    </row>
    <row r="127" spans="1:21" ht="15.75" x14ac:dyDescent="0.3">
      <c r="A127" s="197" t="s">
        <v>152</v>
      </c>
      <c r="B127" s="41" t="s">
        <v>216</v>
      </c>
      <c r="C127" s="199">
        <v>0</v>
      </c>
      <c r="D127" s="199">
        <v>0</v>
      </c>
      <c r="E127" s="199">
        <v>0</v>
      </c>
      <c r="F127" s="68">
        <v>0</v>
      </c>
      <c r="G127" s="68">
        <v>0</v>
      </c>
      <c r="H127" s="68">
        <v>0</v>
      </c>
      <c r="I127" s="68">
        <v>0</v>
      </c>
      <c r="J127" s="68">
        <v>0</v>
      </c>
      <c r="K127" s="68">
        <v>0</v>
      </c>
      <c r="L127" s="68">
        <v>0</v>
      </c>
      <c r="M127" s="68">
        <v>0</v>
      </c>
      <c r="N127" s="68">
        <v>0</v>
      </c>
      <c r="O127" s="68">
        <v>0</v>
      </c>
      <c r="Q127" s="202"/>
      <c r="R127" s="202"/>
      <c r="T127" s="202"/>
      <c r="U127" s="202"/>
    </row>
    <row r="128" spans="1:21" ht="15.75" x14ac:dyDescent="0.3">
      <c r="A128" s="197"/>
      <c r="B128" s="42" t="s">
        <v>217</v>
      </c>
      <c r="C128" s="78">
        <v>0.6513280642694893</v>
      </c>
      <c r="D128" s="78">
        <v>0.65694161858328715</v>
      </c>
      <c r="E128" s="78">
        <v>0.30303677358665815</v>
      </c>
      <c r="F128" s="78">
        <v>0.50890051336327735</v>
      </c>
      <c r="G128" s="78">
        <v>0.64573734429288887</v>
      </c>
      <c r="H128" s="78">
        <v>0.65173974601512263</v>
      </c>
      <c r="I128" s="78">
        <v>0.65574134716327848</v>
      </c>
      <c r="J128" s="78">
        <v>0.61668824370710196</v>
      </c>
      <c r="K128" s="78">
        <v>0.59065284140298469</v>
      </c>
      <c r="L128" s="78">
        <v>0.54390191882664496</v>
      </c>
      <c r="M128" s="78">
        <v>0.51273463710908518</v>
      </c>
      <c r="N128" s="78">
        <v>0.45690925024720103</v>
      </c>
      <c r="O128" s="78">
        <v>0.38322078617389937</v>
      </c>
      <c r="Q128" s="202"/>
      <c r="R128" s="202"/>
      <c r="T128" s="202"/>
      <c r="U128" s="202"/>
    </row>
    <row r="129" spans="1:21" ht="15.75" x14ac:dyDescent="0.3">
      <c r="A129" s="193"/>
      <c r="B129" s="98"/>
      <c r="C129" s="98"/>
      <c r="D129" s="98"/>
    </row>
    <row r="130" spans="1:21" ht="16.5" x14ac:dyDescent="0.3">
      <c r="A130" s="193"/>
      <c r="B130" s="198" t="s">
        <v>218</v>
      </c>
      <c r="C130" s="87"/>
      <c r="D130" s="87"/>
      <c r="E130" s="87"/>
      <c r="F130" s="198" t="s">
        <v>240</v>
      </c>
      <c r="G130" s="87"/>
      <c r="H130" s="87"/>
      <c r="I130" s="87"/>
      <c r="J130" s="87"/>
      <c r="K130" s="87"/>
      <c r="L130" s="87"/>
      <c r="M130" s="87"/>
      <c r="N130" s="87"/>
      <c r="O130" s="87"/>
    </row>
    <row r="131" spans="1:21" ht="30" x14ac:dyDescent="0.35">
      <c r="A131" s="191"/>
      <c r="B131" s="13" t="s">
        <v>224</v>
      </c>
      <c r="C131" s="14">
        <v>2018</v>
      </c>
      <c r="D131" s="14">
        <v>2019</v>
      </c>
      <c r="E131" s="14">
        <v>2020</v>
      </c>
      <c r="F131" s="14">
        <v>2023</v>
      </c>
      <c r="G131" s="14">
        <v>2025</v>
      </c>
      <c r="H131" s="14">
        <v>2028</v>
      </c>
      <c r="I131" s="14">
        <v>2030</v>
      </c>
      <c r="J131" s="14">
        <v>2033</v>
      </c>
      <c r="K131" s="14">
        <v>2035</v>
      </c>
      <c r="L131" s="14">
        <v>2038</v>
      </c>
      <c r="M131" s="14">
        <v>2040</v>
      </c>
      <c r="N131" s="14">
        <v>2045</v>
      </c>
      <c r="O131" s="14">
        <v>2050</v>
      </c>
    </row>
    <row r="132" spans="1:21" ht="15.75" x14ac:dyDescent="0.3">
      <c r="A132" s="192" t="s">
        <v>72</v>
      </c>
      <c r="B132" s="20" t="s">
        <v>153</v>
      </c>
      <c r="C132" s="199">
        <v>1.0077867234652871</v>
      </c>
      <c r="D132" s="199">
        <v>1.059509939991699</v>
      </c>
      <c r="E132" s="199">
        <v>0.99901822987498889</v>
      </c>
      <c r="F132" s="199">
        <v>0.99901822987498901</v>
      </c>
      <c r="G132" s="199">
        <v>0.99901822987498901</v>
      </c>
      <c r="H132" s="199">
        <v>0.99901822987498901</v>
      </c>
      <c r="I132" s="199">
        <v>0.99901822987498901</v>
      </c>
      <c r="J132" s="199">
        <v>0.99901822987498901</v>
      </c>
      <c r="K132" s="199">
        <v>0.99901822987498901</v>
      </c>
      <c r="L132" s="199">
        <v>0.99901822987498901</v>
      </c>
      <c r="M132" s="199">
        <v>0.99901822987498901</v>
      </c>
      <c r="N132" s="199">
        <v>0.99901822987498901</v>
      </c>
      <c r="O132" s="199">
        <v>0.99901822987498901</v>
      </c>
      <c r="Q132" s="202"/>
      <c r="R132" s="202"/>
      <c r="T132" s="202"/>
      <c r="U132" s="202"/>
    </row>
    <row r="133" spans="1:21" ht="15.75" x14ac:dyDescent="0.3">
      <c r="A133" s="192" t="s">
        <v>67</v>
      </c>
      <c r="B133" s="20" t="s">
        <v>154</v>
      </c>
      <c r="C133" s="199">
        <v>2.1323934537968534</v>
      </c>
      <c r="D133" s="199">
        <v>1.9971104393493748</v>
      </c>
      <c r="E133" s="199">
        <v>1.7757982815035738</v>
      </c>
      <c r="F133" s="199">
        <v>1.7757982815035738</v>
      </c>
      <c r="G133" s="199">
        <v>1.7757982815035738</v>
      </c>
      <c r="H133" s="199">
        <v>1.7757982815035738</v>
      </c>
      <c r="I133" s="199">
        <v>1.7757982815035738</v>
      </c>
      <c r="J133" s="199">
        <v>1.7757982815035738</v>
      </c>
      <c r="K133" s="199">
        <v>1.7757982815035738</v>
      </c>
      <c r="L133" s="199">
        <v>1.7757982815035738</v>
      </c>
      <c r="M133" s="199">
        <v>1.7757982815035738</v>
      </c>
      <c r="N133" s="199">
        <v>1.7757982815035738</v>
      </c>
      <c r="O133" s="199">
        <v>1.7757982815035738</v>
      </c>
      <c r="Q133" s="202"/>
      <c r="R133" s="202"/>
      <c r="T133" s="202"/>
      <c r="U133" s="202"/>
    </row>
    <row r="134" spans="1:21" ht="15.75" x14ac:dyDescent="0.3">
      <c r="A134" s="192" t="s">
        <v>73</v>
      </c>
      <c r="B134" s="20" t="s">
        <v>155</v>
      </c>
      <c r="C134" s="199">
        <v>0.21848372126883334</v>
      </c>
      <c r="D134" s="199">
        <v>0.21478806318709412</v>
      </c>
      <c r="E134" s="199">
        <v>0.20938450784982279</v>
      </c>
      <c r="F134" s="199">
        <v>0.20938450784982279</v>
      </c>
      <c r="G134" s="199">
        <v>0.20938450784982279</v>
      </c>
      <c r="H134" s="199">
        <v>0.20938450784982279</v>
      </c>
      <c r="I134" s="199">
        <v>0.20938450784982279</v>
      </c>
      <c r="J134" s="199">
        <v>0.20938450784982279</v>
      </c>
      <c r="K134" s="199">
        <v>0.20938450784982279</v>
      </c>
      <c r="L134" s="199">
        <v>0.20938450784982279</v>
      </c>
      <c r="M134" s="199">
        <v>0.20938450784982279</v>
      </c>
      <c r="N134" s="199">
        <v>0.20938450784982279</v>
      </c>
      <c r="O134" s="199">
        <v>0.20938450784982279</v>
      </c>
      <c r="Q134" s="202"/>
      <c r="R134" s="202"/>
      <c r="T134" s="202"/>
      <c r="U134" s="202"/>
    </row>
    <row r="135" spans="1:21" ht="15.75" x14ac:dyDescent="0.3">
      <c r="A135" s="192" t="s">
        <v>82</v>
      </c>
      <c r="B135" s="20" t="s">
        <v>156</v>
      </c>
      <c r="C135" s="199">
        <v>8.2497894599999996E-2</v>
      </c>
      <c r="D135" s="199">
        <v>8.0574680999999995E-2</v>
      </c>
      <c r="E135" s="199">
        <v>7.9162457000000006E-2</v>
      </c>
      <c r="F135" s="199">
        <v>7.9162457000000006E-2</v>
      </c>
      <c r="G135" s="199">
        <v>7.9162457000000006E-2</v>
      </c>
      <c r="H135" s="199">
        <v>7.9162457000000006E-2</v>
      </c>
      <c r="I135" s="199">
        <v>7.9162457000000006E-2</v>
      </c>
      <c r="J135" s="199">
        <v>7.9162457000000006E-2</v>
      </c>
      <c r="K135" s="199">
        <v>7.9162457000000006E-2</v>
      </c>
      <c r="L135" s="199">
        <v>7.9162457000000006E-2</v>
      </c>
      <c r="M135" s="199">
        <v>7.9162457000000006E-2</v>
      </c>
      <c r="N135" s="199">
        <v>7.9162457000000006E-2</v>
      </c>
      <c r="O135" s="199">
        <v>7.9162457000000006E-2</v>
      </c>
      <c r="Q135" s="202"/>
      <c r="R135" s="202"/>
      <c r="T135" s="202"/>
      <c r="U135" s="202"/>
    </row>
    <row r="136" spans="1:21" ht="15.75" x14ac:dyDescent="0.3">
      <c r="A136" s="192" t="s">
        <v>79</v>
      </c>
      <c r="B136" s="20" t="s">
        <v>219</v>
      </c>
      <c r="C136" s="199">
        <v>0.64363372259999985</v>
      </c>
      <c r="D136" s="199">
        <v>0.57344514626666665</v>
      </c>
      <c r="E136" s="199">
        <v>0.59849817793333315</v>
      </c>
      <c r="F136" s="199">
        <v>0.59849817793333326</v>
      </c>
      <c r="G136" s="199">
        <v>0.59849817793333326</v>
      </c>
      <c r="H136" s="199">
        <v>0.59849817793333326</v>
      </c>
      <c r="I136" s="199">
        <v>0.59849817793333326</v>
      </c>
      <c r="J136" s="199">
        <v>0.59849817793333326</v>
      </c>
      <c r="K136" s="199">
        <v>0.59849817793333326</v>
      </c>
      <c r="L136" s="199">
        <v>0.59849817793333326</v>
      </c>
      <c r="M136" s="199">
        <v>0.59849817793333326</v>
      </c>
      <c r="N136" s="199">
        <v>0.59849817793333326</v>
      </c>
      <c r="O136" s="199">
        <v>0.59849817793333326</v>
      </c>
      <c r="Q136" s="202"/>
      <c r="R136" s="202"/>
      <c r="T136" s="202"/>
      <c r="U136" s="202"/>
    </row>
    <row r="137" spans="1:21" ht="15.75" x14ac:dyDescent="0.3">
      <c r="A137" s="192" t="s">
        <v>76</v>
      </c>
      <c r="B137" s="20" t="s">
        <v>157</v>
      </c>
      <c r="C137" s="199">
        <v>1.6325622866666663E-2</v>
      </c>
      <c r="D137" s="199">
        <v>1.6475448E-2</v>
      </c>
      <c r="E137" s="199">
        <v>1.6643668799999997E-2</v>
      </c>
      <c r="F137" s="199">
        <v>1.6643668799999994E-2</v>
      </c>
      <c r="G137" s="199">
        <v>1.6643668799999994E-2</v>
      </c>
      <c r="H137" s="199">
        <v>1.6643668799999994E-2</v>
      </c>
      <c r="I137" s="199">
        <v>1.6643668799999994E-2</v>
      </c>
      <c r="J137" s="199">
        <v>1.6643668799999994E-2</v>
      </c>
      <c r="K137" s="199">
        <v>1.6643668799999994E-2</v>
      </c>
      <c r="L137" s="199">
        <v>1.6643668799999994E-2</v>
      </c>
      <c r="M137" s="199">
        <v>1.6643668799999994E-2</v>
      </c>
      <c r="N137" s="199">
        <v>1.6643668799999994E-2</v>
      </c>
      <c r="O137" s="199">
        <v>1.6643668799999994E-2</v>
      </c>
      <c r="Q137" s="202"/>
      <c r="R137" s="202"/>
      <c r="T137" s="202"/>
      <c r="U137" s="202"/>
    </row>
    <row r="138" spans="1:21" ht="15.75" x14ac:dyDescent="0.3">
      <c r="A138" s="192" t="s">
        <v>74</v>
      </c>
      <c r="B138" s="20" t="s">
        <v>158</v>
      </c>
      <c r="C138" s="199">
        <v>0</v>
      </c>
      <c r="D138" s="199">
        <v>0</v>
      </c>
      <c r="E138" s="199">
        <v>0</v>
      </c>
      <c r="F138" s="199">
        <v>0</v>
      </c>
      <c r="G138" s="199">
        <v>0</v>
      </c>
      <c r="H138" s="199">
        <v>0</v>
      </c>
      <c r="I138" s="199">
        <v>0</v>
      </c>
      <c r="J138" s="199">
        <v>0</v>
      </c>
      <c r="K138" s="199">
        <v>0</v>
      </c>
      <c r="L138" s="199">
        <v>0</v>
      </c>
      <c r="M138" s="199">
        <v>0</v>
      </c>
      <c r="N138" s="199">
        <v>0</v>
      </c>
      <c r="O138" s="199">
        <v>0</v>
      </c>
      <c r="Q138" s="202"/>
      <c r="R138" s="202"/>
      <c r="T138" s="202"/>
      <c r="U138" s="202"/>
    </row>
    <row r="139" spans="1:21" ht="15.75" x14ac:dyDescent="0.3">
      <c r="A139" s="192" t="s">
        <v>159</v>
      </c>
      <c r="B139" s="20" t="s">
        <v>160</v>
      </c>
      <c r="C139" s="199">
        <v>0</v>
      </c>
      <c r="D139" s="199">
        <v>0</v>
      </c>
      <c r="E139" s="199">
        <v>0</v>
      </c>
      <c r="F139" s="199">
        <v>0</v>
      </c>
      <c r="G139" s="199">
        <v>0</v>
      </c>
      <c r="H139" s="199">
        <v>0</v>
      </c>
      <c r="I139" s="199">
        <v>0</v>
      </c>
      <c r="J139" s="199">
        <v>0</v>
      </c>
      <c r="K139" s="199">
        <v>0</v>
      </c>
      <c r="L139" s="199">
        <v>0</v>
      </c>
      <c r="M139" s="199">
        <v>0</v>
      </c>
      <c r="N139" s="199">
        <v>0</v>
      </c>
      <c r="O139" s="199">
        <v>0</v>
      </c>
      <c r="Q139" s="202"/>
      <c r="R139" s="202"/>
      <c r="T139" s="202"/>
      <c r="U139" s="202"/>
    </row>
    <row r="140" spans="1:21" ht="15.75" x14ac:dyDescent="0.3">
      <c r="A140" s="192" t="s">
        <v>75</v>
      </c>
      <c r="B140" s="44" t="s">
        <v>161</v>
      </c>
      <c r="C140" s="199">
        <v>0</v>
      </c>
      <c r="D140" s="199">
        <v>0</v>
      </c>
      <c r="E140" s="199">
        <v>0</v>
      </c>
      <c r="F140" s="199">
        <v>0</v>
      </c>
      <c r="G140" s="199">
        <v>0</v>
      </c>
      <c r="H140" s="199">
        <v>0</v>
      </c>
      <c r="I140" s="199">
        <v>0</v>
      </c>
      <c r="J140" s="199">
        <v>0</v>
      </c>
      <c r="K140" s="199">
        <v>0</v>
      </c>
      <c r="L140" s="199">
        <v>0</v>
      </c>
      <c r="M140" s="199">
        <v>0</v>
      </c>
      <c r="N140" s="199">
        <v>0</v>
      </c>
      <c r="O140" s="199">
        <v>0</v>
      </c>
      <c r="Q140" s="202"/>
    </row>
    <row r="141" spans="1:21" ht="15.75" x14ac:dyDescent="0.3">
      <c r="A141" s="192"/>
      <c r="B141" s="45" t="s">
        <v>220</v>
      </c>
      <c r="C141" s="79">
        <v>4.1011211385976409</v>
      </c>
      <c r="D141" s="79">
        <v>3.9419037177948346</v>
      </c>
      <c r="E141" s="79">
        <v>3.6785053229617182</v>
      </c>
      <c r="F141" s="79">
        <v>3.6785053229617186</v>
      </c>
      <c r="G141" s="79">
        <v>3.6785053229617186</v>
      </c>
      <c r="H141" s="79">
        <v>3.6785053229617186</v>
      </c>
      <c r="I141" s="79">
        <v>3.6785053229617186</v>
      </c>
      <c r="J141" s="79">
        <v>3.6785053229617186</v>
      </c>
      <c r="K141" s="79">
        <v>3.6785053229617186</v>
      </c>
      <c r="L141" s="79">
        <v>3.6785053229617186</v>
      </c>
      <c r="M141" s="79">
        <v>3.6785053229617186</v>
      </c>
      <c r="N141" s="79">
        <v>3.6785053229617186</v>
      </c>
      <c r="O141" s="79">
        <v>3.6785053229617186</v>
      </c>
      <c r="Q141" s="202"/>
      <c r="R141" s="202"/>
      <c r="T141" s="202"/>
      <c r="U141" s="202"/>
    </row>
    <row r="142" spans="1:21" x14ac:dyDescent="0.25">
      <c r="A142" s="192"/>
      <c r="B142" s="80" t="s">
        <v>83</v>
      </c>
      <c r="C142" s="86"/>
      <c r="D142" s="86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</row>
    <row r="143" spans="1:21" x14ac:dyDescent="0.25">
      <c r="A143" s="19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C6145-8EFF-45F2-BE02-E2F4CC1CB0BE}">
  <sheetPr>
    <tabColor theme="9"/>
  </sheetPr>
  <dimension ref="A1:V143"/>
  <sheetViews>
    <sheetView workbookViewId="0">
      <selection activeCell="G6" sqref="G6"/>
    </sheetView>
  </sheetViews>
  <sheetFormatPr baseColWidth="10" defaultColWidth="11.42578125" defaultRowHeight="15" x14ac:dyDescent="0.25"/>
  <cols>
    <col min="1" max="1" width="11.42578125" style="2"/>
    <col min="2" max="2" width="55.85546875" style="2" customWidth="1"/>
    <col min="3" max="16384" width="11.42578125" style="2"/>
  </cols>
  <sheetData>
    <row r="1" spans="1:22" ht="15.75" thickBot="1" x14ac:dyDescent="0.3">
      <c r="B1" s="178" t="s">
        <v>5</v>
      </c>
      <c r="E1" s="2" t="s">
        <v>222</v>
      </c>
      <c r="F1" s="2" t="s">
        <v>236</v>
      </c>
      <c r="G1" s="96">
        <v>22800</v>
      </c>
      <c r="I1" s="83"/>
    </row>
    <row r="2" spans="1:22" x14ac:dyDescent="0.25">
      <c r="B2" s="179"/>
      <c r="F2" s="2" t="s">
        <v>237</v>
      </c>
      <c r="G2" s="96">
        <v>23500</v>
      </c>
    </row>
    <row r="3" spans="1:22" ht="30" x14ac:dyDescent="0.35">
      <c r="B3" s="13" t="s">
        <v>227</v>
      </c>
      <c r="C3" s="14">
        <v>2018</v>
      </c>
      <c r="D3" s="14">
        <v>2019</v>
      </c>
      <c r="E3" s="14">
        <v>2020</v>
      </c>
      <c r="F3" s="14">
        <v>2023</v>
      </c>
      <c r="G3" s="14">
        <v>2025</v>
      </c>
      <c r="H3" s="14">
        <v>2028</v>
      </c>
      <c r="I3" s="14">
        <v>2030</v>
      </c>
      <c r="J3" s="14">
        <v>2033</v>
      </c>
      <c r="K3" s="14">
        <v>2035</v>
      </c>
      <c r="L3" s="14">
        <v>2038</v>
      </c>
      <c r="M3" s="14">
        <v>2040</v>
      </c>
      <c r="N3" s="14">
        <v>2045</v>
      </c>
      <c r="O3" s="14">
        <v>2050</v>
      </c>
      <c r="P3" s="200"/>
      <c r="Q3" s="200"/>
      <c r="R3" s="200"/>
      <c r="S3" s="200"/>
      <c r="T3" s="200"/>
      <c r="U3" s="200"/>
      <c r="V3" s="200"/>
    </row>
    <row r="4" spans="1:22" ht="15.75" x14ac:dyDescent="0.3">
      <c r="A4" s="180"/>
      <c r="B4" s="51" t="s">
        <v>185</v>
      </c>
      <c r="C4" s="199">
        <v>192.81153893335733</v>
      </c>
      <c r="D4" s="199">
        <v>178.9379343949108</v>
      </c>
      <c r="E4" s="199">
        <v>180.29484543165594</v>
      </c>
      <c r="F4" s="65">
        <v>180.29484543165594</v>
      </c>
      <c r="G4" s="65">
        <v>180.29484543165594</v>
      </c>
      <c r="H4" s="65">
        <v>180.29484543165594</v>
      </c>
      <c r="I4" s="65">
        <v>180.29484543165594</v>
      </c>
      <c r="J4" s="65">
        <v>180.29484543165594</v>
      </c>
      <c r="K4" s="65">
        <v>180.29484543165594</v>
      </c>
      <c r="L4" s="65">
        <v>180.29484543165594</v>
      </c>
      <c r="M4" s="65">
        <v>180.29484543165594</v>
      </c>
      <c r="N4" s="65">
        <v>180.29484543165594</v>
      </c>
      <c r="O4" s="65">
        <v>180.29484543165594</v>
      </c>
      <c r="Q4" s="200"/>
      <c r="R4" s="200"/>
      <c r="T4" s="200"/>
      <c r="U4" s="200"/>
    </row>
    <row r="5" spans="1:22" ht="15.75" x14ac:dyDescent="0.3">
      <c r="A5" s="181"/>
      <c r="B5" s="51" t="s">
        <v>186</v>
      </c>
      <c r="C5" s="199">
        <v>362.29648201131039</v>
      </c>
      <c r="D5" s="199">
        <v>323.01495188067037</v>
      </c>
      <c r="E5" s="199">
        <v>306.86345757636605</v>
      </c>
      <c r="F5" s="65">
        <v>306.6168607925876</v>
      </c>
      <c r="G5" s="65">
        <v>307.15120970251718</v>
      </c>
      <c r="H5" s="65">
        <v>307.86997557320592</v>
      </c>
      <c r="I5" s="65">
        <v>308.40433611672029</v>
      </c>
      <c r="J5" s="65">
        <v>309.06586938477608</v>
      </c>
      <c r="K5" s="65">
        <v>309.54329603754269</v>
      </c>
      <c r="L5" s="65">
        <v>310.20196249605721</v>
      </c>
      <c r="M5" s="65">
        <v>310.56677029044852</v>
      </c>
      <c r="N5" s="65">
        <v>311.53111093696691</v>
      </c>
      <c r="O5" s="65">
        <v>312.38092341823142</v>
      </c>
      <c r="Q5" s="200"/>
      <c r="R5" s="200"/>
      <c r="T5" s="200"/>
      <c r="U5" s="200"/>
    </row>
    <row r="6" spans="1:22" ht="15.75" x14ac:dyDescent="0.3">
      <c r="A6" s="182"/>
      <c r="B6" s="51" t="s">
        <v>167</v>
      </c>
      <c r="C6" s="199">
        <v>0</v>
      </c>
      <c r="D6" s="199">
        <v>0</v>
      </c>
      <c r="E6" s="199">
        <v>0</v>
      </c>
      <c r="F6" s="65">
        <v>0</v>
      </c>
      <c r="G6" s="65">
        <v>0</v>
      </c>
      <c r="H6" s="65">
        <v>0</v>
      </c>
      <c r="I6" s="65">
        <v>0</v>
      </c>
      <c r="J6" s="65">
        <v>0</v>
      </c>
      <c r="K6" s="65">
        <v>0</v>
      </c>
      <c r="L6" s="65">
        <v>0</v>
      </c>
      <c r="M6" s="65">
        <v>0</v>
      </c>
      <c r="N6" s="65">
        <v>0</v>
      </c>
      <c r="O6" s="65">
        <v>0</v>
      </c>
      <c r="Q6" s="200"/>
      <c r="R6" s="200"/>
      <c r="T6" s="200"/>
      <c r="U6" s="200"/>
    </row>
    <row r="7" spans="1:22" ht="15.75" x14ac:dyDescent="0.3">
      <c r="A7" s="183"/>
      <c r="B7" s="51" t="s">
        <v>187</v>
      </c>
      <c r="C7" s="199">
        <v>26.138033320631095</v>
      </c>
      <c r="D7" s="199">
        <v>26.088099383197331</v>
      </c>
      <c r="E7" s="199">
        <v>26.463163520029045</v>
      </c>
      <c r="F7" s="65">
        <v>26.473507959613649</v>
      </c>
      <c r="G7" s="65">
        <v>26.490905426188245</v>
      </c>
      <c r="H7" s="65">
        <v>26.508088594488388</v>
      </c>
      <c r="I7" s="65">
        <v>26.525434529888805</v>
      </c>
      <c r="J7" s="65">
        <v>26.536498450992944</v>
      </c>
      <c r="K7" s="65">
        <v>26.547758108963087</v>
      </c>
      <c r="L7" s="65">
        <v>26.558501784323287</v>
      </c>
      <c r="M7" s="65">
        <v>26.557732969494364</v>
      </c>
      <c r="N7" s="65">
        <v>26.561394879628093</v>
      </c>
      <c r="O7" s="65">
        <v>26.552813901162377</v>
      </c>
      <c r="Q7" s="200"/>
      <c r="R7" s="200"/>
      <c r="T7" s="200"/>
      <c r="U7" s="200"/>
    </row>
    <row r="8" spans="1:22" ht="15.75" x14ac:dyDescent="0.3">
      <c r="A8" s="184"/>
      <c r="B8" s="51" t="s">
        <v>188</v>
      </c>
      <c r="C8" s="199">
        <v>0</v>
      </c>
      <c r="D8" s="199">
        <v>0</v>
      </c>
      <c r="E8" s="199">
        <v>0</v>
      </c>
      <c r="F8" s="65">
        <v>0</v>
      </c>
      <c r="G8" s="65">
        <v>0</v>
      </c>
      <c r="H8" s="65">
        <v>0</v>
      </c>
      <c r="I8" s="65">
        <v>0</v>
      </c>
      <c r="J8" s="65">
        <v>0</v>
      </c>
      <c r="K8" s="65">
        <v>0</v>
      </c>
      <c r="L8" s="65">
        <v>0</v>
      </c>
      <c r="M8" s="65">
        <v>0</v>
      </c>
      <c r="N8" s="65">
        <v>0</v>
      </c>
      <c r="O8" s="65">
        <v>0</v>
      </c>
      <c r="Q8" s="200"/>
      <c r="R8" s="200"/>
      <c r="T8" s="200"/>
      <c r="U8" s="200"/>
    </row>
    <row r="9" spans="1:22" ht="15.75" x14ac:dyDescent="0.3">
      <c r="A9" s="185"/>
      <c r="B9" s="51" t="s">
        <v>170</v>
      </c>
      <c r="C9" s="199">
        <v>0</v>
      </c>
      <c r="D9" s="199">
        <v>0</v>
      </c>
      <c r="E9" s="199">
        <v>0</v>
      </c>
      <c r="F9" s="65">
        <v>0</v>
      </c>
      <c r="G9" s="65">
        <v>0</v>
      </c>
      <c r="H9" s="65">
        <v>0</v>
      </c>
      <c r="I9" s="65">
        <v>0</v>
      </c>
      <c r="J9" s="65">
        <v>0</v>
      </c>
      <c r="K9" s="65">
        <v>0</v>
      </c>
      <c r="L9" s="65">
        <v>0</v>
      </c>
      <c r="M9" s="65">
        <v>0</v>
      </c>
      <c r="N9" s="65">
        <v>0</v>
      </c>
      <c r="O9" s="65">
        <v>0</v>
      </c>
      <c r="Q9" s="200"/>
      <c r="R9" s="200"/>
      <c r="T9" s="200"/>
      <c r="U9" s="200"/>
    </row>
    <row r="10" spans="1:22" ht="15.75" x14ac:dyDescent="0.3">
      <c r="A10" s="186"/>
      <c r="B10" s="52" t="s">
        <v>189</v>
      </c>
      <c r="C10" s="199">
        <v>0</v>
      </c>
      <c r="D10" s="199">
        <v>0</v>
      </c>
      <c r="E10" s="199">
        <v>0</v>
      </c>
      <c r="F10" s="66">
        <v>0</v>
      </c>
      <c r="G10" s="66">
        <v>0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  <c r="Q10" s="200"/>
      <c r="R10" s="200"/>
      <c r="T10" s="200"/>
      <c r="U10" s="200"/>
    </row>
    <row r="11" spans="1:22" ht="15.75" x14ac:dyDescent="0.3">
      <c r="A11" s="187"/>
      <c r="B11" s="53" t="s">
        <v>190</v>
      </c>
      <c r="C11" s="67">
        <v>581.24605426529877</v>
      </c>
      <c r="D11" s="67">
        <v>528.04098565877848</v>
      </c>
      <c r="E11" s="67">
        <v>513.62146652805109</v>
      </c>
      <c r="F11" s="67">
        <v>513.38521418385722</v>
      </c>
      <c r="G11" s="67">
        <v>513.93696056036129</v>
      </c>
      <c r="H11" s="67">
        <v>514.67290959935031</v>
      </c>
      <c r="I11" s="67">
        <v>515.22461607826506</v>
      </c>
      <c r="J11" s="67">
        <v>515.89721326742495</v>
      </c>
      <c r="K11" s="67">
        <v>516.38589957816168</v>
      </c>
      <c r="L11" s="67">
        <v>517.05530971203643</v>
      </c>
      <c r="M11" s="67">
        <v>517.41934869159888</v>
      </c>
      <c r="N11" s="67">
        <v>518.38735124825098</v>
      </c>
      <c r="O11" s="67">
        <v>519.22858275104977</v>
      </c>
      <c r="Q11" s="200"/>
      <c r="R11" s="200"/>
      <c r="T11" s="200"/>
      <c r="U11" s="200"/>
    </row>
    <row r="12" spans="1:22" ht="15.75" x14ac:dyDescent="0.3">
      <c r="A12" s="188"/>
      <c r="B12" s="51" t="s">
        <v>66</v>
      </c>
      <c r="C12" s="199">
        <v>0</v>
      </c>
      <c r="D12" s="199">
        <v>0</v>
      </c>
      <c r="E12" s="199">
        <v>0</v>
      </c>
      <c r="F12" s="66">
        <v>0</v>
      </c>
      <c r="G12" s="66">
        <v>0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  <c r="Q12" s="200"/>
      <c r="R12" s="200"/>
      <c r="T12" s="200"/>
      <c r="U12" s="200"/>
    </row>
    <row r="13" spans="1:22" ht="15.75" x14ac:dyDescent="0.3">
      <c r="A13" s="189"/>
      <c r="B13" s="53" t="s">
        <v>191</v>
      </c>
      <c r="C13" s="67">
        <v>581.24605426529877</v>
      </c>
      <c r="D13" s="67">
        <v>528.04098565877848</v>
      </c>
      <c r="E13" s="67">
        <v>513.62146652805109</v>
      </c>
      <c r="F13" s="67">
        <v>513.38521418385722</v>
      </c>
      <c r="G13" s="67">
        <v>513.93696056036129</v>
      </c>
      <c r="H13" s="67">
        <v>514.67290959935031</v>
      </c>
      <c r="I13" s="67">
        <v>515.22461607826506</v>
      </c>
      <c r="J13" s="67">
        <v>515.89721326742495</v>
      </c>
      <c r="K13" s="67">
        <v>516.38589957816168</v>
      </c>
      <c r="L13" s="67">
        <v>517.05530971203643</v>
      </c>
      <c r="M13" s="67">
        <v>517.41934869159888</v>
      </c>
      <c r="N13" s="67">
        <v>518.38735124825098</v>
      </c>
      <c r="O13" s="67">
        <v>519.22858275104977</v>
      </c>
      <c r="Q13" s="200"/>
      <c r="R13" s="200"/>
      <c r="T13" s="200"/>
      <c r="U13" s="200"/>
    </row>
    <row r="14" spans="1:22" x14ac:dyDescent="0.25">
      <c r="C14" s="86"/>
      <c r="D14" s="86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</row>
    <row r="15" spans="1:22" ht="16.5" x14ac:dyDescent="0.3">
      <c r="B15" s="11" t="s">
        <v>185</v>
      </c>
      <c r="C15" s="11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22" ht="30" x14ac:dyDescent="0.35">
      <c r="A16" s="191" t="s">
        <v>192</v>
      </c>
      <c r="B16" s="13" t="s">
        <v>227</v>
      </c>
      <c r="C16" s="14">
        <v>2018</v>
      </c>
      <c r="D16" s="14">
        <v>2019</v>
      </c>
      <c r="E16" s="14">
        <v>2020</v>
      </c>
      <c r="F16" s="14">
        <v>2023</v>
      </c>
      <c r="G16" s="14">
        <v>2025</v>
      </c>
      <c r="H16" s="14">
        <v>2028</v>
      </c>
      <c r="I16" s="14">
        <v>2030</v>
      </c>
      <c r="J16" s="14">
        <v>2033</v>
      </c>
      <c r="K16" s="14">
        <v>2035</v>
      </c>
      <c r="L16" s="14">
        <v>2038</v>
      </c>
      <c r="M16" s="14">
        <v>2040</v>
      </c>
      <c r="N16" s="14">
        <v>2045</v>
      </c>
      <c r="O16" s="14">
        <v>2050</v>
      </c>
    </row>
    <row r="17" spans="1:21" ht="15.75" x14ac:dyDescent="0.3">
      <c r="A17" s="192" t="s">
        <v>69</v>
      </c>
      <c r="B17" s="148" t="s">
        <v>242</v>
      </c>
      <c r="C17" s="199">
        <v>192.81153893335733</v>
      </c>
      <c r="D17" s="199">
        <v>178.9379343949108</v>
      </c>
      <c r="E17" s="199">
        <v>180.29484543165594</v>
      </c>
      <c r="F17" s="68">
        <v>180.29484543165594</v>
      </c>
      <c r="G17" s="68">
        <v>180.29484543165594</v>
      </c>
      <c r="H17" s="68">
        <v>180.29484543165594</v>
      </c>
      <c r="I17" s="68">
        <v>180.29484543165594</v>
      </c>
      <c r="J17" s="68">
        <v>180.29484543165594</v>
      </c>
      <c r="K17" s="68">
        <v>180.29484543165594</v>
      </c>
      <c r="L17" s="68">
        <v>180.29484543165594</v>
      </c>
      <c r="M17" s="68">
        <v>180.29484543165594</v>
      </c>
      <c r="N17" s="68">
        <v>180.29484543165594</v>
      </c>
      <c r="O17" s="68">
        <v>180.29484543165594</v>
      </c>
      <c r="Q17" s="200"/>
      <c r="R17" s="200"/>
      <c r="T17" s="200"/>
      <c r="U17" s="200"/>
    </row>
    <row r="18" spans="1:21" ht="15.75" x14ac:dyDescent="0.3">
      <c r="A18" s="192"/>
      <c r="B18" s="148" t="s">
        <v>243</v>
      </c>
      <c r="C18" s="201"/>
      <c r="D18" s="201"/>
      <c r="E18" s="201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Q18" s="200"/>
      <c r="R18" s="200"/>
      <c r="T18" s="200"/>
      <c r="U18" s="200"/>
    </row>
    <row r="19" spans="1:21" ht="15.75" x14ac:dyDescent="0.3">
      <c r="A19" s="192" t="s">
        <v>68</v>
      </c>
      <c r="B19" s="148" t="s">
        <v>244</v>
      </c>
      <c r="C19" s="199">
        <v>0</v>
      </c>
      <c r="D19" s="199">
        <v>0</v>
      </c>
      <c r="E19" s="199">
        <v>0</v>
      </c>
      <c r="F19" s="68">
        <v>0</v>
      </c>
      <c r="G19" s="68">
        <v>0</v>
      </c>
      <c r="H19" s="68">
        <v>0</v>
      </c>
      <c r="I19" s="68">
        <v>0</v>
      </c>
      <c r="J19" s="68">
        <v>0</v>
      </c>
      <c r="K19" s="68">
        <v>0</v>
      </c>
      <c r="L19" s="68">
        <v>0</v>
      </c>
      <c r="M19" s="68">
        <v>0</v>
      </c>
      <c r="N19" s="68">
        <v>0</v>
      </c>
      <c r="O19" s="68">
        <v>0</v>
      </c>
      <c r="Q19" s="200"/>
      <c r="R19" s="200"/>
      <c r="T19" s="200"/>
      <c r="U19" s="200"/>
    </row>
    <row r="20" spans="1:21" ht="15.75" x14ac:dyDescent="0.3">
      <c r="A20" s="192"/>
      <c r="B20" s="148" t="s">
        <v>245</v>
      </c>
      <c r="C20" s="201"/>
      <c r="D20" s="201"/>
      <c r="E20" s="201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Q20" s="200"/>
      <c r="R20" s="200"/>
      <c r="T20" s="200"/>
      <c r="U20" s="200"/>
    </row>
    <row r="21" spans="1:21" ht="15.75" x14ac:dyDescent="0.3">
      <c r="A21" s="192" t="s">
        <v>11</v>
      </c>
      <c r="B21" s="148" t="s">
        <v>246</v>
      </c>
      <c r="C21" s="199">
        <v>0</v>
      </c>
      <c r="D21" s="199">
        <v>0</v>
      </c>
      <c r="E21" s="199">
        <v>0</v>
      </c>
      <c r="F21" s="68">
        <v>0</v>
      </c>
      <c r="G21" s="68">
        <v>0</v>
      </c>
      <c r="H21" s="68">
        <v>0</v>
      </c>
      <c r="I21" s="68">
        <v>0</v>
      </c>
      <c r="J21" s="68">
        <v>0</v>
      </c>
      <c r="K21" s="68">
        <v>0</v>
      </c>
      <c r="L21" s="68">
        <v>0</v>
      </c>
      <c r="M21" s="68">
        <v>0</v>
      </c>
      <c r="N21" s="68">
        <v>0</v>
      </c>
      <c r="O21" s="68">
        <v>0</v>
      </c>
      <c r="Q21" s="200"/>
      <c r="R21" s="200"/>
      <c r="T21" s="200"/>
      <c r="U21" s="200"/>
    </row>
    <row r="22" spans="1:21" ht="15.75" x14ac:dyDescent="0.3">
      <c r="A22" s="192"/>
      <c r="B22" s="148" t="s">
        <v>247</v>
      </c>
      <c r="C22" s="201"/>
      <c r="D22" s="201"/>
      <c r="E22" s="201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Q22" s="200"/>
      <c r="R22" s="200"/>
      <c r="T22" s="200"/>
      <c r="U22" s="200"/>
    </row>
    <row r="23" spans="1:21" ht="15.75" x14ac:dyDescent="0.3">
      <c r="A23" s="192" t="s">
        <v>81</v>
      </c>
      <c r="B23" s="148" t="s">
        <v>92</v>
      </c>
      <c r="C23" s="199">
        <v>0</v>
      </c>
      <c r="D23" s="199">
        <v>0</v>
      </c>
      <c r="E23" s="199">
        <v>0</v>
      </c>
      <c r="F23" s="68">
        <v>0</v>
      </c>
      <c r="G23" s="68">
        <v>0</v>
      </c>
      <c r="H23" s="68">
        <v>0</v>
      </c>
      <c r="I23" s="68">
        <v>0</v>
      </c>
      <c r="J23" s="68">
        <v>0</v>
      </c>
      <c r="K23" s="68">
        <v>0</v>
      </c>
      <c r="L23" s="68">
        <v>0</v>
      </c>
      <c r="M23" s="68">
        <v>0</v>
      </c>
      <c r="N23" s="68">
        <v>0</v>
      </c>
      <c r="O23" s="68">
        <v>0</v>
      </c>
      <c r="Q23" s="200"/>
      <c r="R23" s="200"/>
      <c r="T23" s="200"/>
      <c r="U23" s="200"/>
    </row>
    <row r="24" spans="1:21" ht="15.75" x14ac:dyDescent="0.3">
      <c r="A24" s="192" t="s">
        <v>35</v>
      </c>
      <c r="B24" s="148" t="s">
        <v>93</v>
      </c>
      <c r="C24" s="199">
        <v>0</v>
      </c>
      <c r="D24" s="199">
        <v>0</v>
      </c>
      <c r="E24" s="199">
        <v>0</v>
      </c>
      <c r="F24" s="68">
        <v>0</v>
      </c>
      <c r="G24" s="68">
        <v>0</v>
      </c>
      <c r="H24" s="68">
        <v>0</v>
      </c>
      <c r="I24" s="68">
        <v>0</v>
      </c>
      <c r="J24" s="68">
        <v>0</v>
      </c>
      <c r="K24" s="68">
        <v>0</v>
      </c>
      <c r="L24" s="68">
        <v>0</v>
      </c>
      <c r="M24" s="68">
        <v>0</v>
      </c>
      <c r="N24" s="68">
        <v>0</v>
      </c>
      <c r="O24" s="68">
        <v>0</v>
      </c>
      <c r="Q24" s="200"/>
      <c r="R24" s="200"/>
      <c r="T24" s="200"/>
      <c r="U24" s="200"/>
    </row>
    <row r="25" spans="1:21" ht="15.75" x14ac:dyDescent="0.3">
      <c r="A25" s="192" t="s">
        <v>36</v>
      </c>
      <c r="B25" s="148" t="s">
        <v>94</v>
      </c>
      <c r="C25" s="199">
        <v>0</v>
      </c>
      <c r="D25" s="199">
        <v>0</v>
      </c>
      <c r="E25" s="199">
        <v>0</v>
      </c>
      <c r="F25" s="68">
        <v>0</v>
      </c>
      <c r="G25" s="68">
        <v>0</v>
      </c>
      <c r="H25" s="68">
        <v>0</v>
      </c>
      <c r="I25" s="68">
        <v>0</v>
      </c>
      <c r="J25" s="68">
        <v>0</v>
      </c>
      <c r="K25" s="68">
        <v>0</v>
      </c>
      <c r="L25" s="68">
        <v>0</v>
      </c>
      <c r="M25" s="68">
        <v>0</v>
      </c>
      <c r="N25" s="68">
        <v>0</v>
      </c>
      <c r="O25" s="68">
        <v>0</v>
      </c>
      <c r="Q25" s="200"/>
      <c r="R25" s="200"/>
      <c r="T25" s="200"/>
      <c r="U25" s="200"/>
    </row>
    <row r="26" spans="1:21" ht="15.75" x14ac:dyDescent="0.3">
      <c r="A26" s="192" t="s">
        <v>12</v>
      </c>
      <c r="B26" s="148" t="s">
        <v>95</v>
      </c>
      <c r="C26" s="199">
        <v>0</v>
      </c>
      <c r="D26" s="199">
        <v>0</v>
      </c>
      <c r="E26" s="199">
        <v>0</v>
      </c>
      <c r="F26" s="68">
        <v>0</v>
      </c>
      <c r="G26" s="68">
        <v>0</v>
      </c>
      <c r="H26" s="68">
        <v>0</v>
      </c>
      <c r="I26" s="68">
        <v>0</v>
      </c>
      <c r="J26" s="68">
        <v>0</v>
      </c>
      <c r="K26" s="68">
        <v>0</v>
      </c>
      <c r="L26" s="68">
        <v>0</v>
      </c>
      <c r="M26" s="68">
        <v>0</v>
      </c>
      <c r="N26" s="68">
        <v>0</v>
      </c>
      <c r="O26" s="68">
        <v>0</v>
      </c>
      <c r="Q26" s="200"/>
      <c r="R26" s="200"/>
      <c r="T26" s="200"/>
      <c r="U26" s="200"/>
    </row>
    <row r="27" spans="1:21" ht="15.75" x14ac:dyDescent="0.3">
      <c r="A27" s="192" t="s">
        <v>96</v>
      </c>
      <c r="B27" s="148" t="s">
        <v>193</v>
      </c>
      <c r="C27" s="199">
        <v>0</v>
      </c>
      <c r="D27" s="199">
        <v>0</v>
      </c>
      <c r="E27" s="199">
        <v>0</v>
      </c>
      <c r="F27" s="68">
        <v>0</v>
      </c>
      <c r="G27" s="68">
        <v>0</v>
      </c>
      <c r="H27" s="68">
        <v>0</v>
      </c>
      <c r="I27" s="68">
        <v>0</v>
      </c>
      <c r="J27" s="68">
        <v>0</v>
      </c>
      <c r="K27" s="68">
        <v>0</v>
      </c>
      <c r="L27" s="68">
        <v>0</v>
      </c>
      <c r="M27" s="68">
        <v>0</v>
      </c>
      <c r="N27" s="68">
        <v>0</v>
      </c>
      <c r="O27" s="68">
        <v>0</v>
      </c>
      <c r="Q27" s="200"/>
      <c r="R27" s="200"/>
      <c r="T27" s="200"/>
      <c r="U27" s="200"/>
    </row>
    <row r="28" spans="1:21" ht="15.75" x14ac:dyDescent="0.3">
      <c r="A28" s="192" t="s">
        <v>10</v>
      </c>
      <c r="B28" s="148" t="s">
        <v>97</v>
      </c>
      <c r="C28" s="199">
        <v>0</v>
      </c>
      <c r="D28" s="199">
        <v>0</v>
      </c>
      <c r="E28" s="199">
        <v>0</v>
      </c>
      <c r="F28" s="68">
        <v>0</v>
      </c>
      <c r="G28" s="68">
        <v>0</v>
      </c>
      <c r="H28" s="68">
        <v>0</v>
      </c>
      <c r="I28" s="68">
        <v>0</v>
      </c>
      <c r="J28" s="68">
        <v>0</v>
      </c>
      <c r="K28" s="68">
        <v>0</v>
      </c>
      <c r="L28" s="68">
        <v>0</v>
      </c>
      <c r="M28" s="68">
        <v>0</v>
      </c>
      <c r="N28" s="68">
        <v>0</v>
      </c>
      <c r="O28" s="68">
        <v>0</v>
      </c>
      <c r="Q28" s="200"/>
      <c r="R28" s="200"/>
      <c r="T28" s="200"/>
      <c r="U28" s="200"/>
    </row>
    <row r="29" spans="1:21" ht="15.75" x14ac:dyDescent="0.3">
      <c r="A29" s="192"/>
      <c r="B29" s="147" t="s">
        <v>248</v>
      </c>
      <c r="C29" s="201"/>
      <c r="D29" s="201"/>
      <c r="E29" s="201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Q29" s="200"/>
      <c r="R29" s="200"/>
      <c r="T29" s="200"/>
      <c r="U29" s="200"/>
    </row>
    <row r="30" spans="1:21" ht="15.75" x14ac:dyDescent="0.3">
      <c r="A30" s="192"/>
      <c r="B30" s="16" t="s">
        <v>194</v>
      </c>
      <c r="C30" s="69">
        <v>192.81153893335733</v>
      </c>
      <c r="D30" s="69">
        <v>178.9379343949108</v>
      </c>
      <c r="E30" s="69">
        <v>180.29484543165594</v>
      </c>
      <c r="F30" s="69">
        <v>180.29484543165594</v>
      </c>
      <c r="G30" s="69">
        <v>180.29484543165594</v>
      </c>
      <c r="H30" s="69">
        <v>180.29484543165594</v>
      </c>
      <c r="I30" s="69">
        <v>180.29484543165594</v>
      </c>
      <c r="J30" s="69">
        <v>180.29484543165594</v>
      </c>
      <c r="K30" s="69">
        <v>180.29484543165594</v>
      </c>
      <c r="L30" s="69">
        <v>180.29484543165594</v>
      </c>
      <c r="M30" s="69">
        <v>180.29484543165594</v>
      </c>
      <c r="N30" s="69">
        <v>180.29484543165594</v>
      </c>
      <c r="O30" s="69">
        <v>180.29484543165594</v>
      </c>
      <c r="Q30" s="200"/>
      <c r="R30" s="200"/>
      <c r="T30" s="200"/>
      <c r="U30" s="200"/>
    </row>
    <row r="31" spans="1:21" ht="15.75" x14ac:dyDescent="0.3">
      <c r="A31" s="193"/>
      <c r="B31" s="17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1:21" ht="16.5" x14ac:dyDescent="0.3">
      <c r="A32" s="193"/>
      <c r="B32" s="194" t="s">
        <v>186</v>
      </c>
      <c r="C32" s="194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</row>
    <row r="33" spans="1:21" ht="30" x14ac:dyDescent="0.35">
      <c r="A33" s="191"/>
      <c r="B33" s="13" t="s">
        <v>227</v>
      </c>
      <c r="C33" s="14">
        <v>2018</v>
      </c>
      <c r="D33" s="14">
        <v>2019</v>
      </c>
      <c r="E33" s="14">
        <v>2020</v>
      </c>
      <c r="F33" s="14">
        <v>2023</v>
      </c>
      <c r="G33" s="14">
        <v>2025</v>
      </c>
      <c r="H33" s="14">
        <v>2028</v>
      </c>
      <c r="I33" s="14">
        <v>2030</v>
      </c>
      <c r="J33" s="14">
        <v>2033</v>
      </c>
      <c r="K33" s="14">
        <v>2035</v>
      </c>
      <c r="L33" s="14">
        <v>2038</v>
      </c>
      <c r="M33" s="14">
        <v>2040</v>
      </c>
      <c r="N33" s="14">
        <v>2045</v>
      </c>
      <c r="O33" s="14">
        <v>2050</v>
      </c>
    </row>
    <row r="34" spans="1:21" ht="15.75" x14ac:dyDescent="0.3">
      <c r="A34" s="192" t="s">
        <v>17</v>
      </c>
      <c r="B34" s="146" t="s">
        <v>249</v>
      </c>
      <c r="C34" s="199">
        <v>150.75400886421085</v>
      </c>
      <c r="D34" s="199">
        <v>146.11479796880522</v>
      </c>
      <c r="E34" s="199">
        <v>171.90963950954574</v>
      </c>
      <c r="F34" s="68">
        <v>171.98897811552462</v>
      </c>
      <c r="G34" s="68">
        <v>172.12241122558314</v>
      </c>
      <c r="H34" s="68">
        <v>172.2542007351141</v>
      </c>
      <c r="I34" s="68">
        <v>172.38723861723494</v>
      </c>
      <c r="J34" s="68">
        <v>172.47209542072616</v>
      </c>
      <c r="K34" s="68">
        <v>172.55845346456601</v>
      </c>
      <c r="L34" s="68">
        <v>172.64085408368052</v>
      </c>
      <c r="M34" s="68">
        <v>172.63495751516334</v>
      </c>
      <c r="N34" s="68">
        <v>172.66304321694088</v>
      </c>
      <c r="O34" s="68">
        <v>172.59722980444681</v>
      </c>
      <c r="Q34" s="200"/>
      <c r="R34" s="200"/>
      <c r="T34" s="200"/>
      <c r="U34" s="200"/>
    </row>
    <row r="35" spans="1:21" ht="15.75" x14ac:dyDescent="0.3">
      <c r="A35" s="192"/>
      <c r="B35" s="146" t="s">
        <v>250</v>
      </c>
      <c r="C35" s="201"/>
      <c r="D35" s="201"/>
      <c r="E35" s="201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Q35" s="200"/>
      <c r="R35" s="200"/>
      <c r="T35" s="200"/>
      <c r="U35" s="200"/>
    </row>
    <row r="36" spans="1:21" ht="15.75" x14ac:dyDescent="0.3">
      <c r="A36" s="192" t="s">
        <v>7</v>
      </c>
      <c r="B36" s="146" t="s">
        <v>251</v>
      </c>
      <c r="C36" s="199">
        <v>0</v>
      </c>
      <c r="D36" s="199">
        <v>0</v>
      </c>
      <c r="E36" s="199">
        <v>0</v>
      </c>
      <c r="F36" s="68">
        <v>0</v>
      </c>
      <c r="G36" s="68">
        <v>0</v>
      </c>
      <c r="H36" s="68">
        <v>0</v>
      </c>
      <c r="I36" s="68">
        <v>0</v>
      </c>
      <c r="J36" s="68">
        <v>0</v>
      </c>
      <c r="K36" s="68">
        <v>0</v>
      </c>
      <c r="L36" s="68">
        <v>0</v>
      </c>
      <c r="M36" s="68">
        <v>0</v>
      </c>
      <c r="N36" s="68">
        <v>0</v>
      </c>
      <c r="O36" s="68">
        <v>0</v>
      </c>
      <c r="Q36" s="200"/>
      <c r="R36" s="200"/>
      <c r="T36" s="200"/>
      <c r="U36" s="200"/>
    </row>
    <row r="37" spans="1:21" ht="15.75" x14ac:dyDescent="0.3">
      <c r="A37" s="192"/>
      <c r="B37" s="146" t="s">
        <v>252</v>
      </c>
      <c r="C37" s="201"/>
      <c r="D37" s="201"/>
      <c r="E37" s="201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Q37" s="200"/>
      <c r="R37" s="200"/>
      <c r="T37" s="200"/>
      <c r="U37" s="200"/>
    </row>
    <row r="38" spans="1:21" ht="15.75" x14ac:dyDescent="0.3">
      <c r="A38" s="192" t="s">
        <v>18</v>
      </c>
      <c r="B38" s="146" t="s">
        <v>253</v>
      </c>
      <c r="C38" s="199">
        <v>124.44314542088166</v>
      </c>
      <c r="D38" s="199">
        <v>117.81517517161981</v>
      </c>
      <c r="E38" s="199">
        <v>99.435028509545759</v>
      </c>
      <c r="F38" s="68">
        <v>106.99348177483704</v>
      </c>
      <c r="G38" s="68">
        <v>107.37486940365314</v>
      </c>
      <c r="H38" s="68">
        <v>107.94255813759263</v>
      </c>
      <c r="I38" s="68">
        <v>108.32441047023718</v>
      </c>
      <c r="J38" s="68">
        <v>108.88866799190933</v>
      </c>
      <c r="K38" s="68">
        <v>109.26709794877041</v>
      </c>
      <c r="L38" s="68">
        <v>109.83130431219475</v>
      </c>
      <c r="M38" s="68">
        <v>110.20287164830826</v>
      </c>
      <c r="N38" s="68">
        <v>111.13501620104617</v>
      </c>
      <c r="O38" s="68">
        <v>112.06027400382885</v>
      </c>
      <c r="Q38" s="200"/>
      <c r="R38" s="200"/>
      <c r="T38" s="200"/>
      <c r="U38" s="200"/>
    </row>
    <row r="39" spans="1:21" ht="15.75" x14ac:dyDescent="0.3">
      <c r="A39" s="192"/>
      <c r="B39" s="146" t="s">
        <v>254</v>
      </c>
      <c r="C39" s="201"/>
      <c r="D39" s="201"/>
      <c r="E39" s="201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Q39" s="200"/>
      <c r="R39" s="200"/>
      <c r="T39" s="200"/>
      <c r="U39" s="200"/>
    </row>
    <row r="40" spans="1:21" ht="15.75" x14ac:dyDescent="0.3">
      <c r="A40" s="192" t="s">
        <v>20</v>
      </c>
      <c r="B40" s="146" t="s">
        <v>255</v>
      </c>
      <c r="C40" s="199">
        <v>12.622395871036314</v>
      </c>
      <c r="D40" s="199">
        <v>12.575004373374224</v>
      </c>
      <c r="E40" s="199">
        <v>12.57963950954575</v>
      </c>
      <c r="F40" s="68">
        <v>12.585445182021429</v>
      </c>
      <c r="G40" s="68">
        <v>12.595209267548931</v>
      </c>
      <c r="H40" s="68">
        <v>12.604853081158044</v>
      </c>
      <c r="I40" s="68">
        <v>12.614588245532582</v>
      </c>
      <c r="J40" s="68">
        <v>12.62079771697873</v>
      </c>
      <c r="K40" s="68">
        <v>12.627117043011607</v>
      </c>
      <c r="L40" s="68">
        <v>12.63314678099943</v>
      </c>
      <c r="M40" s="68">
        <v>12.632715294396926</v>
      </c>
      <c r="N40" s="68">
        <v>12.634770490398397</v>
      </c>
      <c r="O40" s="68">
        <v>12.629954535886304</v>
      </c>
      <c r="Q40" s="200"/>
      <c r="R40" s="200"/>
      <c r="T40" s="200"/>
      <c r="U40" s="200"/>
    </row>
    <row r="41" spans="1:21" ht="15.75" x14ac:dyDescent="0.3">
      <c r="A41" s="192"/>
      <c r="B41" s="146" t="s">
        <v>256</v>
      </c>
      <c r="C41" s="201"/>
      <c r="D41" s="201"/>
      <c r="E41" s="201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Q41" s="200"/>
      <c r="R41" s="200"/>
      <c r="T41" s="200"/>
      <c r="U41" s="200"/>
    </row>
    <row r="42" spans="1:21" ht="15.75" x14ac:dyDescent="0.3">
      <c r="A42" s="192" t="s">
        <v>14</v>
      </c>
      <c r="B42" s="146" t="s">
        <v>257</v>
      </c>
      <c r="C42" s="199">
        <v>0.65863399603631578</v>
      </c>
      <c r="D42" s="199">
        <v>0.61124249837422362</v>
      </c>
      <c r="E42" s="199">
        <v>0.61587763454574773</v>
      </c>
      <c r="F42" s="68">
        <v>0.61587763454574773</v>
      </c>
      <c r="G42" s="68">
        <v>0.61587763454574773</v>
      </c>
      <c r="H42" s="68">
        <v>0.61587763454574773</v>
      </c>
      <c r="I42" s="68">
        <v>0.61587763454574773</v>
      </c>
      <c r="J42" s="68">
        <v>0.61587763454574773</v>
      </c>
      <c r="K42" s="68">
        <v>0.61587763454574773</v>
      </c>
      <c r="L42" s="68">
        <v>0.61587763454574773</v>
      </c>
      <c r="M42" s="68">
        <v>0.61587763454574773</v>
      </c>
      <c r="N42" s="68">
        <v>0.61587763454574773</v>
      </c>
      <c r="O42" s="68">
        <v>0.61587763454574773</v>
      </c>
      <c r="Q42" s="200"/>
      <c r="R42" s="200"/>
      <c r="T42" s="200"/>
      <c r="U42" s="200"/>
    </row>
    <row r="43" spans="1:21" ht="15.75" x14ac:dyDescent="0.3">
      <c r="A43" s="192"/>
      <c r="B43" s="146" t="s">
        <v>258</v>
      </c>
      <c r="C43" s="201"/>
      <c r="D43" s="201"/>
      <c r="E43" s="201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Q43" s="200"/>
      <c r="R43" s="200"/>
      <c r="T43" s="200"/>
      <c r="U43" s="200"/>
    </row>
    <row r="44" spans="1:21" ht="15.75" x14ac:dyDescent="0.3">
      <c r="A44" s="192" t="s">
        <v>15</v>
      </c>
      <c r="B44" s="146" t="s">
        <v>259</v>
      </c>
      <c r="C44" s="199">
        <v>59.878633996036321</v>
      </c>
      <c r="D44" s="199">
        <v>32.101242498374226</v>
      </c>
      <c r="E44" s="199">
        <v>8.5118776345457476</v>
      </c>
      <c r="F44" s="68">
        <v>0.61587763454574762</v>
      </c>
      <c r="G44" s="68">
        <v>0.61587763454574762</v>
      </c>
      <c r="H44" s="68">
        <v>0.61587763454574762</v>
      </c>
      <c r="I44" s="68">
        <v>0.61587763454574762</v>
      </c>
      <c r="J44" s="68">
        <v>0.61587763454574762</v>
      </c>
      <c r="K44" s="68">
        <v>0.61587763454574762</v>
      </c>
      <c r="L44" s="68">
        <v>0.61587763454574762</v>
      </c>
      <c r="M44" s="68">
        <v>0.61587763454574762</v>
      </c>
      <c r="N44" s="68">
        <v>0.61587763454574762</v>
      </c>
      <c r="O44" s="68">
        <v>0.61587763454574762</v>
      </c>
      <c r="Q44" s="200"/>
      <c r="R44" s="200"/>
      <c r="T44" s="200"/>
      <c r="U44" s="200"/>
    </row>
    <row r="45" spans="1:21" ht="15.75" x14ac:dyDescent="0.3">
      <c r="A45" s="192"/>
      <c r="B45" s="146" t="s">
        <v>260</v>
      </c>
      <c r="C45" s="201"/>
      <c r="D45" s="201"/>
      <c r="E45" s="201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Q45" s="200"/>
      <c r="R45" s="200"/>
      <c r="T45" s="200"/>
      <c r="U45" s="200"/>
    </row>
    <row r="46" spans="1:21" ht="15.75" x14ac:dyDescent="0.3">
      <c r="A46" s="192" t="s">
        <v>21</v>
      </c>
      <c r="B46" s="146" t="s">
        <v>261</v>
      </c>
      <c r="C46" s="199">
        <v>0.65863399603631578</v>
      </c>
      <c r="D46" s="199">
        <v>0.61124249837422362</v>
      </c>
      <c r="E46" s="199">
        <v>0.61587763454574773</v>
      </c>
      <c r="F46" s="68">
        <v>0.61587763454574773</v>
      </c>
      <c r="G46" s="68">
        <v>0.61587763454574773</v>
      </c>
      <c r="H46" s="68">
        <v>0.61587763454574773</v>
      </c>
      <c r="I46" s="68">
        <v>0.61587763454574773</v>
      </c>
      <c r="J46" s="68">
        <v>0.61587763454574773</v>
      </c>
      <c r="K46" s="68">
        <v>0.61587763454574773</v>
      </c>
      <c r="L46" s="68">
        <v>0.61587763454574773</v>
      </c>
      <c r="M46" s="68">
        <v>0.61587763454574773</v>
      </c>
      <c r="N46" s="68">
        <v>0.61587763454574773</v>
      </c>
      <c r="O46" s="68">
        <v>0.61587763454574773</v>
      </c>
      <c r="Q46" s="200"/>
      <c r="R46" s="200"/>
      <c r="T46" s="200"/>
      <c r="U46" s="200"/>
    </row>
    <row r="47" spans="1:21" ht="15.75" x14ac:dyDescent="0.3">
      <c r="A47" s="192"/>
      <c r="B47" s="146" t="s">
        <v>262</v>
      </c>
      <c r="C47" s="201"/>
      <c r="D47" s="201"/>
      <c r="E47" s="201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Q47" s="200"/>
      <c r="R47" s="200"/>
      <c r="T47" s="200"/>
      <c r="U47" s="200"/>
    </row>
    <row r="48" spans="1:21" ht="15.75" x14ac:dyDescent="0.3">
      <c r="A48" s="192" t="s">
        <v>19</v>
      </c>
      <c r="B48" s="146" t="s">
        <v>263</v>
      </c>
      <c r="C48" s="199">
        <v>0.65863399603631578</v>
      </c>
      <c r="D48" s="199">
        <v>0.61124249837422362</v>
      </c>
      <c r="E48" s="199">
        <v>0.61587763454574773</v>
      </c>
      <c r="F48" s="68">
        <v>0.61587763454574773</v>
      </c>
      <c r="G48" s="68">
        <v>0.61587763454574773</v>
      </c>
      <c r="H48" s="68">
        <v>0.61587763454574773</v>
      </c>
      <c r="I48" s="68">
        <v>0.61587763454574773</v>
      </c>
      <c r="J48" s="68">
        <v>0.61587763454574773</v>
      </c>
      <c r="K48" s="68">
        <v>0.61587763454574773</v>
      </c>
      <c r="L48" s="68">
        <v>0.61587763454574773</v>
      </c>
      <c r="M48" s="68">
        <v>0.61587763454574773</v>
      </c>
      <c r="N48" s="68">
        <v>0.61587763454574773</v>
      </c>
      <c r="O48" s="68">
        <v>0.61587763454574773</v>
      </c>
      <c r="Q48" s="200"/>
      <c r="R48" s="200"/>
      <c r="T48" s="200"/>
      <c r="U48" s="200"/>
    </row>
    <row r="49" spans="1:21" ht="15.75" x14ac:dyDescent="0.3">
      <c r="A49" s="192"/>
      <c r="B49" s="146" t="s">
        <v>264</v>
      </c>
      <c r="C49" s="201"/>
      <c r="D49" s="201"/>
      <c r="E49" s="201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Q49" s="200"/>
      <c r="R49" s="200"/>
      <c r="T49" s="200"/>
      <c r="U49" s="200"/>
    </row>
    <row r="50" spans="1:21" ht="15.75" x14ac:dyDescent="0.3">
      <c r="A50" s="192" t="s">
        <v>16</v>
      </c>
      <c r="B50" s="146" t="s">
        <v>265</v>
      </c>
      <c r="C50" s="199">
        <v>12.622395871036314</v>
      </c>
      <c r="D50" s="199">
        <v>12.575004373374224</v>
      </c>
      <c r="E50" s="199">
        <v>12.57963950954575</v>
      </c>
      <c r="F50" s="68">
        <v>12.585445182021429</v>
      </c>
      <c r="G50" s="68">
        <v>12.595209267548931</v>
      </c>
      <c r="H50" s="68">
        <v>12.604853081158044</v>
      </c>
      <c r="I50" s="68">
        <v>12.614588245532582</v>
      </c>
      <c r="J50" s="68">
        <v>12.62079771697873</v>
      </c>
      <c r="K50" s="68">
        <v>12.627117043011607</v>
      </c>
      <c r="L50" s="68">
        <v>12.63314678099943</v>
      </c>
      <c r="M50" s="68">
        <v>12.632715294396926</v>
      </c>
      <c r="N50" s="68">
        <v>12.634770490398397</v>
      </c>
      <c r="O50" s="68">
        <v>12.629954535886304</v>
      </c>
      <c r="Q50" s="200"/>
      <c r="R50" s="200"/>
      <c r="T50" s="200"/>
      <c r="U50" s="200"/>
    </row>
    <row r="51" spans="1:21" ht="15.75" x14ac:dyDescent="0.3">
      <c r="A51" s="192"/>
      <c r="B51" s="146" t="s">
        <v>266</v>
      </c>
      <c r="C51" s="201"/>
      <c r="D51" s="201"/>
      <c r="E51" s="201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Q51" s="200"/>
      <c r="R51" s="200"/>
      <c r="T51" s="200"/>
      <c r="U51" s="200"/>
    </row>
    <row r="52" spans="1:21" ht="15.75" x14ac:dyDescent="0.3">
      <c r="A52" s="192"/>
      <c r="B52" s="21" t="s">
        <v>195</v>
      </c>
      <c r="C52" s="70">
        <v>362.29648201131039</v>
      </c>
      <c r="D52" s="70">
        <v>323.01495188067037</v>
      </c>
      <c r="E52" s="70">
        <v>306.86345757636605</v>
      </c>
      <c r="F52" s="70">
        <v>306.6168607925876</v>
      </c>
      <c r="G52" s="70">
        <v>307.15120970251718</v>
      </c>
      <c r="H52" s="70">
        <v>307.86997557320592</v>
      </c>
      <c r="I52" s="70">
        <v>308.40433611672029</v>
      </c>
      <c r="J52" s="70">
        <v>309.06586938477608</v>
      </c>
      <c r="K52" s="70">
        <v>309.54329603754269</v>
      </c>
      <c r="L52" s="70">
        <v>310.20196249605721</v>
      </c>
      <c r="M52" s="70">
        <v>310.56677029044852</v>
      </c>
      <c r="N52" s="70">
        <v>311.53111093696691</v>
      </c>
      <c r="O52" s="70">
        <v>312.38092341823142</v>
      </c>
      <c r="Q52" s="200"/>
      <c r="R52" s="200"/>
      <c r="T52" s="200"/>
      <c r="U52" s="200"/>
    </row>
    <row r="53" spans="1:21" ht="15.75" x14ac:dyDescent="0.3">
      <c r="A53" s="193"/>
      <c r="B53" s="22"/>
      <c r="C53" s="81"/>
      <c r="D53" s="81"/>
      <c r="E53" s="81"/>
      <c r="F53" s="89"/>
      <c r="G53" s="89"/>
      <c r="H53" s="81"/>
      <c r="I53" s="81"/>
      <c r="J53" s="81"/>
      <c r="K53" s="81"/>
      <c r="L53" s="81"/>
      <c r="M53" s="81"/>
      <c r="N53" s="81"/>
      <c r="O53" s="81"/>
    </row>
    <row r="54" spans="1:21" ht="16.5" x14ac:dyDescent="0.3">
      <c r="A54" s="193"/>
      <c r="B54" s="23" t="s">
        <v>167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</row>
    <row r="55" spans="1:21" ht="30" x14ac:dyDescent="0.35">
      <c r="A55" s="191"/>
      <c r="B55" s="13" t="s">
        <v>227</v>
      </c>
      <c r="C55" s="14">
        <v>2018</v>
      </c>
      <c r="D55" s="14">
        <v>2019</v>
      </c>
      <c r="E55" s="14">
        <v>2020</v>
      </c>
      <c r="F55" s="14">
        <v>2023</v>
      </c>
      <c r="G55" s="14">
        <v>2025</v>
      </c>
      <c r="H55" s="14">
        <v>2028</v>
      </c>
      <c r="I55" s="14">
        <v>2030</v>
      </c>
      <c r="J55" s="14">
        <v>2033</v>
      </c>
      <c r="K55" s="14">
        <v>2035</v>
      </c>
      <c r="L55" s="14">
        <v>2038</v>
      </c>
      <c r="M55" s="14">
        <v>2040</v>
      </c>
      <c r="N55" s="14">
        <v>2045</v>
      </c>
      <c r="O55" s="14">
        <v>2050</v>
      </c>
    </row>
    <row r="56" spans="1:21" ht="15.75" x14ac:dyDescent="0.3">
      <c r="A56" s="192" t="s">
        <v>60</v>
      </c>
      <c r="B56" s="20" t="s">
        <v>107</v>
      </c>
      <c r="C56" s="199">
        <v>0</v>
      </c>
      <c r="D56" s="199">
        <v>0</v>
      </c>
      <c r="E56" s="199">
        <v>0</v>
      </c>
      <c r="F56" s="68">
        <v>0</v>
      </c>
      <c r="G56" s="68">
        <v>0</v>
      </c>
      <c r="H56" s="68">
        <v>0</v>
      </c>
      <c r="I56" s="68">
        <v>0</v>
      </c>
      <c r="J56" s="68">
        <v>0</v>
      </c>
      <c r="K56" s="68">
        <v>0</v>
      </c>
      <c r="L56" s="68">
        <v>0</v>
      </c>
      <c r="M56" s="68">
        <v>0</v>
      </c>
      <c r="N56" s="68">
        <v>0</v>
      </c>
      <c r="O56" s="68">
        <v>0</v>
      </c>
      <c r="Q56" s="200"/>
      <c r="R56" s="200"/>
      <c r="T56" s="200"/>
      <c r="U56" s="200"/>
    </row>
    <row r="57" spans="1:21" ht="15.75" x14ac:dyDescent="0.3">
      <c r="A57" s="192" t="s">
        <v>59</v>
      </c>
      <c r="B57" s="20" t="s">
        <v>108</v>
      </c>
      <c r="C57" s="199">
        <v>0</v>
      </c>
      <c r="D57" s="199">
        <v>0</v>
      </c>
      <c r="E57" s="199">
        <v>0</v>
      </c>
      <c r="F57" s="68">
        <v>0</v>
      </c>
      <c r="G57" s="68">
        <v>0</v>
      </c>
      <c r="H57" s="68">
        <v>0</v>
      </c>
      <c r="I57" s="68">
        <v>0</v>
      </c>
      <c r="J57" s="68">
        <v>0</v>
      </c>
      <c r="K57" s="68">
        <v>0</v>
      </c>
      <c r="L57" s="68">
        <v>0</v>
      </c>
      <c r="M57" s="68">
        <v>0</v>
      </c>
      <c r="N57" s="68">
        <v>0</v>
      </c>
      <c r="O57" s="68">
        <v>0</v>
      </c>
      <c r="Q57" s="200"/>
      <c r="R57" s="200"/>
      <c r="T57" s="200"/>
      <c r="U57" s="200"/>
    </row>
    <row r="58" spans="1:21" ht="15.75" x14ac:dyDescent="0.3">
      <c r="A58" s="192" t="s">
        <v>42</v>
      </c>
      <c r="B58" s="20" t="s">
        <v>109</v>
      </c>
      <c r="C58" s="199">
        <v>0</v>
      </c>
      <c r="D58" s="199">
        <v>0</v>
      </c>
      <c r="E58" s="199">
        <v>0</v>
      </c>
      <c r="F58" s="68">
        <v>0</v>
      </c>
      <c r="G58" s="68">
        <v>0</v>
      </c>
      <c r="H58" s="68">
        <v>0</v>
      </c>
      <c r="I58" s="68">
        <v>0</v>
      </c>
      <c r="J58" s="68">
        <v>0</v>
      </c>
      <c r="K58" s="68">
        <v>0</v>
      </c>
      <c r="L58" s="68">
        <v>0</v>
      </c>
      <c r="M58" s="68">
        <v>0</v>
      </c>
      <c r="N58" s="68">
        <v>0</v>
      </c>
      <c r="O58" s="68">
        <v>0</v>
      </c>
      <c r="Q58" s="200"/>
      <c r="R58" s="200"/>
      <c r="T58" s="200"/>
      <c r="U58" s="200"/>
    </row>
    <row r="59" spans="1:21" ht="15.75" x14ac:dyDescent="0.3">
      <c r="A59" s="192" t="s">
        <v>38</v>
      </c>
      <c r="B59" s="20" t="s">
        <v>110</v>
      </c>
      <c r="C59" s="199">
        <v>0</v>
      </c>
      <c r="D59" s="199">
        <v>0</v>
      </c>
      <c r="E59" s="199">
        <v>0</v>
      </c>
      <c r="F59" s="68">
        <v>0</v>
      </c>
      <c r="G59" s="68">
        <v>0</v>
      </c>
      <c r="H59" s="68">
        <v>0</v>
      </c>
      <c r="I59" s="68">
        <v>0</v>
      </c>
      <c r="J59" s="68">
        <v>0</v>
      </c>
      <c r="K59" s="68">
        <v>0</v>
      </c>
      <c r="L59" s="68">
        <v>0</v>
      </c>
      <c r="M59" s="68">
        <v>0</v>
      </c>
      <c r="N59" s="68">
        <v>0</v>
      </c>
      <c r="O59" s="68">
        <v>0</v>
      </c>
      <c r="Q59" s="200"/>
      <c r="R59" s="200"/>
      <c r="T59" s="200"/>
      <c r="U59" s="200"/>
    </row>
    <row r="60" spans="1:21" ht="15.75" x14ac:dyDescent="0.3">
      <c r="A60" s="192"/>
      <c r="B60" s="25" t="s">
        <v>196</v>
      </c>
      <c r="C60" s="71">
        <v>0</v>
      </c>
      <c r="D60" s="71">
        <v>0</v>
      </c>
      <c r="E60" s="71">
        <v>0</v>
      </c>
      <c r="F60" s="71">
        <v>0</v>
      </c>
      <c r="G60" s="71">
        <v>0</v>
      </c>
      <c r="H60" s="71">
        <v>0</v>
      </c>
      <c r="I60" s="71">
        <v>0</v>
      </c>
      <c r="J60" s="71">
        <v>0</v>
      </c>
      <c r="K60" s="71">
        <v>0</v>
      </c>
      <c r="L60" s="71">
        <v>0</v>
      </c>
      <c r="M60" s="71">
        <v>0</v>
      </c>
      <c r="N60" s="71">
        <v>0</v>
      </c>
      <c r="O60" s="71">
        <v>0</v>
      </c>
      <c r="Q60" s="200"/>
      <c r="R60" s="200"/>
      <c r="T60" s="200"/>
      <c r="U60" s="200"/>
    </row>
    <row r="61" spans="1:21" ht="15.75" x14ac:dyDescent="0.3">
      <c r="A61" s="193"/>
      <c r="B61" s="17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1:21" ht="16.5" x14ac:dyDescent="0.3">
      <c r="A62" s="193"/>
      <c r="B62" s="26" t="s">
        <v>187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</row>
    <row r="63" spans="1:21" ht="30" x14ac:dyDescent="0.35">
      <c r="A63" s="191"/>
      <c r="B63" s="13" t="s">
        <v>227</v>
      </c>
      <c r="C63" s="14">
        <v>2018</v>
      </c>
      <c r="D63" s="14">
        <v>2019</v>
      </c>
      <c r="E63" s="14">
        <v>2020</v>
      </c>
      <c r="F63" s="14">
        <v>2023</v>
      </c>
      <c r="G63" s="14">
        <v>2025</v>
      </c>
      <c r="H63" s="14">
        <v>2028</v>
      </c>
      <c r="I63" s="14">
        <v>2030</v>
      </c>
      <c r="J63" s="14">
        <v>2033</v>
      </c>
      <c r="K63" s="14">
        <v>2035</v>
      </c>
      <c r="L63" s="14">
        <v>2038</v>
      </c>
      <c r="M63" s="14">
        <v>2040</v>
      </c>
      <c r="N63" s="14">
        <v>2045</v>
      </c>
      <c r="O63" s="14">
        <v>2050</v>
      </c>
    </row>
    <row r="64" spans="1:21" ht="15.75" x14ac:dyDescent="0.3">
      <c r="A64" s="195" t="s">
        <v>77</v>
      </c>
      <c r="B64" s="15" t="s">
        <v>111</v>
      </c>
      <c r="C64" s="199">
        <v>0</v>
      </c>
      <c r="D64" s="199">
        <v>0</v>
      </c>
      <c r="E64" s="199">
        <v>0</v>
      </c>
      <c r="F64" s="68">
        <v>0</v>
      </c>
      <c r="G64" s="68">
        <v>0</v>
      </c>
      <c r="H64" s="68">
        <v>0</v>
      </c>
      <c r="I64" s="68">
        <v>0</v>
      </c>
      <c r="J64" s="68">
        <v>0</v>
      </c>
      <c r="K64" s="68">
        <v>0</v>
      </c>
      <c r="L64" s="68">
        <v>0</v>
      </c>
      <c r="M64" s="68">
        <v>0</v>
      </c>
      <c r="N64" s="68">
        <v>0</v>
      </c>
      <c r="O64" s="68">
        <v>0</v>
      </c>
      <c r="Q64" s="200"/>
      <c r="R64" s="200"/>
      <c r="T64" s="200"/>
      <c r="U64" s="200"/>
    </row>
    <row r="65" spans="1:21" ht="15.75" x14ac:dyDescent="0.3">
      <c r="A65" s="195" t="s">
        <v>87</v>
      </c>
      <c r="B65" s="15" t="s">
        <v>112</v>
      </c>
      <c r="C65" s="199">
        <v>0</v>
      </c>
      <c r="D65" s="199">
        <v>0</v>
      </c>
      <c r="E65" s="199">
        <v>0</v>
      </c>
      <c r="F65" s="68">
        <v>0</v>
      </c>
      <c r="G65" s="68">
        <v>0</v>
      </c>
      <c r="H65" s="68">
        <v>0</v>
      </c>
      <c r="I65" s="68">
        <v>0</v>
      </c>
      <c r="J65" s="68">
        <v>0</v>
      </c>
      <c r="K65" s="68">
        <v>0</v>
      </c>
      <c r="L65" s="68">
        <v>0</v>
      </c>
      <c r="M65" s="68">
        <v>0</v>
      </c>
      <c r="N65" s="68">
        <v>0</v>
      </c>
      <c r="O65" s="68">
        <v>0</v>
      </c>
      <c r="Q65" s="200"/>
      <c r="R65" s="200"/>
      <c r="T65" s="200"/>
      <c r="U65" s="200"/>
    </row>
    <row r="66" spans="1:21" ht="15.75" x14ac:dyDescent="0.3">
      <c r="A66" s="195" t="s">
        <v>85</v>
      </c>
      <c r="B66" s="15" t="s">
        <v>113</v>
      </c>
      <c r="C66" s="199">
        <v>0</v>
      </c>
      <c r="D66" s="199">
        <v>0</v>
      </c>
      <c r="E66" s="199">
        <v>0</v>
      </c>
      <c r="F66" s="68">
        <v>0</v>
      </c>
      <c r="G66" s="68">
        <v>0</v>
      </c>
      <c r="H66" s="68">
        <v>0</v>
      </c>
      <c r="I66" s="68">
        <v>0</v>
      </c>
      <c r="J66" s="68">
        <v>0</v>
      </c>
      <c r="K66" s="68">
        <v>0</v>
      </c>
      <c r="L66" s="68">
        <v>0</v>
      </c>
      <c r="M66" s="68">
        <v>0</v>
      </c>
      <c r="N66" s="68">
        <v>0</v>
      </c>
      <c r="O66" s="68">
        <v>0</v>
      </c>
      <c r="Q66" s="200"/>
      <c r="R66" s="200"/>
      <c r="T66" s="200"/>
      <c r="U66" s="200"/>
    </row>
    <row r="67" spans="1:21" ht="15.75" x14ac:dyDescent="0.3">
      <c r="A67" s="195" t="s">
        <v>41</v>
      </c>
      <c r="B67" s="15" t="s">
        <v>114</v>
      </c>
      <c r="C67" s="199">
        <v>0</v>
      </c>
      <c r="D67" s="199">
        <v>0</v>
      </c>
      <c r="E67" s="199">
        <v>0</v>
      </c>
      <c r="F67" s="68">
        <v>0</v>
      </c>
      <c r="G67" s="68">
        <v>0</v>
      </c>
      <c r="H67" s="68">
        <v>0</v>
      </c>
      <c r="I67" s="68">
        <v>0</v>
      </c>
      <c r="J67" s="68">
        <v>0</v>
      </c>
      <c r="K67" s="68">
        <v>0</v>
      </c>
      <c r="L67" s="68">
        <v>0</v>
      </c>
      <c r="M67" s="68">
        <v>0</v>
      </c>
      <c r="N67" s="68">
        <v>0</v>
      </c>
      <c r="O67" s="68">
        <v>0</v>
      </c>
      <c r="Q67" s="200"/>
      <c r="R67" s="200"/>
      <c r="T67" s="200"/>
      <c r="U67" s="200"/>
    </row>
    <row r="68" spans="1:21" ht="15.75" x14ac:dyDescent="0.3">
      <c r="A68" s="195" t="s">
        <v>56</v>
      </c>
      <c r="B68" s="15" t="s">
        <v>115</v>
      </c>
      <c r="C68" s="199">
        <v>0</v>
      </c>
      <c r="D68" s="199">
        <v>0</v>
      </c>
      <c r="E68" s="199">
        <v>0</v>
      </c>
      <c r="F68" s="68">
        <v>0</v>
      </c>
      <c r="G68" s="68">
        <v>0</v>
      </c>
      <c r="H68" s="68">
        <v>0</v>
      </c>
      <c r="I68" s="68">
        <v>0</v>
      </c>
      <c r="J68" s="68">
        <v>0</v>
      </c>
      <c r="K68" s="68">
        <v>0</v>
      </c>
      <c r="L68" s="68">
        <v>0</v>
      </c>
      <c r="M68" s="68">
        <v>0</v>
      </c>
      <c r="N68" s="68">
        <v>0</v>
      </c>
      <c r="O68" s="68">
        <v>0</v>
      </c>
      <c r="Q68" s="200"/>
      <c r="R68" s="200"/>
      <c r="T68" s="200"/>
      <c r="U68" s="200"/>
    </row>
    <row r="69" spans="1:21" ht="15.75" x14ac:dyDescent="0.3">
      <c r="A69" s="195" t="s">
        <v>37</v>
      </c>
      <c r="B69" s="15" t="s">
        <v>116</v>
      </c>
      <c r="C69" s="199">
        <v>0</v>
      </c>
      <c r="D69" s="199">
        <v>0</v>
      </c>
      <c r="E69" s="199">
        <v>0</v>
      </c>
      <c r="F69" s="68">
        <v>0</v>
      </c>
      <c r="G69" s="68">
        <v>0</v>
      </c>
      <c r="H69" s="68">
        <v>0</v>
      </c>
      <c r="I69" s="68">
        <v>0</v>
      </c>
      <c r="J69" s="68">
        <v>0</v>
      </c>
      <c r="K69" s="68">
        <v>0</v>
      </c>
      <c r="L69" s="68">
        <v>0</v>
      </c>
      <c r="M69" s="68">
        <v>0</v>
      </c>
      <c r="N69" s="68">
        <v>0</v>
      </c>
      <c r="O69" s="68">
        <v>0</v>
      </c>
      <c r="Q69" s="200"/>
      <c r="R69" s="200"/>
      <c r="T69" s="200"/>
      <c r="U69" s="200"/>
    </row>
    <row r="70" spans="1:21" ht="15.75" x14ac:dyDescent="0.3">
      <c r="A70" s="195" t="s">
        <v>117</v>
      </c>
      <c r="B70" s="15" t="s">
        <v>118</v>
      </c>
      <c r="C70" s="199">
        <v>0</v>
      </c>
      <c r="D70" s="199">
        <v>0</v>
      </c>
      <c r="E70" s="199">
        <v>0</v>
      </c>
      <c r="F70" s="68">
        <v>0</v>
      </c>
      <c r="G70" s="68">
        <v>0</v>
      </c>
      <c r="H70" s="68">
        <v>0</v>
      </c>
      <c r="I70" s="68">
        <v>0</v>
      </c>
      <c r="J70" s="68">
        <v>0</v>
      </c>
      <c r="K70" s="68">
        <v>0</v>
      </c>
      <c r="L70" s="68">
        <v>0</v>
      </c>
      <c r="M70" s="68">
        <v>0</v>
      </c>
      <c r="N70" s="68">
        <v>0</v>
      </c>
      <c r="O70" s="68">
        <v>0</v>
      </c>
      <c r="Q70" s="200"/>
      <c r="R70" s="200"/>
      <c r="T70" s="200"/>
      <c r="U70" s="200"/>
    </row>
    <row r="71" spans="1:21" x14ac:dyDescent="0.25">
      <c r="A71" s="195"/>
      <c r="B71" s="28" t="s">
        <v>197</v>
      </c>
      <c r="C71" s="72">
        <v>0</v>
      </c>
      <c r="D71" s="72">
        <v>0</v>
      </c>
      <c r="E71" s="72">
        <v>0</v>
      </c>
      <c r="F71" s="72">
        <v>0</v>
      </c>
      <c r="G71" s="72">
        <v>0</v>
      </c>
      <c r="H71" s="72">
        <v>0</v>
      </c>
      <c r="I71" s="72">
        <v>0</v>
      </c>
      <c r="J71" s="72">
        <v>0</v>
      </c>
      <c r="K71" s="72">
        <v>0</v>
      </c>
      <c r="L71" s="72">
        <v>0</v>
      </c>
      <c r="M71" s="72">
        <v>0</v>
      </c>
      <c r="N71" s="72">
        <v>0</v>
      </c>
      <c r="O71" s="72">
        <v>0</v>
      </c>
      <c r="Q71" s="200"/>
      <c r="R71" s="200"/>
      <c r="T71" s="200"/>
      <c r="U71" s="200"/>
    </row>
    <row r="72" spans="1:21" ht="15.75" x14ac:dyDescent="0.3">
      <c r="A72" s="195" t="s">
        <v>80</v>
      </c>
      <c r="B72" s="15" t="s">
        <v>119</v>
      </c>
      <c r="C72" s="199">
        <v>0</v>
      </c>
      <c r="D72" s="199">
        <v>0</v>
      </c>
      <c r="E72" s="199">
        <v>0</v>
      </c>
      <c r="F72" s="68">
        <v>0</v>
      </c>
      <c r="G72" s="68">
        <v>0</v>
      </c>
      <c r="H72" s="68">
        <v>0</v>
      </c>
      <c r="I72" s="68">
        <v>0</v>
      </c>
      <c r="J72" s="68">
        <v>0</v>
      </c>
      <c r="K72" s="68">
        <v>0</v>
      </c>
      <c r="L72" s="68">
        <v>0</v>
      </c>
      <c r="M72" s="68">
        <v>0</v>
      </c>
      <c r="N72" s="68">
        <v>0</v>
      </c>
      <c r="O72" s="68">
        <v>0</v>
      </c>
      <c r="Q72" s="200"/>
      <c r="R72" s="200"/>
      <c r="T72" s="200"/>
      <c r="U72" s="200"/>
    </row>
    <row r="73" spans="1:21" ht="15.75" x14ac:dyDescent="0.3">
      <c r="A73" s="195" t="s">
        <v>88</v>
      </c>
      <c r="B73" s="15" t="s">
        <v>120</v>
      </c>
      <c r="C73" s="199">
        <v>0</v>
      </c>
      <c r="D73" s="199">
        <v>0</v>
      </c>
      <c r="E73" s="199">
        <v>0</v>
      </c>
      <c r="F73" s="68">
        <v>0</v>
      </c>
      <c r="G73" s="68">
        <v>0</v>
      </c>
      <c r="H73" s="68">
        <v>0</v>
      </c>
      <c r="I73" s="68">
        <v>0</v>
      </c>
      <c r="J73" s="68">
        <v>0</v>
      </c>
      <c r="K73" s="68">
        <v>0</v>
      </c>
      <c r="L73" s="68">
        <v>0</v>
      </c>
      <c r="M73" s="68">
        <v>0</v>
      </c>
      <c r="N73" s="68">
        <v>0</v>
      </c>
      <c r="O73" s="68">
        <v>0</v>
      </c>
      <c r="Q73" s="200"/>
      <c r="R73" s="200"/>
      <c r="T73" s="200"/>
      <c r="U73" s="200"/>
    </row>
    <row r="74" spans="1:21" ht="15.75" x14ac:dyDescent="0.3">
      <c r="A74" s="195" t="s">
        <v>86</v>
      </c>
      <c r="B74" s="15" t="s">
        <v>121</v>
      </c>
      <c r="C74" s="199">
        <v>0</v>
      </c>
      <c r="D74" s="199">
        <v>0</v>
      </c>
      <c r="E74" s="199">
        <v>0</v>
      </c>
      <c r="F74" s="68">
        <v>0</v>
      </c>
      <c r="G74" s="68">
        <v>0</v>
      </c>
      <c r="H74" s="68">
        <v>0</v>
      </c>
      <c r="I74" s="68">
        <v>0</v>
      </c>
      <c r="J74" s="68">
        <v>0</v>
      </c>
      <c r="K74" s="68">
        <v>0</v>
      </c>
      <c r="L74" s="68">
        <v>0</v>
      </c>
      <c r="M74" s="68">
        <v>0</v>
      </c>
      <c r="N74" s="68">
        <v>0</v>
      </c>
      <c r="O74" s="68">
        <v>0</v>
      </c>
      <c r="Q74" s="200"/>
      <c r="R74" s="200"/>
      <c r="T74" s="200"/>
      <c r="U74" s="200"/>
    </row>
    <row r="75" spans="1:21" ht="27" x14ac:dyDescent="0.3">
      <c r="A75" s="195" t="s">
        <v>40</v>
      </c>
      <c r="B75" s="15" t="s">
        <v>122</v>
      </c>
      <c r="C75" s="199">
        <v>20.86896135234057</v>
      </c>
      <c r="D75" s="199">
        <v>21.198159396203543</v>
      </c>
      <c r="E75" s="199">
        <v>21.536142443663064</v>
      </c>
      <c r="F75" s="68">
        <v>21.546486883247667</v>
      </c>
      <c r="G75" s="68">
        <v>21.563884349822263</v>
      </c>
      <c r="H75" s="68">
        <v>21.581067518122406</v>
      </c>
      <c r="I75" s="68">
        <v>21.598413453522824</v>
      </c>
      <c r="J75" s="68">
        <v>21.609477374626962</v>
      </c>
      <c r="K75" s="68">
        <v>21.620737032597106</v>
      </c>
      <c r="L75" s="68">
        <v>21.631480707957305</v>
      </c>
      <c r="M75" s="68">
        <v>21.630711893128382</v>
      </c>
      <c r="N75" s="68">
        <v>21.634373803262111</v>
      </c>
      <c r="O75" s="68">
        <v>21.625792824796395</v>
      </c>
      <c r="Q75" s="200"/>
      <c r="R75" s="200"/>
      <c r="T75" s="200"/>
      <c r="U75" s="200"/>
    </row>
    <row r="76" spans="1:21" ht="27" x14ac:dyDescent="0.3">
      <c r="A76" s="195" t="s">
        <v>57</v>
      </c>
      <c r="B76" s="15" t="s">
        <v>123</v>
      </c>
      <c r="C76" s="199">
        <v>5.2690719682905263</v>
      </c>
      <c r="D76" s="199">
        <v>4.889939986993789</v>
      </c>
      <c r="E76" s="199">
        <v>4.9270210763659819</v>
      </c>
      <c r="F76" s="68">
        <v>4.9270210763659819</v>
      </c>
      <c r="G76" s="68">
        <v>4.9270210763659819</v>
      </c>
      <c r="H76" s="68">
        <v>4.9270210763659819</v>
      </c>
      <c r="I76" s="68">
        <v>4.9270210763659819</v>
      </c>
      <c r="J76" s="68">
        <v>4.9270210763659819</v>
      </c>
      <c r="K76" s="68">
        <v>4.9270210763659819</v>
      </c>
      <c r="L76" s="68">
        <v>4.9270210763659819</v>
      </c>
      <c r="M76" s="68">
        <v>4.9270210763659819</v>
      </c>
      <c r="N76" s="68">
        <v>4.9270210763659819</v>
      </c>
      <c r="O76" s="68">
        <v>4.9270210763659819</v>
      </c>
      <c r="Q76" s="200"/>
      <c r="R76" s="200"/>
      <c r="T76" s="200"/>
      <c r="U76" s="200"/>
    </row>
    <row r="77" spans="1:21" x14ac:dyDescent="0.25">
      <c r="A77" s="195"/>
      <c r="B77" s="28" t="s">
        <v>198</v>
      </c>
      <c r="C77" s="72">
        <v>26.138033320631095</v>
      </c>
      <c r="D77" s="72">
        <v>26.088099383197331</v>
      </c>
      <c r="E77" s="72">
        <v>26.463163520029045</v>
      </c>
      <c r="F77" s="72">
        <v>26.473507959613649</v>
      </c>
      <c r="G77" s="72">
        <v>26.490905426188245</v>
      </c>
      <c r="H77" s="72">
        <v>26.508088594488388</v>
      </c>
      <c r="I77" s="72">
        <v>26.525434529888805</v>
      </c>
      <c r="J77" s="72">
        <v>26.536498450992944</v>
      </c>
      <c r="K77" s="72">
        <v>26.547758108963087</v>
      </c>
      <c r="L77" s="72">
        <v>26.558501784323287</v>
      </c>
      <c r="M77" s="72">
        <v>26.557732969494364</v>
      </c>
      <c r="N77" s="72">
        <v>26.561394879628093</v>
      </c>
      <c r="O77" s="72">
        <v>26.552813901162377</v>
      </c>
      <c r="Q77" s="200"/>
      <c r="R77" s="200"/>
      <c r="T77" s="200"/>
      <c r="U77" s="200"/>
    </row>
    <row r="78" spans="1:21" ht="15.75" x14ac:dyDescent="0.3">
      <c r="A78" s="192"/>
      <c r="B78" s="29" t="s">
        <v>199</v>
      </c>
      <c r="C78" s="73">
        <v>26.138033320631095</v>
      </c>
      <c r="D78" s="73">
        <v>26.088099383197331</v>
      </c>
      <c r="E78" s="73">
        <v>26.463163520029045</v>
      </c>
      <c r="F78" s="73">
        <v>26.473507959613649</v>
      </c>
      <c r="G78" s="73">
        <v>26.490905426188245</v>
      </c>
      <c r="H78" s="73">
        <v>26.508088594488388</v>
      </c>
      <c r="I78" s="73">
        <v>26.525434529888805</v>
      </c>
      <c r="J78" s="73">
        <v>26.536498450992944</v>
      </c>
      <c r="K78" s="73">
        <v>26.547758108963087</v>
      </c>
      <c r="L78" s="73">
        <v>26.558501784323287</v>
      </c>
      <c r="M78" s="73">
        <v>26.557732969494364</v>
      </c>
      <c r="N78" s="73">
        <v>26.561394879628093</v>
      </c>
      <c r="O78" s="73">
        <v>26.552813901162377</v>
      </c>
      <c r="Q78" s="200"/>
      <c r="R78" s="200"/>
      <c r="T78" s="200"/>
      <c r="U78" s="200"/>
    </row>
    <row r="79" spans="1:21" ht="15.75" x14ac:dyDescent="0.3">
      <c r="A79" s="193"/>
      <c r="B79" s="99"/>
      <c r="C79" s="81"/>
      <c r="D79" s="81"/>
      <c r="E79" s="81"/>
      <c r="F79" s="88"/>
      <c r="G79" s="88"/>
      <c r="H79" s="81"/>
      <c r="I79" s="81"/>
      <c r="J79" s="81"/>
      <c r="K79" s="81"/>
      <c r="L79" s="81"/>
      <c r="M79" s="81"/>
      <c r="N79" s="81"/>
      <c r="O79" s="81"/>
    </row>
    <row r="80" spans="1:21" ht="16.5" x14ac:dyDescent="0.3">
      <c r="A80" s="193"/>
      <c r="B80" s="30" t="s">
        <v>188</v>
      </c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</row>
    <row r="81" spans="1:21" ht="30" x14ac:dyDescent="0.35">
      <c r="A81" s="191"/>
      <c r="B81" s="13" t="s">
        <v>227</v>
      </c>
      <c r="C81" s="14">
        <v>2018</v>
      </c>
      <c r="D81" s="14">
        <v>2019</v>
      </c>
      <c r="E81" s="14">
        <v>2020</v>
      </c>
      <c r="F81" s="14">
        <v>2023</v>
      </c>
      <c r="G81" s="14">
        <v>2025</v>
      </c>
      <c r="H81" s="14">
        <v>2028</v>
      </c>
      <c r="I81" s="14">
        <v>2030</v>
      </c>
      <c r="J81" s="14">
        <v>2033</v>
      </c>
      <c r="K81" s="14">
        <v>2035</v>
      </c>
      <c r="L81" s="14">
        <v>2038</v>
      </c>
      <c r="M81" s="14">
        <v>2040</v>
      </c>
      <c r="N81" s="14">
        <v>2045</v>
      </c>
      <c r="O81" s="14">
        <v>2050</v>
      </c>
    </row>
    <row r="82" spans="1:21" ht="15.75" x14ac:dyDescent="0.3">
      <c r="A82" s="192" t="s">
        <v>62</v>
      </c>
      <c r="B82" s="20" t="s">
        <v>124</v>
      </c>
      <c r="C82" s="199">
        <v>0</v>
      </c>
      <c r="D82" s="199">
        <v>0</v>
      </c>
      <c r="E82" s="199">
        <v>0</v>
      </c>
      <c r="F82" s="68">
        <v>0</v>
      </c>
      <c r="G82" s="68">
        <v>0</v>
      </c>
      <c r="H82" s="68">
        <v>0</v>
      </c>
      <c r="I82" s="68">
        <v>0</v>
      </c>
      <c r="J82" s="68">
        <v>0</v>
      </c>
      <c r="K82" s="68">
        <v>0</v>
      </c>
      <c r="L82" s="68">
        <v>0</v>
      </c>
      <c r="M82" s="68">
        <v>0</v>
      </c>
      <c r="N82" s="68">
        <v>0</v>
      </c>
      <c r="O82" s="68">
        <v>0</v>
      </c>
      <c r="Q82" s="200"/>
      <c r="R82" s="200"/>
      <c r="T82" s="200"/>
      <c r="U82" s="200"/>
    </row>
    <row r="83" spans="1:21" ht="15.75" x14ac:dyDescent="0.3">
      <c r="A83" s="192" t="s">
        <v>64</v>
      </c>
      <c r="B83" s="20" t="s">
        <v>125</v>
      </c>
      <c r="C83" s="199">
        <v>0</v>
      </c>
      <c r="D83" s="199">
        <v>0</v>
      </c>
      <c r="E83" s="199">
        <v>0</v>
      </c>
      <c r="F83" s="68">
        <v>0</v>
      </c>
      <c r="G83" s="68">
        <v>0</v>
      </c>
      <c r="H83" s="68">
        <v>0</v>
      </c>
      <c r="I83" s="68">
        <v>0</v>
      </c>
      <c r="J83" s="68">
        <v>0</v>
      </c>
      <c r="K83" s="68">
        <v>0</v>
      </c>
      <c r="L83" s="68">
        <v>0</v>
      </c>
      <c r="M83" s="68">
        <v>0</v>
      </c>
      <c r="N83" s="68">
        <v>0</v>
      </c>
      <c r="O83" s="68">
        <v>0</v>
      </c>
      <c r="Q83" s="200"/>
      <c r="R83" s="200"/>
      <c r="T83" s="200"/>
      <c r="U83" s="200"/>
    </row>
    <row r="84" spans="1:21" ht="15.75" x14ac:dyDescent="0.3">
      <c r="A84" s="192" t="s">
        <v>65</v>
      </c>
      <c r="B84" s="20" t="s">
        <v>126</v>
      </c>
      <c r="C84" s="199">
        <v>0</v>
      </c>
      <c r="D84" s="199">
        <v>0</v>
      </c>
      <c r="E84" s="199">
        <v>0</v>
      </c>
      <c r="F84" s="68">
        <v>0</v>
      </c>
      <c r="G84" s="68">
        <v>0</v>
      </c>
      <c r="H84" s="68">
        <v>0</v>
      </c>
      <c r="I84" s="68">
        <v>0</v>
      </c>
      <c r="J84" s="68">
        <v>0</v>
      </c>
      <c r="K84" s="68">
        <v>0</v>
      </c>
      <c r="L84" s="68">
        <v>0</v>
      </c>
      <c r="M84" s="68">
        <v>0</v>
      </c>
      <c r="N84" s="68">
        <v>0</v>
      </c>
      <c r="O84" s="68">
        <v>0</v>
      </c>
      <c r="Q84" s="200"/>
      <c r="R84" s="200"/>
      <c r="T84" s="200"/>
      <c r="U84" s="200"/>
    </row>
    <row r="85" spans="1:21" ht="15.75" x14ac:dyDescent="0.3">
      <c r="A85" s="192" t="s">
        <v>63</v>
      </c>
      <c r="B85" s="20" t="s">
        <v>127</v>
      </c>
      <c r="C85" s="199">
        <v>0</v>
      </c>
      <c r="D85" s="199">
        <v>0</v>
      </c>
      <c r="E85" s="199">
        <v>0</v>
      </c>
      <c r="F85" s="68">
        <v>0</v>
      </c>
      <c r="G85" s="68">
        <v>0</v>
      </c>
      <c r="H85" s="68">
        <v>0</v>
      </c>
      <c r="I85" s="68">
        <v>0</v>
      </c>
      <c r="J85" s="68">
        <v>0</v>
      </c>
      <c r="K85" s="68">
        <v>0</v>
      </c>
      <c r="L85" s="68">
        <v>0</v>
      </c>
      <c r="M85" s="68">
        <v>0</v>
      </c>
      <c r="N85" s="68">
        <v>0</v>
      </c>
      <c r="O85" s="68">
        <v>0</v>
      </c>
      <c r="Q85" s="200"/>
      <c r="R85" s="200"/>
      <c r="T85" s="200"/>
      <c r="U85" s="200"/>
    </row>
    <row r="86" spans="1:21" ht="15.75" x14ac:dyDescent="0.3">
      <c r="A86" s="192"/>
      <c r="B86" s="32" t="s">
        <v>200</v>
      </c>
      <c r="C86" s="74">
        <v>0</v>
      </c>
      <c r="D86" s="74">
        <v>0</v>
      </c>
      <c r="E86" s="74">
        <v>0</v>
      </c>
      <c r="F86" s="74">
        <v>0</v>
      </c>
      <c r="G86" s="74">
        <v>0</v>
      </c>
      <c r="H86" s="74">
        <v>0</v>
      </c>
      <c r="I86" s="74">
        <v>0</v>
      </c>
      <c r="J86" s="74">
        <v>0</v>
      </c>
      <c r="K86" s="74">
        <v>0</v>
      </c>
      <c r="L86" s="74">
        <v>0</v>
      </c>
      <c r="M86" s="74">
        <v>0</v>
      </c>
      <c r="N86" s="74">
        <v>0</v>
      </c>
      <c r="O86" s="74">
        <v>0</v>
      </c>
      <c r="Q86" s="200"/>
      <c r="R86" s="200"/>
      <c r="T86" s="200"/>
      <c r="U86" s="200"/>
    </row>
    <row r="87" spans="1:21" ht="15.75" x14ac:dyDescent="0.3">
      <c r="A87" s="192" t="s">
        <v>46</v>
      </c>
      <c r="B87" s="20" t="s">
        <v>128</v>
      </c>
      <c r="C87" s="199">
        <v>0</v>
      </c>
      <c r="D87" s="199">
        <v>0</v>
      </c>
      <c r="E87" s="199">
        <v>0</v>
      </c>
      <c r="F87" s="68">
        <v>0</v>
      </c>
      <c r="G87" s="68">
        <v>0</v>
      </c>
      <c r="H87" s="68">
        <v>0</v>
      </c>
      <c r="I87" s="68">
        <v>0</v>
      </c>
      <c r="J87" s="68">
        <v>0</v>
      </c>
      <c r="K87" s="68">
        <v>0</v>
      </c>
      <c r="L87" s="68">
        <v>0</v>
      </c>
      <c r="M87" s="68">
        <v>0</v>
      </c>
      <c r="N87" s="68">
        <v>0</v>
      </c>
      <c r="O87" s="68">
        <v>0</v>
      </c>
      <c r="Q87" s="200"/>
      <c r="R87" s="200"/>
      <c r="T87" s="200"/>
      <c r="U87" s="200"/>
    </row>
    <row r="88" spans="1:21" ht="15.75" x14ac:dyDescent="0.3">
      <c r="A88" s="192" t="s">
        <v>44</v>
      </c>
      <c r="B88" s="20" t="s">
        <v>129</v>
      </c>
      <c r="C88" s="199">
        <v>0</v>
      </c>
      <c r="D88" s="199">
        <v>0</v>
      </c>
      <c r="E88" s="199">
        <v>0</v>
      </c>
      <c r="F88" s="68">
        <v>0</v>
      </c>
      <c r="G88" s="68">
        <v>0</v>
      </c>
      <c r="H88" s="68">
        <v>0</v>
      </c>
      <c r="I88" s="68">
        <v>0</v>
      </c>
      <c r="J88" s="68">
        <v>0</v>
      </c>
      <c r="K88" s="68">
        <v>0</v>
      </c>
      <c r="L88" s="68">
        <v>0</v>
      </c>
      <c r="M88" s="68">
        <v>0</v>
      </c>
      <c r="N88" s="68">
        <v>0</v>
      </c>
      <c r="O88" s="68">
        <v>0</v>
      </c>
      <c r="Q88" s="200"/>
      <c r="R88" s="200"/>
      <c r="T88" s="200"/>
      <c r="U88" s="200"/>
    </row>
    <row r="89" spans="1:21" ht="15.75" x14ac:dyDescent="0.3">
      <c r="A89" s="192" t="s">
        <v>45</v>
      </c>
      <c r="B89" s="20" t="s">
        <v>130</v>
      </c>
      <c r="C89" s="199">
        <v>0</v>
      </c>
      <c r="D89" s="199">
        <v>0</v>
      </c>
      <c r="E89" s="199">
        <v>0</v>
      </c>
      <c r="F89" s="68">
        <v>0</v>
      </c>
      <c r="G89" s="68">
        <v>0</v>
      </c>
      <c r="H89" s="68">
        <v>0</v>
      </c>
      <c r="I89" s="68">
        <v>0</v>
      </c>
      <c r="J89" s="68">
        <v>0</v>
      </c>
      <c r="K89" s="68">
        <v>0</v>
      </c>
      <c r="L89" s="68">
        <v>0</v>
      </c>
      <c r="M89" s="68">
        <v>0</v>
      </c>
      <c r="N89" s="68">
        <v>0</v>
      </c>
      <c r="O89" s="68">
        <v>0</v>
      </c>
      <c r="Q89" s="200"/>
      <c r="R89" s="200"/>
      <c r="T89" s="200"/>
      <c r="U89" s="200"/>
    </row>
    <row r="90" spans="1:21" ht="15.75" x14ac:dyDescent="0.3">
      <c r="A90" s="192" t="s">
        <v>61</v>
      </c>
      <c r="B90" s="20" t="s">
        <v>131</v>
      </c>
      <c r="C90" s="199">
        <v>0</v>
      </c>
      <c r="D90" s="199">
        <v>0</v>
      </c>
      <c r="E90" s="199">
        <v>0</v>
      </c>
      <c r="F90" s="68">
        <v>0</v>
      </c>
      <c r="G90" s="68">
        <v>0</v>
      </c>
      <c r="H90" s="68">
        <v>0</v>
      </c>
      <c r="I90" s="68">
        <v>0</v>
      </c>
      <c r="J90" s="68">
        <v>0</v>
      </c>
      <c r="K90" s="68">
        <v>0</v>
      </c>
      <c r="L90" s="68">
        <v>0</v>
      </c>
      <c r="M90" s="68">
        <v>0</v>
      </c>
      <c r="N90" s="68">
        <v>0</v>
      </c>
      <c r="O90" s="68">
        <v>0</v>
      </c>
      <c r="Q90" s="200"/>
      <c r="R90" s="200"/>
      <c r="T90" s="200"/>
      <c r="U90" s="200"/>
    </row>
    <row r="91" spans="1:21" ht="15.75" x14ac:dyDescent="0.3">
      <c r="A91" s="192" t="s">
        <v>43</v>
      </c>
      <c r="B91" s="20" t="s">
        <v>132</v>
      </c>
      <c r="C91" s="199">
        <v>0</v>
      </c>
      <c r="D91" s="199">
        <v>0</v>
      </c>
      <c r="E91" s="199">
        <v>0</v>
      </c>
      <c r="F91" s="68">
        <v>0</v>
      </c>
      <c r="G91" s="68">
        <v>0</v>
      </c>
      <c r="H91" s="68">
        <v>0</v>
      </c>
      <c r="I91" s="68">
        <v>0</v>
      </c>
      <c r="J91" s="68">
        <v>0</v>
      </c>
      <c r="K91" s="68">
        <v>0</v>
      </c>
      <c r="L91" s="68">
        <v>0</v>
      </c>
      <c r="M91" s="68">
        <v>0</v>
      </c>
      <c r="N91" s="68">
        <v>0</v>
      </c>
      <c r="O91" s="68">
        <v>0</v>
      </c>
      <c r="Q91" s="200"/>
      <c r="R91" s="200"/>
      <c r="T91" s="200"/>
      <c r="U91" s="200"/>
    </row>
    <row r="92" spans="1:21" ht="15.75" x14ac:dyDescent="0.3">
      <c r="A92" s="192"/>
      <c r="B92" s="32" t="s">
        <v>201</v>
      </c>
      <c r="C92" s="74">
        <v>0</v>
      </c>
      <c r="D92" s="74">
        <v>0</v>
      </c>
      <c r="E92" s="74">
        <v>0</v>
      </c>
      <c r="F92" s="74">
        <v>0</v>
      </c>
      <c r="G92" s="74">
        <v>0</v>
      </c>
      <c r="H92" s="74">
        <v>0</v>
      </c>
      <c r="I92" s="74">
        <v>0</v>
      </c>
      <c r="J92" s="74">
        <v>0</v>
      </c>
      <c r="K92" s="74">
        <v>0</v>
      </c>
      <c r="L92" s="74">
        <v>0</v>
      </c>
      <c r="M92" s="74">
        <v>0</v>
      </c>
      <c r="N92" s="74">
        <v>0</v>
      </c>
      <c r="O92" s="74">
        <v>0</v>
      </c>
      <c r="Q92" s="200"/>
      <c r="R92" s="200"/>
      <c r="T92" s="200"/>
      <c r="U92" s="200"/>
    </row>
    <row r="93" spans="1:21" ht="15.75" x14ac:dyDescent="0.3">
      <c r="A93" s="192" t="s">
        <v>55</v>
      </c>
      <c r="B93" s="20" t="s">
        <v>133</v>
      </c>
      <c r="C93" s="199">
        <v>0</v>
      </c>
      <c r="D93" s="199">
        <v>0</v>
      </c>
      <c r="E93" s="199">
        <v>0</v>
      </c>
      <c r="F93" s="68">
        <v>0</v>
      </c>
      <c r="G93" s="68">
        <v>0</v>
      </c>
      <c r="H93" s="68">
        <v>0</v>
      </c>
      <c r="I93" s="68">
        <v>0</v>
      </c>
      <c r="J93" s="68">
        <v>0</v>
      </c>
      <c r="K93" s="68">
        <v>0</v>
      </c>
      <c r="L93" s="68">
        <v>0</v>
      </c>
      <c r="M93" s="68">
        <v>0</v>
      </c>
      <c r="N93" s="68">
        <v>0</v>
      </c>
      <c r="O93" s="68">
        <v>0</v>
      </c>
      <c r="Q93" s="200"/>
      <c r="R93" s="200"/>
      <c r="T93" s="200"/>
      <c r="U93" s="200"/>
    </row>
    <row r="94" spans="1:21" ht="15.75" x14ac:dyDescent="0.3">
      <c r="A94" s="192"/>
      <c r="B94" s="33" t="s">
        <v>202</v>
      </c>
      <c r="C94" s="75">
        <v>0</v>
      </c>
      <c r="D94" s="75">
        <v>0</v>
      </c>
      <c r="E94" s="75">
        <v>0</v>
      </c>
      <c r="F94" s="75">
        <v>0</v>
      </c>
      <c r="G94" s="75">
        <v>0</v>
      </c>
      <c r="H94" s="75">
        <v>0</v>
      </c>
      <c r="I94" s="75">
        <v>0</v>
      </c>
      <c r="J94" s="75">
        <v>0</v>
      </c>
      <c r="K94" s="75">
        <v>0</v>
      </c>
      <c r="L94" s="75">
        <v>0</v>
      </c>
      <c r="M94" s="75">
        <v>0</v>
      </c>
      <c r="N94" s="75">
        <v>0</v>
      </c>
      <c r="O94" s="75">
        <v>0</v>
      </c>
      <c r="Q94" s="202"/>
      <c r="R94" s="202"/>
      <c r="T94" s="202"/>
      <c r="U94" s="202"/>
    </row>
    <row r="95" spans="1:21" ht="15.75" x14ac:dyDescent="0.3">
      <c r="A95" s="192"/>
      <c r="B95" s="34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1:21" ht="16.5" x14ac:dyDescent="0.3">
      <c r="A96" s="193"/>
      <c r="B96" s="196" t="s">
        <v>203</v>
      </c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</row>
    <row r="97" spans="1:21" ht="30" x14ac:dyDescent="0.35">
      <c r="A97" s="191"/>
      <c r="B97" s="13" t="s">
        <v>227</v>
      </c>
      <c r="C97" s="14">
        <v>2018</v>
      </c>
      <c r="D97" s="14">
        <v>2019</v>
      </c>
      <c r="E97" s="14">
        <v>2020</v>
      </c>
      <c r="F97" s="14">
        <v>2023</v>
      </c>
      <c r="G97" s="14">
        <v>2025</v>
      </c>
      <c r="H97" s="14">
        <v>2028</v>
      </c>
      <c r="I97" s="14">
        <v>2030</v>
      </c>
      <c r="J97" s="14">
        <v>2033</v>
      </c>
      <c r="K97" s="14">
        <v>2035</v>
      </c>
      <c r="L97" s="14">
        <v>2038</v>
      </c>
      <c r="M97" s="14">
        <v>2040</v>
      </c>
      <c r="N97" s="14">
        <v>2045</v>
      </c>
      <c r="O97" s="14">
        <v>2050</v>
      </c>
    </row>
    <row r="98" spans="1:21" ht="15.75" x14ac:dyDescent="0.3">
      <c r="A98" s="192" t="s">
        <v>22</v>
      </c>
      <c r="B98" s="20" t="s">
        <v>134</v>
      </c>
      <c r="C98" s="199">
        <v>0</v>
      </c>
      <c r="D98" s="199">
        <v>0</v>
      </c>
      <c r="E98" s="199">
        <v>0</v>
      </c>
      <c r="F98" s="68">
        <v>0</v>
      </c>
      <c r="G98" s="68">
        <v>0</v>
      </c>
      <c r="H98" s="68">
        <v>0</v>
      </c>
      <c r="I98" s="68">
        <v>0</v>
      </c>
      <c r="J98" s="68">
        <v>0</v>
      </c>
      <c r="K98" s="68">
        <v>0</v>
      </c>
      <c r="L98" s="68">
        <v>0</v>
      </c>
      <c r="M98" s="68">
        <v>0</v>
      </c>
      <c r="N98" s="68">
        <v>0</v>
      </c>
      <c r="O98" s="68">
        <v>0</v>
      </c>
      <c r="Q98" s="202"/>
      <c r="R98" s="202"/>
      <c r="T98" s="202"/>
      <c r="U98" s="202"/>
    </row>
    <row r="99" spans="1:21" ht="15.75" x14ac:dyDescent="0.3">
      <c r="A99" s="192" t="s">
        <v>23</v>
      </c>
      <c r="B99" s="20" t="s">
        <v>135</v>
      </c>
      <c r="C99" s="199">
        <v>0</v>
      </c>
      <c r="D99" s="199">
        <v>0</v>
      </c>
      <c r="E99" s="199">
        <v>0</v>
      </c>
      <c r="F99" s="68">
        <v>0</v>
      </c>
      <c r="G99" s="68">
        <v>0</v>
      </c>
      <c r="H99" s="68">
        <v>0</v>
      </c>
      <c r="I99" s="68">
        <v>0</v>
      </c>
      <c r="J99" s="68">
        <v>0</v>
      </c>
      <c r="K99" s="68">
        <v>0</v>
      </c>
      <c r="L99" s="68">
        <v>0</v>
      </c>
      <c r="M99" s="68">
        <v>0</v>
      </c>
      <c r="N99" s="68">
        <v>0</v>
      </c>
      <c r="O99" s="68">
        <v>0</v>
      </c>
      <c r="Q99" s="202"/>
      <c r="R99" s="202"/>
      <c r="T99" s="202"/>
      <c r="U99" s="202"/>
    </row>
    <row r="100" spans="1:21" ht="15.75" x14ac:dyDescent="0.3">
      <c r="A100" s="192" t="s">
        <v>24</v>
      </c>
      <c r="B100" s="20" t="s">
        <v>136</v>
      </c>
      <c r="C100" s="199">
        <v>0</v>
      </c>
      <c r="D100" s="199">
        <v>0</v>
      </c>
      <c r="E100" s="199">
        <v>0</v>
      </c>
      <c r="F100" s="68">
        <v>0</v>
      </c>
      <c r="G100" s="68">
        <v>0</v>
      </c>
      <c r="H100" s="68">
        <v>0</v>
      </c>
      <c r="I100" s="68">
        <v>0</v>
      </c>
      <c r="J100" s="68">
        <v>0</v>
      </c>
      <c r="K100" s="68">
        <v>0</v>
      </c>
      <c r="L100" s="68">
        <v>0</v>
      </c>
      <c r="M100" s="68">
        <v>0</v>
      </c>
      <c r="N100" s="68">
        <v>0</v>
      </c>
      <c r="O100" s="68">
        <v>0</v>
      </c>
      <c r="Q100" s="202"/>
      <c r="R100" s="202"/>
      <c r="T100" s="202"/>
      <c r="U100" s="202"/>
    </row>
    <row r="101" spans="1:21" ht="15.75" x14ac:dyDescent="0.3">
      <c r="A101" s="192" t="s">
        <v>25</v>
      </c>
      <c r="B101" s="20" t="s">
        <v>204</v>
      </c>
      <c r="C101" s="199">
        <v>0</v>
      </c>
      <c r="D101" s="199">
        <v>0</v>
      </c>
      <c r="E101" s="199">
        <v>0</v>
      </c>
      <c r="F101" s="68">
        <v>0</v>
      </c>
      <c r="G101" s="68">
        <v>0</v>
      </c>
      <c r="H101" s="68">
        <v>0</v>
      </c>
      <c r="I101" s="68">
        <v>0</v>
      </c>
      <c r="J101" s="68">
        <v>0</v>
      </c>
      <c r="K101" s="68">
        <v>0</v>
      </c>
      <c r="L101" s="68">
        <v>0</v>
      </c>
      <c r="M101" s="68">
        <v>0</v>
      </c>
      <c r="N101" s="68">
        <v>0</v>
      </c>
      <c r="O101" s="68">
        <v>0</v>
      </c>
      <c r="Q101" s="202"/>
      <c r="R101" s="202"/>
      <c r="T101" s="202"/>
      <c r="U101" s="202"/>
    </row>
    <row r="102" spans="1:21" ht="15.75" x14ac:dyDescent="0.3">
      <c r="A102" s="192" t="s">
        <v>137</v>
      </c>
      <c r="B102" s="20" t="s">
        <v>138</v>
      </c>
      <c r="C102" s="199">
        <v>0</v>
      </c>
      <c r="D102" s="199">
        <v>0</v>
      </c>
      <c r="E102" s="199">
        <v>0</v>
      </c>
      <c r="F102" s="68">
        <v>0</v>
      </c>
      <c r="G102" s="68">
        <v>0</v>
      </c>
      <c r="H102" s="68">
        <v>0</v>
      </c>
      <c r="I102" s="68">
        <v>0</v>
      </c>
      <c r="J102" s="68">
        <v>0</v>
      </c>
      <c r="K102" s="68">
        <v>0</v>
      </c>
      <c r="L102" s="68">
        <v>0</v>
      </c>
      <c r="M102" s="68">
        <v>0</v>
      </c>
      <c r="N102" s="68">
        <v>0</v>
      </c>
      <c r="O102" s="68">
        <v>0</v>
      </c>
      <c r="Q102" s="202"/>
      <c r="R102" s="202"/>
      <c r="T102" s="202"/>
      <c r="U102" s="202"/>
    </row>
    <row r="103" spans="1:21" ht="15.75" x14ac:dyDescent="0.3">
      <c r="A103" s="192" t="s">
        <v>26</v>
      </c>
      <c r="B103" s="20" t="s">
        <v>139</v>
      </c>
      <c r="C103" s="199">
        <v>0</v>
      </c>
      <c r="D103" s="199">
        <v>0</v>
      </c>
      <c r="E103" s="199">
        <v>0</v>
      </c>
      <c r="F103" s="68">
        <v>0</v>
      </c>
      <c r="G103" s="68">
        <v>0</v>
      </c>
      <c r="H103" s="68">
        <v>0</v>
      </c>
      <c r="I103" s="68">
        <v>0</v>
      </c>
      <c r="J103" s="68">
        <v>0</v>
      </c>
      <c r="K103" s="68">
        <v>0</v>
      </c>
      <c r="L103" s="68">
        <v>0</v>
      </c>
      <c r="M103" s="68">
        <v>0</v>
      </c>
      <c r="N103" s="68">
        <v>0</v>
      </c>
      <c r="O103" s="68">
        <v>0</v>
      </c>
      <c r="Q103" s="202"/>
      <c r="R103" s="202"/>
      <c r="T103" s="202"/>
      <c r="U103" s="202"/>
    </row>
    <row r="104" spans="1:21" ht="15.75" x14ac:dyDescent="0.3">
      <c r="A104" s="192" t="s">
        <v>27</v>
      </c>
      <c r="B104" s="20" t="s">
        <v>140</v>
      </c>
      <c r="C104" s="199">
        <v>0</v>
      </c>
      <c r="D104" s="199">
        <v>0</v>
      </c>
      <c r="E104" s="199">
        <v>0</v>
      </c>
      <c r="F104" s="68">
        <v>0</v>
      </c>
      <c r="G104" s="68">
        <v>0</v>
      </c>
      <c r="H104" s="68">
        <v>0</v>
      </c>
      <c r="I104" s="68">
        <v>0</v>
      </c>
      <c r="J104" s="68">
        <v>0</v>
      </c>
      <c r="K104" s="68">
        <v>0</v>
      </c>
      <c r="L104" s="68">
        <v>0</v>
      </c>
      <c r="M104" s="68">
        <v>0</v>
      </c>
      <c r="N104" s="68">
        <v>0</v>
      </c>
      <c r="O104" s="68">
        <v>0</v>
      </c>
      <c r="Q104" s="202"/>
      <c r="R104" s="202"/>
      <c r="T104" s="202"/>
      <c r="U104" s="202"/>
    </row>
    <row r="105" spans="1:21" ht="15.75" x14ac:dyDescent="0.3">
      <c r="A105" s="192" t="s">
        <v>28</v>
      </c>
      <c r="B105" s="20" t="s">
        <v>234</v>
      </c>
      <c r="C105" s="199">
        <v>0</v>
      </c>
      <c r="D105" s="199">
        <v>0</v>
      </c>
      <c r="E105" s="199">
        <v>0</v>
      </c>
      <c r="F105" s="68">
        <v>0</v>
      </c>
      <c r="G105" s="68">
        <v>0</v>
      </c>
      <c r="H105" s="68">
        <v>0</v>
      </c>
      <c r="I105" s="68">
        <v>0</v>
      </c>
      <c r="J105" s="68">
        <v>0</v>
      </c>
      <c r="K105" s="68">
        <v>0</v>
      </c>
      <c r="L105" s="68">
        <v>0</v>
      </c>
      <c r="M105" s="68">
        <v>0</v>
      </c>
      <c r="N105" s="68">
        <v>0</v>
      </c>
      <c r="O105" s="68">
        <v>0</v>
      </c>
      <c r="Q105" s="202"/>
      <c r="R105" s="202"/>
      <c r="T105" s="202"/>
      <c r="U105" s="202"/>
    </row>
    <row r="106" spans="1:21" ht="15.75" x14ac:dyDescent="0.3">
      <c r="A106" s="192" t="s">
        <v>29</v>
      </c>
      <c r="B106" s="20" t="s">
        <v>235</v>
      </c>
      <c r="C106" s="199">
        <v>0</v>
      </c>
      <c r="D106" s="199">
        <v>0</v>
      </c>
      <c r="E106" s="199">
        <v>0</v>
      </c>
      <c r="F106" s="68">
        <v>0</v>
      </c>
      <c r="G106" s="68">
        <v>0</v>
      </c>
      <c r="H106" s="68">
        <v>0</v>
      </c>
      <c r="I106" s="68">
        <v>0</v>
      </c>
      <c r="J106" s="68">
        <v>0</v>
      </c>
      <c r="K106" s="68">
        <v>0</v>
      </c>
      <c r="L106" s="68">
        <v>0</v>
      </c>
      <c r="M106" s="68">
        <v>0</v>
      </c>
      <c r="N106" s="68">
        <v>0</v>
      </c>
      <c r="O106" s="68">
        <v>0</v>
      </c>
      <c r="Q106" s="202"/>
      <c r="R106" s="202"/>
      <c r="T106" s="202"/>
      <c r="U106" s="202"/>
    </row>
    <row r="107" spans="1:21" ht="15.75" x14ac:dyDescent="0.3">
      <c r="A107" s="192" t="s">
        <v>141</v>
      </c>
      <c r="B107" s="20" t="s">
        <v>142</v>
      </c>
      <c r="C107" s="199">
        <v>0</v>
      </c>
      <c r="D107" s="199">
        <v>0</v>
      </c>
      <c r="E107" s="199">
        <v>0</v>
      </c>
      <c r="F107" s="68">
        <v>0</v>
      </c>
      <c r="G107" s="68">
        <v>0</v>
      </c>
      <c r="H107" s="68">
        <v>0</v>
      </c>
      <c r="I107" s="68">
        <v>0</v>
      </c>
      <c r="J107" s="68">
        <v>0</v>
      </c>
      <c r="K107" s="68">
        <v>0</v>
      </c>
      <c r="L107" s="68">
        <v>0</v>
      </c>
      <c r="M107" s="68">
        <v>0</v>
      </c>
      <c r="N107" s="68">
        <v>0</v>
      </c>
      <c r="O107" s="68">
        <v>0</v>
      </c>
      <c r="Q107" s="202"/>
      <c r="R107" s="202"/>
      <c r="T107" s="202"/>
      <c r="U107" s="202"/>
    </row>
    <row r="108" spans="1:21" ht="15.75" x14ac:dyDescent="0.3">
      <c r="A108" s="192" t="s">
        <v>30</v>
      </c>
      <c r="B108" s="20" t="s">
        <v>205</v>
      </c>
      <c r="C108" s="199">
        <v>0</v>
      </c>
      <c r="D108" s="199">
        <v>0</v>
      </c>
      <c r="E108" s="199">
        <v>0</v>
      </c>
      <c r="F108" s="68">
        <v>0</v>
      </c>
      <c r="G108" s="68">
        <v>0</v>
      </c>
      <c r="H108" s="68">
        <v>0</v>
      </c>
      <c r="I108" s="68">
        <v>0</v>
      </c>
      <c r="J108" s="68">
        <v>0</v>
      </c>
      <c r="K108" s="68">
        <v>0</v>
      </c>
      <c r="L108" s="68">
        <v>0</v>
      </c>
      <c r="M108" s="68">
        <v>0</v>
      </c>
      <c r="N108" s="68">
        <v>0</v>
      </c>
      <c r="O108" s="68">
        <v>0</v>
      </c>
      <c r="Q108" s="202"/>
      <c r="R108" s="202"/>
      <c r="T108" s="202"/>
      <c r="U108" s="202"/>
    </row>
    <row r="109" spans="1:21" ht="15.75" x14ac:dyDescent="0.3">
      <c r="A109" s="192" t="s">
        <v>31</v>
      </c>
      <c r="B109" s="20" t="s">
        <v>206</v>
      </c>
      <c r="C109" s="199">
        <v>0</v>
      </c>
      <c r="D109" s="199">
        <v>0</v>
      </c>
      <c r="E109" s="199">
        <v>0</v>
      </c>
      <c r="F109" s="68">
        <v>0</v>
      </c>
      <c r="G109" s="68">
        <v>0</v>
      </c>
      <c r="H109" s="68">
        <v>0</v>
      </c>
      <c r="I109" s="68">
        <v>0</v>
      </c>
      <c r="J109" s="68">
        <v>0</v>
      </c>
      <c r="K109" s="68">
        <v>0</v>
      </c>
      <c r="L109" s="68">
        <v>0</v>
      </c>
      <c r="M109" s="68">
        <v>0</v>
      </c>
      <c r="N109" s="68">
        <v>0</v>
      </c>
      <c r="O109" s="68">
        <v>0</v>
      </c>
      <c r="Q109" s="202"/>
      <c r="R109" s="202"/>
      <c r="T109" s="202"/>
      <c r="U109" s="202"/>
    </row>
    <row r="110" spans="1:21" ht="15.75" x14ac:dyDescent="0.3">
      <c r="A110" s="192" t="s">
        <v>32</v>
      </c>
      <c r="B110" s="20" t="s">
        <v>207</v>
      </c>
      <c r="C110" s="199">
        <v>0</v>
      </c>
      <c r="D110" s="199">
        <v>0</v>
      </c>
      <c r="E110" s="199">
        <v>0</v>
      </c>
      <c r="F110" s="68">
        <v>0</v>
      </c>
      <c r="G110" s="68">
        <v>0</v>
      </c>
      <c r="H110" s="68">
        <v>0</v>
      </c>
      <c r="I110" s="68">
        <v>0</v>
      </c>
      <c r="J110" s="68">
        <v>0</v>
      </c>
      <c r="K110" s="68">
        <v>0</v>
      </c>
      <c r="L110" s="68">
        <v>0</v>
      </c>
      <c r="M110" s="68">
        <v>0</v>
      </c>
      <c r="N110" s="68">
        <v>0</v>
      </c>
      <c r="O110" s="68">
        <v>0</v>
      </c>
      <c r="Q110" s="202"/>
      <c r="R110" s="202"/>
      <c r="T110" s="202"/>
      <c r="U110" s="202"/>
    </row>
    <row r="111" spans="1:21" ht="15.75" x14ac:dyDescent="0.3">
      <c r="A111" s="192" t="s">
        <v>143</v>
      </c>
      <c r="B111" s="20" t="s">
        <v>208</v>
      </c>
      <c r="C111" s="199">
        <v>0</v>
      </c>
      <c r="D111" s="199">
        <v>0</v>
      </c>
      <c r="E111" s="199">
        <v>0</v>
      </c>
      <c r="F111" s="68">
        <v>0</v>
      </c>
      <c r="G111" s="68">
        <v>0</v>
      </c>
      <c r="H111" s="68">
        <v>0</v>
      </c>
      <c r="I111" s="68">
        <v>0</v>
      </c>
      <c r="J111" s="68">
        <v>0</v>
      </c>
      <c r="K111" s="68">
        <v>0</v>
      </c>
      <c r="L111" s="68">
        <v>0</v>
      </c>
      <c r="M111" s="68">
        <v>0</v>
      </c>
      <c r="N111" s="68">
        <v>0</v>
      </c>
      <c r="O111" s="68">
        <v>0</v>
      </c>
      <c r="Q111" s="202"/>
      <c r="R111" s="202"/>
      <c r="T111" s="202"/>
      <c r="U111" s="202"/>
    </row>
    <row r="112" spans="1:21" ht="15.75" x14ac:dyDescent="0.3">
      <c r="A112" s="192" t="s">
        <v>34</v>
      </c>
      <c r="B112" s="20" t="s">
        <v>144</v>
      </c>
      <c r="C112" s="199">
        <v>0</v>
      </c>
      <c r="D112" s="199">
        <v>0</v>
      </c>
      <c r="E112" s="199">
        <v>0</v>
      </c>
      <c r="F112" s="68">
        <v>0</v>
      </c>
      <c r="G112" s="68">
        <v>0</v>
      </c>
      <c r="H112" s="68">
        <v>0</v>
      </c>
      <c r="I112" s="68">
        <v>0</v>
      </c>
      <c r="J112" s="68">
        <v>0</v>
      </c>
      <c r="K112" s="68">
        <v>0</v>
      </c>
      <c r="L112" s="68">
        <v>0</v>
      </c>
      <c r="M112" s="68">
        <v>0</v>
      </c>
      <c r="N112" s="68">
        <v>0</v>
      </c>
      <c r="O112" s="68">
        <v>0</v>
      </c>
      <c r="Q112" s="202"/>
      <c r="R112" s="202"/>
      <c r="T112" s="202"/>
      <c r="U112" s="202"/>
    </row>
    <row r="113" spans="1:21" ht="15.75" x14ac:dyDescent="0.3">
      <c r="A113" s="192" t="s">
        <v>33</v>
      </c>
      <c r="B113" s="20" t="s">
        <v>145</v>
      </c>
      <c r="C113" s="199">
        <v>0</v>
      </c>
      <c r="D113" s="199">
        <v>0</v>
      </c>
      <c r="E113" s="199">
        <v>0</v>
      </c>
      <c r="F113" s="68">
        <v>0</v>
      </c>
      <c r="G113" s="68">
        <v>0</v>
      </c>
      <c r="H113" s="68">
        <v>0</v>
      </c>
      <c r="I113" s="68">
        <v>0</v>
      </c>
      <c r="J113" s="68">
        <v>0</v>
      </c>
      <c r="K113" s="68">
        <v>0</v>
      </c>
      <c r="L113" s="68">
        <v>0</v>
      </c>
      <c r="M113" s="68">
        <v>0</v>
      </c>
      <c r="N113" s="68">
        <v>0</v>
      </c>
      <c r="O113" s="68">
        <v>0</v>
      </c>
      <c r="Q113" s="202"/>
      <c r="R113" s="202"/>
      <c r="T113" s="202"/>
      <c r="U113" s="202"/>
    </row>
    <row r="114" spans="1:21" ht="15.75" x14ac:dyDescent="0.3">
      <c r="A114" s="192" t="s">
        <v>146</v>
      </c>
      <c r="B114" s="20" t="s">
        <v>147</v>
      </c>
      <c r="C114" s="199">
        <v>0</v>
      </c>
      <c r="D114" s="199">
        <v>0</v>
      </c>
      <c r="E114" s="199">
        <v>0</v>
      </c>
      <c r="F114" s="68">
        <v>0</v>
      </c>
      <c r="G114" s="68">
        <v>0</v>
      </c>
      <c r="H114" s="68">
        <v>0</v>
      </c>
      <c r="I114" s="68">
        <v>0</v>
      </c>
      <c r="J114" s="68">
        <v>0</v>
      </c>
      <c r="K114" s="68">
        <v>0</v>
      </c>
      <c r="L114" s="68">
        <v>0</v>
      </c>
      <c r="M114" s="68">
        <v>0</v>
      </c>
      <c r="N114" s="68">
        <v>0</v>
      </c>
      <c r="O114" s="68">
        <v>0</v>
      </c>
      <c r="Q114" s="202"/>
      <c r="R114" s="202"/>
      <c r="T114" s="202"/>
      <c r="U114" s="202"/>
    </row>
    <row r="115" spans="1:21" ht="15.75" x14ac:dyDescent="0.3">
      <c r="A115" s="192"/>
      <c r="B115" s="37" t="s">
        <v>209</v>
      </c>
      <c r="C115" s="76">
        <v>0</v>
      </c>
      <c r="D115" s="76">
        <v>0</v>
      </c>
      <c r="E115" s="76">
        <v>0</v>
      </c>
      <c r="F115" s="76">
        <v>0</v>
      </c>
      <c r="G115" s="76">
        <v>0</v>
      </c>
      <c r="H115" s="76">
        <v>0</v>
      </c>
      <c r="I115" s="76">
        <v>0</v>
      </c>
      <c r="J115" s="76">
        <v>0</v>
      </c>
      <c r="K115" s="76">
        <v>0</v>
      </c>
      <c r="L115" s="76">
        <v>0</v>
      </c>
      <c r="M115" s="76">
        <v>0</v>
      </c>
      <c r="N115" s="76">
        <v>0</v>
      </c>
      <c r="O115" s="76">
        <v>0</v>
      </c>
      <c r="Q115" s="202"/>
      <c r="R115" s="202"/>
      <c r="T115" s="202"/>
      <c r="U115" s="202"/>
    </row>
    <row r="116" spans="1:21" ht="15.75" x14ac:dyDescent="0.3">
      <c r="A116" s="192" t="s">
        <v>48</v>
      </c>
      <c r="B116" s="20" t="s">
        <v>148</v>
      </c>
      <c r="C116" s="199">
        <v>0</v>
      </c>
      <c r="D116" s="199">
        <v>0</v>
      </c>
      <c r="E116" s="199">
        <v>0</v>
      </c>
      <c r="F116" s="68">
        <v>0</v>
      </c>
      <c r="G116" s="68">
        <v>0</v>
      </c>
      <c r="H116" s="68">
        <v>0</v>
      </c>
      <c r="I116" s="68">
        <v>0</v>
      </c>
      <c r="J116" s="68">
        <v>0</v>
      </c>
      <c r="K116" s="68">
        <v>0</v>
      </c>
      <c r="L116" s="68">
        <v>0</v>
      </c>
      <c r="M116" s="68">
        <v>0</v>
      </c>
      <c r="N116" s="68">
        <v>0</v>
      </c>
      <c r="O116" s="68">
        <v>0</v>
      </c>
      <c r="Q116" s="202"/>
      <c r="R116" s="202"/>
      <c r="T116" s="202"/>
      <c r="U116" s="202"/>
    </row>
    <row r="117" spans="1:21" ht="15.75" x14ac:dyDescent="0.3">
      <c r="A117" s="192" t="s">
        <v>70</v>
      </c>
      <c r="B117" s="20" t="s">
        <v>210</v>
      </c>
      <c r="C117" s="199">
        <v>0</v>
      </c>
      <c r="D117" s="199">
        <v>0</v>
      </c>
      <c r="E117" s="199">
        <v>0</v>
      </c>
      <c r="F117" s="68">
        <v>0</v>
      </c>
      <c r="G117" s="68">
        <v>0</v>
      </c>
      <c r="H117" s="68">
        <v>0</v>
      </c>
      <c r="I117" s="68">
        <v>0</v>
      </c>
      <c r="J117" s="68">
        <v>0</v>
      </c>
      <c r="K117" s="68">
        <v>0</v>
      </c>
      <c r="L117" s="68">
        <v>0</v>
      </c>
      <c r="M117" s="68">
        <v>0</v>
      </c>
      <c r="N117" s="68">
        <v>0</v>
      </c>
      <c r="O117" s="68">
        <v>0</v>
      </c>
      <c r="Q117" s="202"/>
      <c r="R117" s="202"/>
      <c r="T117" s="202"/>
      <c r="U117" s="202"/>
    </row>
    <row r="118" spans="1:21" ht="15.75" x14ac:dyDescent="0.3">
      <c r="A118" s="192" t="s">
        <v>50</v>
      </c>
      <c r="B118" s="20" t="s">
        <v>149</v>
      </c>
      <c r="C118" s="199">
        <v>0</v>
      </c>
      <c r="D118" s="199">
        <v>0</v>
      </c>
      <c r="E118" s="199">
        <v>0</v>
      </c>
      <c r="F118" s="68">
        <v>0</v>
      </c>
      <c r="G118" s="68">
        <v>0</v>
      </c>
      <c r="H118" s="68">
        <v>0</v>
      </c>
      <c r="I118" s="68">
        <v>0</v>
      </c>
      <c r="J118" s="68">
        <v>0</v>
      </c>
      <c r="K118" s="68">
        <v>0</v>
      </c>
      <c r="L118" s="68">
        <v>0</v>
      </c>
      <c r="M118" s="68">
        <v>0</v>
      </c>
      <c r="N118" s="68">
        <v>0</v>
      </c>
      <c r="O118" s="68">
        <v>0</v>
      </c>
      <c r="Q118" s="202"/>
      <c r="R118" s="202"/>
      <c r="T118" s="202"/>
      <c r="U118" s="202"/>
    </row>
    <row r="119" spans="1:21" ht="15.75" x14ac:dyDescent="0.3">
      <c r="A119" s="192" t="s">
        <v>49</v>
      </c>
      <c r="B119" s="20" t="s">
        <v>150</v>
      </c>
      <c r="C119" s="199">
        <v>0</v>
      </c>
      <c r="D119" s="199">
        <v>0</v>
      </c>
      <c r="E119" s="199">
        <v>0</v>
      </c>
      <c r="F119" s="68">
        <v>0</v>
      </c>
      <c r="G119" s="68">
        <v>0</v>
      </c>
      <c r="H119" s="68">
        <v>0</v>
      </c>
      <c r="I119" s="68">
        <v>0</v>
      </c>
      <c r="J119" s="68">
        <v>0</v>
      </c>
      <c r="K119" s="68">
        <v>0</v>
      </c>
      <c r="L119" s="68">
        <v>0</v>
      </c>
      <c r="M119" s="68">
        <v>0</v>
      </c>
      <c r="N119" s="68">
        <v>0</v>
      </c>
      <c r="O119" s="68">
        <v>0</v>
      </c>
      <c r="Q119" s="202"/>
      <c r="R119" s="202"/>
      <c r="T119" s="202"/>
      <c r="U119" s="202"/>
    </row>
    <row r="120" spans="1:21" ht="15.75" x14ac:dyDescent="0.3">
      <c r="A120" s="192" t="s">
        <v>51</v>
      </c>
      <c r="B120" s="20" t="s">
        <v>151</v>
      </c>
      <c r="C120" s="199">
        <v>0</v>
      </c>
      <c r="D120" s="199">
        <v>0</v>
      </c>
      <c r="E120" s="199">
        <v>0</v>
      </c>
      <c r="F120" s="68">
        <v>0</v>
      </c>
      <c r="G120" s="68">
        <v>0</v>
      </c>
      <c r="H120" s="68">
        <v>0</v>
      </c>
      <c r="I120" s="68">
        <v>0</v>
      </c>
      <c r="J120" s="68">
        <v>0</v>
      </c>
      <c r="K120" s="68">
        <v>0</v>
      </c>
      <c r="L120" s="68">
        <v>0</v>
      </c>
      <c r="M120" s="68">
        <v>0</v>
      </c>
      <c r="N120" s="68">
        <v>0</v>
      </c>
      <c r="O120" s="68">
        <v>0</v>
      </c>
      <c r="Q120" s="202"/>
      <c r="R120" s="202"/>
      <c r="T120" s="202"/>
      <c r="U120" s="202"/>
    </row>
    <row r="121" spans="1:21" ht="15.75" x14ac:dyDescent="0.3">
      <c r="A121" s="192"/>
      <c r="B121" s="37" t="s">
        <v>211</v>
      </c>
      <c r="C121" s="76">
        <v>0</v>
      </c>
      <c r="D121" s="76">
        <v>0</v>
      </c>
      <c r="E121" s="76">
        <v>0</v>
      </c>
      <c r="F121" s="76">
        <v>0</v>
      </c>
      <c r="G121" s="76">
        <v>0</v>
      </c>
      <c r="H121" s="76">
        <v>0</v>
      </c>
      <c r="I121" s="76">
        <v>0</v>
      </c>
      <c r="J121" s="76">
        <v>0</v>
      </c>
      <c r="K121" s="76">
        <v>0</v>
      </c>
      <c r="L121" s="76">
        <v>0</v>
      </c>
      <c r="M121" s="76">
        <v>0</v>
      </c>
      <c r="N121" s="76">
        <v>0</v>
      </c>
      <c r="O121" s="76">
        <v>0</v>
      </c>
      <c r="Q121" s="202"/>
      <c r="R121" s="202"/>
      <c r="T121" s="202"/>
      <c r="U121" s="202"/>
    </row>
    <row r="122" spans="1:21" ht="15.75" x14ac:dyDescent="0.3">
      <c r="A122" s="192"/>
      <c r="B122" s="38" t="s">
        <v>212</v>
      </c>
      <c r="C122" s="77">
        <v>0</v>
      </c>
      <c r="D122" s="77">
        <v>0</v>
      </c>
      <c r="E122" s="77">
        <v>0</v>
      </c>
      <c r="F122" s="77">
        <v>0</v>
      </c>
      <c r="G122" s="77">
        <v>0</v>
      </c>
      <c r="H122" s="77">
        <v>0</v>
      </c>
      <c r="I122" s="77">
        <v>0</v>
      </c>
      <c r="J122" s="77">
        <v>0</v>
      </c>
      <c r="K122" s="77">
        <v>0</v>
      </c>
      <c r="L122" s="77">
        <v>0</v>
      </c>
      <c r="M122" s="77">
        <v>0</v>
      </c>
      <c r="N122" s="77">
        <v>0</v>
      </c>
      <c r="O122" s="77">
        <v>0</v>
      </c>
      <c r="Q122" s="202"/>
      <c r="R122" s="202"/>
      <c r="T122" s="202"/>
      <c r="U122" s="202"/>
    </row>
    <row r="123" spans="1:21" ht="15.75" x14ac:dyDescent="0.3">
      <c r="A123" s="192"/>
      <c r="B123" s="22"/>
      <c r="C123" s="82"/>
      <c r="D123" s="82"/>
      <c r="E123" s="82"/>
      <c r="F123" s="81"/>
      <c r="G123" s="81"/>
      <c r="H123" s="81"/>
      <c r="I123" s="81"/>
      <c r="J123" s="81"/>
      <c r="K123" s="81"/>
      <c r="L123" s="81"/>
      <c r="M123" s="81"/>
      <c r="N123" s="81"/>
      <c r="O123" s="81"/>
    </row>
    <row r="124" spans="1:21" ht="15.75" x14ac:dyDescent="0.3">
      <c r="A124" s="197" t="s">
        <v>71</v>
      </c>
      <c r="B124" s="40" t="s">
        <v>213</v>
      </c>
      <c r="C124" s="199">
        <v>0</v>
      </c>
      <c r="D124" s="199">
        <v>0</v>
      </c>
      <c r="E124" s="199">
        <v>0</v>
      </c>
      <c r="F124" s="68">
        <v>0</v>
      </c>
      <c r="G124" s="68">
        <v>0</v>
      </c>
      <c r="H124" s="68">
        <v>0</v>
      </c>
      <c r="I124" s="68">
        <v>0</v>
      </c>
      <c r="J124" s="68">
        <v>0</v>
      </c>
      <c r="K124" s="68">
        <v>0</v>
      </c>
      <c r="L124" s="68">
        <v>0</v>
      </c>
      <c r="M124" s="68">
        <v>0</v>
      </c>
      <c r="N124" s="68">
        <v>0</v>
      </c>
      <c r="O124" s="68">
        <v>0</v>
      </c>
      <c r="Q124" s="202"/>
      <c r="R124" s="202"/>
      <c r="T124" s="202"/>
      <c r="U124" s="202"/>
    </row>
    <row r="125" spans="1:21" ht="15.75" x14ac:dyDescent="0.3">
      <c r="A125" s="197" t="s">
        <v>78</v>
      </c>
      <c r="B125" s="40" t="s">
        <v>214</v>
      </c>
      <c r="C125" s="199">
        <v>0</v>
      </c>
      <c r="D125" s="199">
        <v>0</v>
      </c>
      <c r="E125" s="199">
        <v>0</v>
      </c>
      <c r="F125" s="68">
        <v>0</v>
      </c>
      <c r="G125" s="68">
        <v>0</v>
      </c>
      <c r="H125" s="68">
        <v>0</v>
      </c>
      <c r="I125" s="68">
        <v>0</v>
      </c>
      <c r="J125" s="68">
        <v>0</v>
      </c>
      <c r="K125" s="68">
        <v>0</v>
      </c>
      <c r="L125" s="68">
        <v>0</v>
      </c>
      <c r="M125" s="68">
        <v>0</v>
      </c>
      <c r="N125" s="68">
        <v>0</v>
      </c>
      <c r="O125" s="68">
        <v>0</v>
      </c>
      <c r="Q125" s="202"/>
      <c r="R125" s="202"/>
      <c r="T125" s="202"/>
      <c r="U125" s="202"/>
    </row>
    <row r="126" spans="1:21" ht="15.75" x14ac:dyDescent="0.3">
      <c r="A126" s="197" t="s">
        <v>53</v>
      </c>
      <c r="B126" s="40" t="s">
        <v>215</v>
      </c>
      <c r="C126" s="199">
        <v>0</v>
      </c>
      <c r="D126" s="199">
        <v>0</v>
      </c>
      <c r="E126" s="199">
        <v>0</v>
      </c>
      <c r="F126" s="68">
        <v>0</v>
      </c>
      <c r="G126" s="68">
        <v>0</v>
      </c>
      <c r="H126" s="68">
        <v>0</v>
      </c>
      <c r="I126" s="68">
        <v>0</v>
      </c>
      <c r="J126" s="68">
        <v>0</v>
      </c>
      <c r="K126" s="68">
        <v>0</v>
      </c>
      <c r="L126" s="68">
        <v>0</v>
      </c>
      <c r="M126" s="68">
        <v>0</v>
      </c>
      <c r="N126" s="68">
        <v>0</v>
      </c>
      <c r="O126" s="68">
        <v>0</v>
      </c>
      <c r="Q126" s="202"/>
      <c r="R126" s="202"/>
      <c r="T126" s="202"/>
      <c r="U126" s="202"/>
    </row>
    <row r="127" spans="1:21" ht="15.75" x14ac:dyDescent="0.3">
      <c r="A127" s="197" t="s">
        <v>152</v>
      </c>
      <c r="B127" s="41" t="s">
        <v>216</v>
      </c>
      <c r="C127" s="199">
        <v>0</v>
      </c>
      <c r="D127" s="199">
        <v>0</v>
      </c>
      <c r="E127" s="199">
        <v>0</v>
      </c>
      <c r="F127" s="68">
        <v>0</v>
      </c>
      <c r="G127" s="68">
        <v>0</v>
      </c>
      <c r="H127" s="68">
        <v>0</v>
      </c>
      <c r="I127" s="68">
        <v>0</v>
      </c>
      <c r="J127" s="68">
        <v>0</v>
      </c>
      <c r="K127" s="68">
        <v>0</v>
      </c>
      <c r="L127" s="68">
        <v>0</v>
      </c>
      <c r="M127" s="68">
        <v>0</v>
      </c>
      <c r="N127" s="68">
        <v>0</v>
      </c>
      <c r="O127" s="68">
        <v>0</v>
      </c>
      <c r="Q127" s="202"/>
      <c r="R127" s="202"/>
      <c r="T127" s="202"/>
      <c r="U127" s="202"/>
    </row>
    <row r="128" spans="1:21" ht="15.75" x14ac:dyDescent="0.3">
      <c r="A128" s="197"/>
      <c r="B128" s="42" t="s">
        <v>217</v>
      </c>
      <c r="C128" s="78">
        <v>0</v>
      </c>
      <c r="D128" s="78">
        <v>0</v>
      </c>
      <c r="E128" s="78">
        <v>0</v>
      </c>
      <c r="F128" s="78">
        <v>0</v>
      </c>
      <c r="G128" s="78">
        <v>0</v>
      </c>
      <c r="H128" s="78">
        <v>0</v>
      </c>
      <c r="I128" s="78">
        <v>0</v>
      </c>
      <c r="J128" s="78">
        <v>0</v>
      </c>
      <c r="K128" s="78">
        <v>0</v>
      </c>
      <c r="L128" s="78">
        <v>0</v>
      </c>
      <c r="M128" s="78">
        <v>0</v>
      </c>
      <c r="N128" s="78">
        <v>0</v>
      </c>
      <c r="O128" s="78">
        <v>0</v>
      </c>
      <c r="Q128" s="202"/>
      <c r="R128" s="202"/>
      <c r="T128" s="202"/>
      <c r="U128" s="202"/>
    </row>
    <row r="129" spans="1:21" ht="15.75" x14ac:dyDescent="0.3">
      <c r="A129" s="193"/>
      <c r="B129" s="98"/>
      <c r="C129" s="98"/>
      <c r="D129" s="98"/>
    </row>
    <row r="130" spans="1:21" ht="16.5" x14ac:dyDescent="0.3">
      <c r="A130" s="193"/>
      <c r="B130" s="198" t="s">
        <v>218</v>
      </c>
      <c r="C130" s="87"/>
      <c r="D130" s="87"/>
      <c r="E130" s="87"/>
      <c r="F130" s="198" t="s">
        <v>240</v>
      </c>
      <c r="G130" s="87"/>
      <c r="H130" s="87"/>
      <c r="I130" s="87"/>
      <c r="J130" s="87"/>
      <c r="K130" s="87"/>
      <c r="L130" s="87"/>
      <c r="M130" s="87"/>
      <c r="N130" s="87"/>
      <c r="O130" s="87"/>
    </row>
    <row r="131" spans="1:21" ht="30" x14ac:dyDescent="0.35">
      <c r="A131" s="191"/>
      <c r="B131" s="13" t="s">
        <v>227</v>
      </c>
      <c r="C131" s="14">
        <v>2018</v>
      </c>
      <c r="D131" s="14">
        <v>2019</v>
      </c>
      <c r="E131" s="14">
        <v>2020</v>
      </c>
      <c r="F131" s="14">
        <v>2023</v>
      </c>
      <c r="G131" s="14">
        <v>2025</v>
      </c>
      <c r="H131" s="14">
        <v>2028</v>
      </c>
      <c r="I131" s="14">
        <v>2030</v>
      </c>
      <c r="J131" s="14">
        <v>2033</v>
      </c>
      <c r="K131" s="14">
        <v>2035</v>
      </c>
      <c r="L131" s="14">
        <v>2038</v>
      </c>
      <c r="M131" s="14">
        <v>2040</v>
      </c>
      <c r="N131" s="14">
        <v>2045</v>
      </c>
      <c r="O131" s="14">
        <v>2050</v>
      </c>
    </row>
    <row r="132" spans="1:21" ht="15.75" x14ac:dyDescent="0.3">
      <c r="A132" s="192" t="s">
        <v>72</v>
      </c>
      <c r="B132" s="20" t="s">
        <v>153</v>
      </c>
      <c r="C132" s="199">
        <v>0</v>
      </c>
      <c r="D132" s="199">
        <v>0</v>
      </c>
      <c r="E132" s="199">
        <v>0</v>
      </c>
      <c r="F132" s="199">
        <v>0</v>
      </c>
      <c r="G132" s="199">
        <v>0</v>
      </c>
      <c r="H132" s="199">
        <v>0</v>
      </c>
      <c r="I132" s="199">
        <v>0</v>
      </c>
      <c r="J132" s="199">
        <v>0</v>
      </c>
      <c r="K132" s="199">
        <v>0</v>
      </c>
      <c r="L132" s="199">
        <v>0</v>
      </c>
      <c r="M132" s="199">
        <v>0</v>
      </c>
      <c r="N132" s="199">
        <v>0</v>
      </c>
      <c r="O132" s="199">
        <v>0</v>
      </c>
      <c r="Q132" s="202"/>
      <c r="R132" s="202"/>
      <c r="T132" s="202"/>
      <c r="U132" s="202"/>
    </row>
    <row r="133" spans="1:21" ht="15.75" x14ac:dyDescent="0.3">
      <c r="A133" s="192" t="s">
        <v>67</v>
      </c>
      <c r="B133" s="20" t="s">
        <v>154</v>
      </c>
      <c r="C133" s="199">
        <v>0</v>
      </c>
      <c r="D133" s="199">
        <v>0</v>
      </c>
      <c r="E133" s="199">
        <v>0</v>
      </c>
      <c r="F133" s="199">
        <v>0</v>
      </c>
      <c r="G133" s="199">
        <v>0</v>
      </c>
      <c r="H133" s="199">
        <v>0</v>
      </c>
      <c r="I133" s="199">
        <v>0</v>
      </c>
      <c r="J133" s="199">
        <v>0</v>
      </c>
      <c r="K133" s="199">
        <v>0</v>
      </c>
      <c r="L133" s="199">
        <v>0</v>
      </c>
      <c r="M133" s="199">
        <v>0</v>
      </c>
      <c r="N133" s="199">
        <v>0</v>
      </c>
      <c r="O133" s="199">
        <v>0</v>
      </c>
      <c r="Q133" s="202"/>
      <c r="R133" s="202"/>
      <c r="T133" s="202"/>
      <c r="U133" s="202"/>
    </row>
    <row r="134" spans="1:21" ht="15.75" x14ac:dyDescent="0.3">
      <c r="A134" s="192" t="s">
        <v>73</v>
      </c>
      <c r="B134" s="20" t="s">
        <v>155</v>
      </c>
      <c r="C134" s="199">
        <v>0</v>
      </c>
      <c r="D134" s="199">
        <v>0</v>
      </c>
      <c r="E134" s="199">
        <v>0</v>
      </c>
      <c r="F134" s="199">
        <v>0</v>
      </c>
      <c r="G134" s="199">
        <v>0</v>
      </c>
      <c r="H134" s="199">
        <v>0</v>
      </c>
      <c r="I134" s="199">
        <v>0</v>
      </c>
      <c r="J134" s="199">
        <v>0</v>
      </c>
      <c r="K134" s="199">
        <v>0</v>
      </c>
      <c r="L134" s="199">
        <v>0</v>
      </c>
      <c r="M134" s="199">
        <v>0</v>
      </c>
      <c r="N134" s="199">
        <v>0</v>
      </c>
      <c r="O134" s="199">
        <v>0</v>
      </c>
      <c r="Q134" s="202"/>
      <c r="R134" s="202"/>
      <c r="T134" s="202"/>
      <c r="U134" s="202"/>
    </row>
    <row r="135" spans="1:21" ht="15.75" x14ac:dyDescent="0.3">
      <c r="A135" s="192" t="s">
        <v>82</v>
      </c>
      <c r="B135" s="20" t="s">
        <v>156</v>
      </c>
      <c r="C135" s="199">
        <v>0</v>
      </c>
      <c r="D135" s="199">
        <v>0</v>
      </c>
      <c r="E135" s="199">
        <v>0</v>
      </c>
      <c r="F135" s="199">
        <v>0</v>
      </c>
      <c r="G135" s="199">
        <v>0</v>
      </c>
      <c r="H135" s="199">
        <v>0</v>
      </c>
      <c r="I135" s="199">
        <v>0</v>
      </c>
      <c r="J135" s="199">
        <v>0</v>
      </c>
      <c r="K135" s="199">
        <v>0</v>
      </c>
      <c r="L135" s="199">
        <v>0</v>
      </c>
      <c r="M135" s="199">
        <v>0</v>
      </c>
      <c r="N135" s="199">
        <v>0</v>
      </c>
      <c r="O135" s="199">
        <v>0</v>
      </c>
      <c r="Q135" s="202"/>
      <c r="R135" s="202"/>
      <c r="T135" s="202"/>
      <c r="U135" s="202"/>
    </row>
    <row r="136" spans="1:21" ht="15.75" x14ac:dyDescent="0.3">
      <c r="A136" s="192" t="s">
        <v>79</v>
      </c>
      <c r="B136" s="20" t="s">
        <v>219</v>
      </c>
      <c r="C136" s="199">
        <v>0</v>
      </c>
      <c r="D136" s="199">
        <v>0</v>
      </c>
      <c r="E136" s="199">
        <v>0</v>
      </c>
      <c r="F136" s="199">
        <v>0</v>
      </c>
      <c r="G136" s="199">
        <v>0</v>
      </c>
      <c r="H136" s="199">
        <v>0</v>
      </c>
      <c r="I136" s="199">
        <v>0</v>
      </c>
      <c r="J136" s="199">
        <v>0</v>
      </c>
      <c r="K136" s="199">
        <v>0</v>
      </c>
      <c r="L136" s="199">
        <v>0</v>
      </c>
      <c r="M136" s="199">
        <v>0</v>
      </c>
      <c r="N136" s="199">
        <v>0</v>
      </c>
      <c r="O136" s="199">
        <v>0</v>
      </c>
      <c r="Q136" s="202"/>
      <c r="R136" s="202"/>
      <c r="T136" s="202"/>
      <c r="U136" s="202"/>
    </row>
    <row r="137" spans="1:21" ht="15.75" x14ac:dyDescent="0.3">
      <c r="A137" s="192" t="s">
        <v>76</v>
      </c>
      <c r="B137" s="20" t="s">
        <v>157</v>
      </c>
      <c r="C137" s="199">
        <v>0</v>
      </c>
      <c r="D137" s="199">
        <v>0</v>
      </c>
      <c r="E137" s="199">
        <v>0</v>
      </c>
      <c r="F137" s="199">
        <v>0</v>
      </c>
      <c r="G137" s="199">
        <v>0</v>
      </c>
      <c r="H137" s="199">
        <v>0</v>
      </c>
      <c r="I137" s="199">
        <v>0</v>
      </c>
      <c r="J137" s="199">
        <v>0</v>
      </c>
      <c r="K137" s="199">
        <v>0</v>
      </c>
      <c r="L137" s="199">
        <v>0</v>
      </c>
      <c r="M137" s="199">
        <v>0</v>
      </c>
      <c r="N137" s="199">
        <v>0</v>
      </c>
      <c r="O137" s="199">
        <v>0</v>
      </c>
      <c r="Q137" s="202"/>
      <c r="R137" s="202"/>
      <c r="T137" s="202"/>
      <c r="U137" s="202"/>
    </row>
    <row r="138" spans="1:21" ht="15.75" x14ac:dyDescent="0.3">
      <c r="A138" s="192" t="s">
        <v>74</v>
      </c>
      <c r="B138" s="20" t="s">
        <v>158</v>
      </c>
      <c r="C138" s="199">
        <v>0</v>
      </c>
      <c r="D138" s="199">
        <v>0</v>
      </c>
      <c r="E138" s="199">
        <v>0</v>
      </c>
      <c r="F138" s="199">
        <v>0</v>
      </c>
      <c r="G138" s="199">
        <v>0</v>
      </c>
      <c r="H138" s="199">
        <v>0</v>
      </c>
      <c r="I138" s="199">
        <v>0</v>
      </c>
      <c r="J138" s="199">
        <v>0</v>
      </c>
      <c r="K138" s="199">
        <v>0</v>
      </c>
      <c r="L138" s="199">
        <v>0</v>
      </c>
      <c r="M138" s="199">
        <v>0</v>
      </c>
      <c r="N138" s="199">
        <v>0</v>
      </c>
      <c r="O138" s="199">
        <v>0</v>
      </c>
      <c r="Q138" s="202"/>
      <c r="R138" s="202"/>
      <c r="T138" s="202"/>
      <c r="U138" s="202"/>
    </row>
    <row r="139" spans="1:21" ht="15.75" x14ac:dyDescent="0.3">
      <c r="A139" s="192" t="s">
        <v>159</v>
      </c>
      <c r="B139" s="20" t="s">
        <v>160</v>
      </c>
      <c r="C139" s="199">
        <v>0</v>
      </c>
      <c r="D139" s="199">
        <v>0</v>
      </c>
      <c r="E139" s="199">
        <v>0</v>
      </c>
      <c r="F139" s="199">
        <v>0</v>
      </c>
      <c r="G139" s="199">
        <v>0</v>
      </c>
      <c r="H139" s="199">
        <v>0</v>
      </c>
      <c r="I139" s="199">
        <v>0</v>
      </c>
      <c r="J139" s="199">
        <v>0</v>
      </c>
      <c r="K139" s="199">
        <v>0</v>
      </c>
      <c r="L139" s="199">
        <v>0</v>
      </c>
      <c r="M139" s="199">
        <v>0</v>
      </c>
      <c r="N139" s="199">
        <v>0</v>
      </c>
      <c r="O139" s="199">
        <v>0</v>
      </c>
      <c r="Q139" s="202"/>
      <c r="R139" s="202"/>
      <c r="T139" s="202"/>
      <c r="U139" s="202"/>
    </row>
    <row r="140" spans="1:21" ht="15.75" x14ac:dyDescent="0.3">
      <c r="A140" s="192" t="s">
        <v>75</v>
      </c>
      <c r="B140" s="44" t="s">
        <v>161</v>
      </c>
      <c r="C140" s="199">
        <v>0</v>
      </c>
      <c r="D140" s="199">
        <v>0</v>
      </c>
      <c r="E140" s="199">
        <v>0</v>
      </c>
      <c r="F140" s="199">
        <v>0</v>
      </c>
      <c r="G140" s="199">
        <v>0</v>
      </c>
      <c r="H140" s="199">
        <v>0</v>
      </c>
      <c r="I140" s="199">
        <v>0</v>
      </c>
      <c r="J140" s="199">
        <v>0</v>
      </c>
      <c r="K140" s="199">
        <v>0</v>
      </c>
      <c r="L140" s="199">
        <v>0</v>
      </c>
      <c r="M140" s="199">
        <v>0</v>
      </c>
      <c r="N140" s="199">
        <v>0</v>
      </c>
      <c r="O140" s="199">
        <v>0</v>
      </c>
      <c r="Q140" s="202"/>
    </row>
    <row r="141" spans="1:21" ht="15.75" x14ac:dyDescent="0.3">
      <c r="A141" s="192"/>
      <c r="B141" s="45" t="s">
        <v>220</v>
      </c>
      <c r="C141" s="79">
        <v>0</v>
      </c>
      <c r="D141" s="79">
        <v>0</v>
      </c>
      <c r="E141" s="79">
        <v>0</v>
      </c>
      <c r="F141" s="79">
        <v>0</v>
      </c>
      <c r="G141" s="79">
        <v>0</v>
      </c>
      <c r="H141" s="79">
        <v>0</v>
      </c>
      <c r="I141" s="79">
        <v>0</v>
      </c>
      <c r="J141" s="79">
        <v>0</v>
      </c>
      <c r="K141" s="79">
        <v>0</v>
      </c>
      <c r="L141" s="79">
        <v>0</v>
      </c>
      <c r="M141" s="79">
        <v>0</v>
      </c>
      <c r="N141" s="79">
        <v>0</v>
      </c>
      <c r="O141" s="79">
        <v>0</v>
      </c>
      <c r="Q141" s="202"/>
      <c r="R141" s="202"/>
      <c r="T141" s="202"/>
      <c r="U141" s="202"/>
    </row>
    <row r="142" spans="1:21" x14ac:dyDescent="0.25">
      <c r="A142" s="192"/>
      <c r="C142" s="86"/>
      <c r="D142" s="86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</row>
    <row r="143" spans="1:21" x14ac:dyDescent="0.25">
      <c r="A143" s="19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432D-28A5-4991-8B06-C96B580B40A8}">
  <sheetPr>
    <tabColor theme="9"/>
  </sheetPr>
  <dimension ref="A1:W143"/>
  <sheetViews>
    <sheetView workbookViewId="0">
      <selection activeCell="E6" sqref="E6"/>
    </sheetView>
  </sheetViews>
  <sheetFormatPr baseColWidth="10" defaultColWidth="11.42578125" defaultRowHeight="15" x14ac:dyDescent="0.25"/>
  <cols>
    <col min="1" max="1" width="11.42578125" style="2"/>
    <col min="2" max="2" width="55.85546875" style="2" customWidth="1"/>
    <col min="3" max="16384" width="11.42578125" style="2"/>
  </cols>
  <sheetData>
    <row r="1" spans="1:23" ht="15.75" thickBot="1" x14ac:dyDescent="0.3">
      <c r="B1" s="178" t="s">
        <v>6</v>
      </c>
      <c r="E1" s="2" t="s">
        <v>222</v>
      </c>
      <c r="F1" s="2" t="s">
        <v>236</v>
      </c>
      <c r="G1" s="96">
        <v>17200</v>
      </c>
      <c r="I1" s="83"/>
      <c r="O1" s="200"/>
      <c r="P1" s="200"/>
      <c r="Q1" s="200"/>
      <c r="R1" s="200"/>
      <c r="S1" s="200"/>
      <c r="T1" s="200"/>
      <c r="U1" s="200"/>
      <c r="V1" s="200"/>
      <c r="W1" s="200"/>
    </row>
    <row r="2" spans="1:23" x14ac:dyDescent="0.25">
      <c r="B2" s="179"/>
      <c r="F2" s="2" t="s">
        <v>237</v>
      </c>
      <c r="G2" s="96">
        <v>16100</v>
      </c>
      <c r="P2" s="200"/>
      <c r="Q2" s="200"/>
      <c r="R2" s="200"/>
      <c r="S2" s="200"/>
      <c r="T2" s="200"/>
      <c r="U2" s="200"/>
      <c r="V2" s="200"/>
      <c r="W2" s="200"/>
    </row>
    <row r="3" spans="1:23" ht="30" x14ac:dyDescent="0.35">
      <c r="B3" s="13" t="s">
        <v>231</v>
      </c>
      <c r="C3" s="14">
        <v>2018</v>
      </c>
      <c r="D3" s="14">
        <v>2019</v>
      </c>
      <c r="E3" s="14">
        <v>2020</v>
      </c>
      <c r="F3" s="14">
        <v>2023</v>
      </c>
      <c r="G3" s="14">
        <v>2025</v>
      </c>
      <c r="H3" s="14">
        <v>2028</v>
      </c>
      <c r="I3" s="14">
        <v>2030</v>
      </c>
      <c r="J3" s="14">
        <v>2033</v>
      </c>
      <c r="K3" s="14">
        <v>2035</v>
      </c>
      <c r="L3" s="14">
        <v>2038</v>
      </c>
      <c r="M3" s="14">
        <v>2040</v>
      </c>
      <c r="N3" s="14">
        <v>2045</v>
      </c>
      <c r="O3" s="14">
        <v>2050</v>
      </c>
      <c r="P3" s="200"/>
      <c r="Q3" s="200"/>
      <c r="R3" s="200"/>
      <c r="S3" s="200"/>
      <c r="T3" s="200"/>
      <c r="U3" s="200"/>
      <c r="V3" s="200"/>
      <c r="W3" s="200"/>
    </row>
    <row r="4" spans="1:23" ht="15.75" x14ac:dyDescent="0.3">
      <c r="A4" s="180"/>
      <c r="B4" s="51" t="s">
        <v>185</v>
      </c>
      <c r="C4" s="199">
        <v>0</v>
      </c>
      <c r="D4" s="199">
        <v>0</v>
      </c>
      <c r="E4" s="199">
        <v>0</v>
      </c>
      <c r="F4" s="65">
        <v>0</v>
      </c>
      <c r="G4" s="65">
        <v>0</v>
      </c>
      <c r="H4" s="65">
        <v>0</v>
      </c>
      <c r="I4" s="65">
        <v>0</v>
      </c>
      <c r="J4" s="65">
        <v>0</v>
      </c>
      <c r="K4" s="65">
        <v>0</v>
      </c>
      <c r="L4" s="65">
        <v>0</v>
      </c>
      <c r="M4" s="65">
        <v>0</v>
      </c>
      <c r="N4" s="65">
        <v>0</v>
      </c>
      <c r="O4" s="65">
        <v>0</v>
      </c>
      <c r="P4" s="200"/>
      <c r="Q4" s="200"/>
      <c r="R4" s="200"/>
      <c r="S4" s="200"/>
      <c r="T4" s="200"/>
      <c r="U4" s="200"/>
      <c r="V4" s="200"/>
      <c r="W4" s="200"/>
    </row>
    <row r="5" spans="1:23" ht="15.75" x14ac:dyDescent="0.3">
      <c r="A5" s="181"/>
      <c r="B5" s="51" t="s">
        <v>186</v>
      </c>
      <c r="C5" s="199">
        <v>11.467203714302331</v>
      </c>
      <c r="D5" s="199">
        <v>9.6325097479767461</v>
      </c>
      <c r="E5" s="199">
        <v>7.9942915625348849</v>
      </c>
      <c r="F5" s="65">
        <v>8.082788834612419</v>
      </c>
      <c r="G5" s="65">
        <v>8.0820108602688236</v>
      </c>
      <c r="H5" s="65">
        <v>8.0820015055876055</v>
      </c>
      <c r="I5" s="65">
        <v>8.0821608977015913</v>
      </c>
      <c r="J5" s="65">
        <v>8.0821574865185273</v>
      </c>
      <c r="K5" s="65">
        <v>8.0823044643931841</v>
      </c>
      <c r="L5" s="65">
        <v>8.0825452104025981</v>
      </c>
      <c r="M5" s="65">
        <v>8.0824798708743728</v>
      </c>
      <c r="N5" s="65">
        <v>8.0824917945320713</v>
      </c>
      <c r="O5" s="65">
        <v>8.0824740957152876</v>
      </c>
      <c r="P5" s="200"/>
      <c r="Q5" s="200"/>
      <c r="R5" s="200"/>
      <c r="S5" s="200"/>
      <c r="T5" s="200"/>
      <c r="U5" s="200"/>
      <c r="V5" s="200"/>
      <c r="W5" s="200"/>
    </row>
    <row r="6" spans="1:23" ht="15.75" x14ac:dyDescent="0.3">
      <c r="A6" s="182"/>
      <c r="B6" s="51" t="s">
        <v>167</v>
      </c>
      <c r="C6" s="199">
        <v>0</v>
      </c>
      <c r="D6" s="199">
        <v>0</v>
      </c>
      <c r="E6" s="199">
        <v>0</v>
      </c>
      <c r="F6" s="65">
        <v>0</v>
      </c>
      <c r="G6" s="65">
        <v>0</v>
      </c>
      <c r="H6" s="65">
        <v>0</v>
      </c>
      <c r="I6" s="65">
        <v>0</v>
      </c>
      <c r="J6" s="65">
        <v>0</v>
      </c>
      <c r="K6" s="65">
        <v>0</v>
      </c>
      <c r="L6" s="65">
        <v>0</v>
      </c>
      <c r="M6" s="65">
        <v>0</v>
      </c>
      <c r="N6" s="65">
        <v>0</v>
      </c>
      <c r="O6" s="65">
        <v>0</v>
      </c>
      <c r="Q6" s="200"/>
      <c r="R6" s="200"/>
      <c r="T6" s="200"/>
      <c r="U6" s="200"/>
    </row>
    <row r="7" spans="1:23" ht="15.75" x14ac:dyDescent="0.3">
      <c r="A7" s="183"/>
      <c r="B7" s="51" t="s">
        <v>187</v>
      </c>
      <c r="C7" s="199">
        <v>0</v>
      </c>
      <c r="D7" s="199">
        <v>0</v>
      </c>
      <c r="E7" s="199">
        <v>0</v>
      </c>
      <c r="F7" s="65">
        <v>0</v>
      </c>
      <c r="G7" s="65">
        <v>0</v>
      </c>
      <c r="H7" s="65">
        <v>0</v>
      </c>
      <c r="I7" s="65">
        <v>0</v>
      </c>
      <c r="J7" s="65">
        <v>0</v>
      </c>
      <c r="K7" s="65">
        <v>0</v>
      </c>
      <c r="L7" s="65">
        <v>0</v>
      </c>
      <c r="M7" s="65">
        <v>0</v>
      </c>
      <c r="N7" s="65">
        <v>0</v>
      </c>
      <c r="O7" s="65">
        <v>0</v>
      </c>
      <c r="Q7" s="200"/>
      <c r="R7" s="200"/>
      <c r="T7" s="200"/>
      <c r="U7" s="200"/>
    </row>
    <row r="8" spans="1:23" ht="15.75" x14ac:dyDescent="0.3">
      <c r="A8" s="184"/>
      <c r="B8" s="51" t="s">
        <v>188</v>
      </c>
      <c r="C8" s="199">
        <v>0</v>
      </c>
      <c r="D8" s="199">
        <v>0</v>
      </c>
      <c r="E8" s="199">
        <v>0</v>
      </c>
      <c r="F8" s="65">
        <v>0</v>
      </c>
      <c r="G8" s="65">
        <v>0</v>
      </c>
      <c r="H8" s="65">
        <v>0</v>
      </c>
      <c r="I8" s="65">
        <v>0</v>
      </c>
      <c r="J8" s="65">
        <v>0</v>
      </c>
      <c r="K8" s="65">
        <v>0</v>
      </c>
      <c r="L8" s="65">
        <v>0</v>
      </c>
      <c r="M8" s="65">
        <v>0</v>
      </c>
      <c r="N8" s="65">
        <v>0</v>
      </c>
      <c r="O8" s="65">
        <v>0</v>
      </c>
      <c r="Q8" s="200"/>
      <c r="R8" s="200"/>
      <c r="T8" s="200"/>
      <c r="U8" s="200"/>
    </row>
    <row r="9" spans="1:23" ht="15.75" x14ac:dyDescent="0.3">
      <c r="A9" s="185"/>
      <c r="B9" s="51" t="s">
        <v>170</v>
      </c>
      <c r="C9" s="199">
        <v>0</v>
      </c>
      <c r="D9" s="199">
        <v>0</v>
      </c>
      <c r="E9" s="199">
        <v>0</v>
      </c>
      <c r="F9" s="65">
        <v>0</v>
      </c>
      <c r="G9" s="65">
        <v>0</v>
      </c>
      <c r="H9" s="65">
        <v>0</v>
      </c>
      <c r="I9" s="65">
        <v>0</v>
      </c>
      <c r="J9" s="65">
        <v>0</v>
      </c>
      <c r="K9" s="65">
        <v>0</v>
      </c>
      <c r="L9" s="65">
        <v>0</v>
      </c>
      <c r="M9" s="65">
        <v>0</v>
      </c>
      <c r="N9" s="65">
        <v>0</v>
      </c>
      <c r="O9" s="65">
        <v>0</v>
      </c>
      <c r="Q9" s="200"/>
      <c r="R9" s="200"/>
      <c r="T9" s="200"/>
      <c r="U9" s="200"/>
    </row>
    <row r="10" spans="1:23" ht="15.75" x14ac:dyDescent="0.3">
      <c r="A10" s="186"/>
      <c r="B10" s="52" t="s">
        <v>189</v>
      </c>
      <c r="C10" s="199">
        <v>0</v>
      </c>
      <c r="D10" s="199">
        <v>0</v>
      </c>
      <c r="E10" s="199">
        <v>0</v>
      </c>
      <c r="F10" s="66">
        <v>0</v>
      </c>
      <c r="G10" s="66">
        <v>0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  <c r="Q10" s="200"/>
      <c r="R10" s="200"/>
      <c r="T10" s="200"/>
      <c r="U10" s="200"/>
    </row>
    <row r="11" spans="1:23" ht="15.75" x14ac:dyDescent="0.3">
      <c r="A11" s="187"/>
      <c r="B11" s="53" t="s">
        <v>190</v>
      </c>
      <c r="C11" s="67">
        <v>11.467203714302331</v>
      </c>
      <c r="D11" s="67">
        <v>9.6325097479767461</v>
      </c>
      <c r="E11" s="67">
        <v>7.9942915625348849</v>
      </c>
      <c r="F11" s="67">
        <v>8.082788834612419</v>
      </c>
      <c r="G11" s="67">
        <v>8.0820108602688236</v>
      </c>
      <c r="H11" s="67">
        <v>8.0820015055876055</v>
      </c>
      <c r="I11" s="67">
        <v>8.0821608977015913</v>
      </c>
      <c r="J11" s="67">
        <v>8.0821574865185273</v>
      </c>
      <c r="K11" s="67">
        <v>8.0823044643931841</v>
      </c>
      <c r="L11" s="67">
        <v>8.0825452104025981</v>
      </c>
      <c r="M11" s="67">
        <v>8.0824798708743728</v>
      </c>
      <c r="N11" s="67">
        <v>8.0824917945320713</v>
      </c>
      <c r="O11" s="67">
        <v>8.0824740957152876</v>
      </c>
      <c r="Q11" s="200"/>
      <c r="R11" s="200"/>
      <c r="T11" s="200"/>
      <c r="U11" s="200"/>
    </row>
    <row r="12" spans="1:23" ht="15.75" x14ac:dyDescent="0.3">
      <c r="A12" s="188"/>
      <c r="B12" s="51" t="s">
        <v>66</v>
      </c>
      <c r="C12" s="199">
        <v>0</v>
      </c>
      <c r="D12" s="199">
        <v>0</v>
      </c>
      <c r="E12" s="199">
        <v>0</v>
      </c>
      <c r="F12" s="66">
        <v>0</v>
      </c>
      <c r="G12" s="66">
        <v>0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  <c r="Q12" s="200"/>
      <c r="R12" s="200"/>
      <c r="T12" s="200"/>
      <c r="U12" s="200"/>
    </row>
    <row r="13" spans="1:23" ht="15.75" x14ac:dyDescent="0.3">
      <c r="A13" s="189"/>
      <c r="B13" s="53" t="s">
        <v>191</v>
      </c>
      <c r="C13" s="67">
        <v>11.467203714302331</v>
      </c>
      <c r="D13" s="67">
        <v>9.6325097479767461</v>
      </c>
      <c r="E13" s="67">
        <v>7.9942915625348849</v>
      </c>
      <c r="F13" s="67">
        <v>8.082788834612419</v>
      </c>
      <c r="G13" s="67">
        <v>8.0820108602688236</v>
      </c>
      <c r="H13" s="67">
        <v>8.0820015055876055</v>
      </c>
      <c r="I13" s="67">
        <v>8.0821608977015913</v>
      </c>
      <c r="J13" s="67">
        <v>8.0821574865185273</v>
      </c>
      <c r="K13" s="67">
        <v>8.0823044643931841</v>
      </c>
      <c r="L13" s="67">
        <v>8.0825452104025981</v>
      </c>
      <c r="M13" s="67">
        <v>8.0824798708743728</v>
      </c>
      <c r="N13" s="67">
        <v>8.0824917945320713</v>
      </c>
      <c r="O13" s="67">
        <v>8.0824740957152876</v>
      </c>
      <c r="Q13" s="200"/>
      <c r="R13" s="200"/>
      <c r="T13" s="200"/>
      <c r="U13" s="200"/>
    </row>
    <row r="14" spans="1:23" x14ac:dyDescent="0.25">
      <c r="C14" s="86"/>
      <c r="D14" s="86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</row>
    <row r="15" spans="1:23" ht="16.5" x14ac:dyDescent="0.3">
      <c r="B15" s="11" t="s">
        <v>185</v>
      </c>
      <c r="C15" s="11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23" ht="30" x14ac:dyDescent="0.35">
      <c r="A16" s="191" t="s">
        <v>192</v>
      </c>
      <c r="B16" s="13" t="s">
        <v>231</v>
      </c>
      <c r="C16" s="14">
        <v>2018</v>
      </c>
      <c r="D16" s="14">
        <v>2019</v>
      </c>
      <c r="E16" s="14">
        <v>2020</v>
      </c>
      <c r="F16" s="14">
        <v>2023</v>
      </c>
      <c r="G16" s="14">
        <v>2025</v>
      </c>
      <c r="H16" s="14">
        <v>2028</v>
      </c>
      <c r="I16" s="14">
        <v>2030</v>
      </c>
      <c r="J16" s="14">
        <v>2033</v>
      </c>
      <c r="K16" s="14">
        <v>2035</v>
      </c>
      <c r="L16" s="14">
        <v>2038</v>
      </c>
      <c r="M16" s="14">
        <v>2040</v>
      </c>
      <c r="N16" s="14">
        <v>2045</v>
      </c>
      <c r="O16" s="14">
        <v>2050</v>
      </c>
    </row>
    <row r="17" spans="1:21" ht="15.75" x14ac:dyDescent="0.3">
      <c r="A17" s="192" t="s">
        <v>69</v>
      </c>
      <c r="B17" s="148" t="s">
        <v>242</v>
      </c>
      <c r="C17" s="199">
        <v>0</v>
      </c>
      <c r="D17" s="199">
        <v>0</v>
      </c>
      <c r="E17" s="199">
        <v>0</v>
      </c>
      <c r="F17" s="68">
        <v>0</v>
      </c>
      <c r="G17" s="68">
        <v>0</v>
      </c>
      <c r="H17" s="68">
        <v>0</v>
      </c>
      <c r="I17" s="68">
        <v>0</v>
      </c>
      <c r="J17" s="68">
        <v>0</v>
      </c>
      <c r="K17" s="68">
        <v>0</v>
      </c>
      <c r="L17" s="68">
        <v>0</v>
      </c>
      <c r="M17" s="68">
        <v>0</v>
      </c>
      <c r="N17" s="68">
        <v>0</v>
      </c>
      <c r="O17" s="68">
        <v>0</v>
      </c>
      <c r="Q17" s="200"/>
      <c r="R17" s="200"/>
      <c r="T17" s="200"/>
      <c r="U17" s="200"/>
    </row>
    <row r="18" spans="1:21" ht="15.75" x14ac:dyDescent="0.3">
      <c r="A18" s="192"/>
      <c r="B18" s="148" t="s">
        <v>243</v>
      </c>
      <c r="C18" s="201"/>
      <c r="D18" s="201"/>
      <c r="E18" s="201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Q18" s="200"/>
      <c r="R18" s="200"/>
      <c r="T18" s="200"/>
      <c r="U18" s="200"/>
    </row>
    <row r="19" spans="1:21" ht="15.75" x14ac:dyDescent="0.3">
      <c r="A19" s="192" t="s">
        <v>68</v>
      </c>
      <c r="B19" s="148" t="s">
        <v>244</v>
      </c>
      <c r="C19" s="199">
        <v>0</v>
      </c>
      <c r="D19" s="199">
        <v>0</v>
      </c>
      <c r="E19" s="199">
        <v>0</v>
      </c>
      <c r="F19" s="68">
        <v>0</v>
      </c>
      <c r="G19" s="68">
        <v>0</v>
      </c>
      <c r="H19" s="68">
        <v>0</v>
      </c>
      <c r="I19" s="68">
        <v>0</v>
      </c>
      <c r="J19" s="68">
        <v>0</v>
      </c>
      <c r="K19" s="68">
        <v>0</v>
      </c>
      <c r="L19" s="68">
        <v>0</v>
      </c>
      <c r="M19" s="68">
        <v>0</v>
      </c>
      <c r="N19" s="68">
        <v>0</v>
      </c>
      <c r="O19" s="68">
        <v>0</v>
      </c>
      <c r="Q19" s="200"/>
      <c r="R19" s="200"/>
      <c r="T19" s="200"/>
      <c r="U19" s="200"/>
    </row>
    <row r="20" spans="1:21" ht="15.75" x14ac:dyDescent="0.3">
      <c r="A20" s="192"/>
      <c r="B20" s="148" t="s">
        <v>245</v>
      </c>
      <c r="C20" s="201"/>
      <c r="D20" s="201"/>
      <c r="E20" s="201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Q20" s="200"/>
      <c r="R20" s="200"/>
      <c r="T20" s="200"/>
      <c r="U20" s="200"/>
    </row>
    <row r="21" spans="1:21" ht="15.75" x14ac:dyDescent="0.3">
      <c r="A21" s="192" t="s">
        <v>11</v>
      </c>
      <c r="B21" s="148" t="s">
        <v>246</v>
      </c>
      <c r="C21" s="199">
        <v>0</v>
      </c>
      <c r="D21" s="199">
        <v>0</v>
      </c>
      <c r="E21" s="199">
        <v>0</v>
      </c>
      <c r="F21" s="68">
        <v>0</v>
      </c>
      <c r="G21" s="68">
        <v>0</v>
      </c>
      <c r="H21" s="68">
        <v>0</v>
      </c>
      <c r="I21" s="68">
        <v>0</v>
      </c>
      <c r="J21" s="68">
        <v>0</v>
      </c>
      <c r="K21" s="68">
        <v>0</v>
      </c>
      <c r="L21" s="68">
        <v>0</v>
      </c>
      <c r="M21" s="68">
        <v>0</v>
      </c>
      <c r="N21" s="68">
        <v>0</v>
      </c>
      <c r="O21" s="68">
        <v>0</v>
      </c>
      <c r="Q21" s="200"/>
      <c r="R21" s="200"/>
      <c r="T21" s="200"/>
      <c r="U21" s="200"/>
    </row>
    <row r="22" spans="1:21" ht="15.75" x14ac:dyDescent="0.3">
      <c r="A22" s="192"/>
      <c r="B22" s="148" t="s">
        <v>247</v>
      </c>
      <c r="C22" s="201"/>
      <c r="D22" s="201"/>
      <c r="E22" s="201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Q22" s="200"/>
      <c r="R22" s="200"/>
      <c r="T22" s="200"/>
      <c r="U22" s="200"/>
    </row>
    <row r="23" spans="1:21" ht="15.75" x14ac:dyDescent="0.3">
      <c r="A23" s="192" t="s">
        <v>81</v>
      </c>
      <c r="B23" s="148" t="s">
        <v>92</v>
      </c>
      <c r="C23" s="199">
        <v>0</v>
      </c>
      <c r="D23" s="199">
        <v>0</v>
      </c>
      <c r="E23" s="199">
        <v>0</v>
      </c>
      <c r="F23" s="68">
        <v>0</v>
      </c>
      <c r="G23" s="68">
        <v>0</v>
      </c>
      <c r="H23" s="68">
        <v>0</v>
      </c>
      <c r="I23" s="68">
        <v>0</v>
      </c>
      <c r="J23" s="68">
        <v>0</v>
      </c>
      <c r="K23" s="68">
        <v>0</v>
      </c>
      <c r="L23" s="68">
        <v>0</v>
      </c>
      <c r="M23" s="68">
        <v>0</v>
      </c>
      <c r="N23" s="68">
        <v>0</v>
      </c>
      <c r="O23" s="68">
        <v>0</v>
      </c>
      <c r="Q23" s="200"/>
      <c r="R23" s="200"/>
      <c r="T23" s="200"/>
      <c r="U23" s="200"/>
    </row>
    <row r="24" spans="1:21" ht="15.75" x14ac:dyDescent="0.3">
      <c r="A24" s="192" t="s">
        <v>35</v>
      </c>
      <c r="B24" s="148" t="s">
        <v>93</v>
      </c>
      <c r="C24" s="199">
        <v>0</v>
      </c>
      <c r="D24" s="199">
        <v>0</v>
      </c>
      <c r="E24" s="199">
        <v>0</v>
      </c>
      <c r="F24" s="68">
        <v>0</v>
      </c>
      <c r="G24" s="68">
        <v>0</v>
      </c>
      <c r="H24" s="68">
        <v>0</v>
      </c>
      <c r="I24" s="68">
        <v>0</v>
      </c>
      <c r="J24" s="68">
        <v>0</v>
      </c>
      <c r="K24" s="68">
        <v>0</v>
      </c>
      <c r="L24" s="68">
        <v>0</v>
      </c>
      <c r="M24" s="68">
        <v>0</v>
      </c>
      <c r="N24" s="68">
        <v>0</v>
      </c>
      <c r="O24" s="68">
        <v>0</v>
      </c>
      <c r="Q24" s="200"/>
      <c r="R24" s="200"/>
      <c r="T24" s="200"/>
      <c r="U24" s="200"/>
    </row>
    <row r="25" spans="1:21" ht="15.75" x14ac:dyDescent="0.3">
      <c r="A25" s="192" t="s">
        <v>36</v>
      </c>
      <c r="B25" s="148" t="s">
        <v>94</v>
      </c>
      <c r="C25" s="199">
        <v>0</v>
      </c>
      <c r="D25" s="199">
        <v>0</v>
      </c>
      <c r="E25" s="199">
        <v>0</v>
      </c>
      <c r="F25" s="68">
        <v>0</v>
      </c>
      <c r="G25" s="68">
        <v>0</v>
      </c>
      <c r="H25" s="68">
        <v>0</v>
      </c>
      <c r="I25" s="68">
        <v>0</v>
      </c>
      <c r="J25" s="68">
        <v>0</v>
      </c>
      <c r="K25" s="68">
        <v>0</v>
      </c>
      <c r="L25" s="68">
        <v>0</v>
      </c>
      <c r="M25" s="68">
        <v>0</v>
      </c>
      <c r="N25" s="68">
        <v>0</v>
      </c>
      <c r="O25" s="68">
        <v>0</v>
      </c>
      <c r="Q25" s="200"/>
      <c r="R25" s="200"/>
      <c r="T25" s="200"/>
      <c r="U25" s="200"/>
    </row>
    <row r="26" spans="1:21" ht="15.75" x14ac:dyDescent="0.3">
      <c r="A26" s="192" t="s">
        <v>12</v>
      </c>
      <c r="B26" s="148" t="s">
        <v>95</v>
      </c>
      <c r="C26" s="199">
        <v>0</v>
      </c>
      <c r="D26" s="199">
        <v>0</v>
      </c>
      <c r="E26" s="199">
        <v>0</v>
      </c>
      <c r="F26" s="68">
        <v>0</v>
      </c>
      <c r="G26" s="68">
        <v>0</v>
      </c>
      <c r="H26" s="68">
        <v>0</v>
      </c>
      <c r="I26" s="68">
        <v>0</v>
      </c>
      <c r="J26" s="68">
        <v>0</v>
      </c>
      <c r="K26" s="68">
        <v>0</v>
      </c>
      <c r="L26" s="68">
        <v>0</v>
      </c>
      <c r="M26" s="68">
        <v>0</v>
      </c>
      <c r="N26" s="68">
        <v>0</v>
      </c>
      <c r="O26" s="68">
        <v>0</v>
      </c>
      <c r="Q26" s="200"/>
      <c r="R26" s="200"/>
      <c r="T26" s="200"/>
      <c r="U26" s="200"/>
    </row>
    <row r="27" spans="1:21" ht="15.75" x14ac:dyDescent="0.3">
      <c r="A27" s="192" t="s">
        <v>96</v>
      </c>
      <c r="B27" s="148" t="s">
        <v>193</v>
      </c>
      <c r="C27" s="199">
        <v>0</v>
      </c>
      <c r="D27" s="199">
        <v>0</v>
      </c>
      <c r="E27" s="199">
        <v>0</v>
      </c>
      <c r="F27" s="68">
        <v>0</v>
      </c>
      <c r="G27" s="68">
        <v>0</v>
      </c>
      <c r="H27" s="68">
        <v>0</v>
      </c>
      <c r="I27" s="68">
        <v>0</v>
      </c>
      <c r="J27" s="68">
        <v>0</v>
      </c>
      <c r="K27" s="68">
        <v>0</v>
      </c>
      <c r="L27" s="68">
        <v>0</v>
      </c>
      <c r="M27" s="68">
        <v>0</v>
      </c>
      <c r="N27" s="68">
        <v>0</v>
      </c>
      <c r="O27" s="68">
        <v>0</v>
      </c>
      <c r="Q27" s="200"/>
      <c r="R27" s="200"/>
      <c r="T27" s="200"/>
      <c r="U27" s="200"/>
    </row>
    <row r="28" spans="1:21" ht="15.75" x14ac:dyDescent="0.3">
      <c r="A28" s="192" t="s">
        <v>10</v>
      </c>
      <c r="B28" s="148" t="s">
        <v>97</v>
      </c>
      <c r="C28" s="199">
        <v>0</v>
      </c>
      <c r="D28" s="199">
        <v>0</v>
      </c>
      <c r="E28" s="199">
        <v>0</v>
      </c>
      <c r="F28" s="68">
        <v>0</v>
      </c>
      <c r="G28" s="68">
        <v>0</v>
      </c>
      <c r="H28" s="68">
        <v>0</v>
      </c>
      <c r="I28" s="68">
        <v>0</v>
      </c>
      <c r="J28" s="68">
        <v>0</v>
      </c>
      <c r="K28" s="68">
        <v>0</v>
      </c>
      <c r="L28" s="68">
        <v>0</v>
      </c>
      <c r="M28" s="68">
        <v>0</v>
      </c>
      <c r="N28" s="68">
        <v>0</v>
      </c>
      <c r="O28" s="68">
        <v>0</v>
      </c>
      <c r="Q28" s="200"/>
      <c r="R28" s="200"/>
      <c r="T28" s="200"/>
      <c r="U28" s="200"/>
    </row>
    <row r="29" spans="1:21" ht="15.75" x14ac:dyDescent="0.3">
      <c r="A29" s="192"/>
      <c r="B29" s="147" t="s">
        <v>248</v>
      </c>
      <c r="C29" s="201"/>
      <c r="D29" s="201"/>
      <c r="E29" s="201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Q29" s="200"/>
      <c r="R29" s="200"/>
      <c r="T29" s="200"/>
      <c r="U29" s="200"/>
    </row>
    <row r="30" spans="1:21" ht="15.75" x14ac:dyDescent="0.3">
      <c r="A30" s="192"/>
      <c r="B30" s="16" t="s">
        <v>194</v>
      </c>
      <c r="C30" s="69">
        <v>0</v>
      </c>
      <c r="D30" s="69">
        <v>0</v>
      </c>
      <c r="E30" s="69">
        <v>0</v>
      </c>
      <c r="F30" s="69">
        <v>0</v>
      </c>
      <c r="G30" s="69">
        <v>0</v>
      </c>
      <c r="H30" s="69">
        <v>0</v>
      </c>
      <c r="I30" s="69">
        <v>0</v>
      </c>
      <c r="J30" s="69">
        <v>0</v>
      </c>
      <c r="K30" s="69">
        <v>0</v>
      </c>
      <c r="L30" s="69">
        <v>0</v>
      </c>
      <c r="M30" s="69">
        <v>0</v>
      </c>
      <c r="N30" s="69">
        <v>0</v>
      </c>
      <c r="O30" s="69">
        <v>0</v>
      </c>
      <c r="Q30" s="200"/>
      <c r="R30" s="200"/>
      <c r="T30" s="200"/>
      <c r="U30" s="200"/>
    </row>
    <row r="31" spans="1:21" ht="15.75" x14ac:dyDescent="0.3">
      <c r="A31" s="193"/>
      <c r="B31" s="17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1:21" ht="16.5" x14ac:dyDescent="0.3">
      <c r="A32" s="193"/>
      <c r="B32" s="194" t="s">
        <v>186</v>
      </c>
      <c r="C32" s="194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</row>
    <row r="33" spans="1:21" ht="30" x14ac:dyDescent="0.35">
      <c r="A33" s="191"/>
      <c r="B33" s="13" t="s">
        <v>231</v>
      </c>
      <c r="C33" s="14">
        <v>2018</v>
      </c>
      <c r="D33" s="14">
        <v>2019</v>
      </c>
      <c r="E33" s="14">
        <v>2020</v>
      </c>
      <c r="F33" s="14">
        <v>2023</v>
      </c>
      <c r="G33" s="14">
        <v>2025</v>
      </c>
      <c r="H33" s="14">
        <v>2028</v>
      </c>
      <c r="I33" s="14">
        <v>2030</v>
      </c>
      <c r="J33" s="14">
        <v>2033</v>
      </c>
      <c r="K33" s="14">
        <v>2035</v>
      </c>
      <c r="L33" s="14">
        <v>2038</v>
      </c>
      <c r="M33" s="14">
        <v>2040</v>
      </c>
      <c r="N33" s="14">
        <v>2045</v>
      </c>
      <c r="O33" s="14">
        <v>2050</v>
      </c>
    </row>
    <row r="34" spans="1:21" ht="15.75" x14ac:dyDescent="0.3">
      <c r="A34" s="192" t="s">
        <v>17</v>
      </c>
      <c r="B34" s="146" t="s">
        <v>249</v>
      </c>
      <c r="C34" s="199">
        <v>0</v>
      </c>
      <c r="D34" s="199">
        <v>0</v>
      </c>
      <c r="E34" s="199">
        <v>0</v>
      </c>
      <c r="F34" s="68">
        <v>0</v>
      </c>
      <c r="G34" s="68">
        <v>0</v>
      </c>
      <c r="H34" s="68">
        <v>0</v>
      </c>
      <c r="I34" s="68">
        <v>0</v>
      </c>
      <c r="J34" s="68">
        <v>0</v>
      </c>
      <c r="K34" s="68">
        <v>0</v>
      </c>
      <c r="L34" s="68">
        <v>0</v>
      </c>
      <c r="M34" s="68">
        <v>0</v>
      </c>
      <c r="N34" s="68">
        <v>0</v>
      </c>
      <c r="O34" s="68">
        <v>0</v>
      </c>
      <c r="Q34" s="200"/>
      <c r="R34" s="200"/>
      <c r="T34" s="200"/>
      <c r="U34" s="200"/>
    </row>
    <row r="35" spans="1:21" ht="15.75" x14ac:dyDescent="0.3">
      <c r="A35" s="192"/>
      <c r="B35" s="146" t="s">
        <v>250</v>
      </c>
      <c r="C35" s="201"/>
      <c r="D35" s="201"/>
      <c r="E35" s="201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Q35" s="200"/>
      <c r="R35" s="200"/>
      <c r="T35" s="200"/>
      <c r="U35" s="200"/>
    </row>
    <row r="36" spans="1:21" ht="15.75" x14ac:dyDescent="0.3">
      <c r="A36" s="192" t="s">
        <v>7</v>
      </c>
      <c r="B36" s="146" t="s">
        <v>251</v>
      </c>
      <c r="C36" s="199">
        <v>0</v>
      </c>
      <c r="D36" s="199">
        <v>0</v>
      </c>
      <c r="E36" s="199">
        <v>0</v>
      </c>
      <c r="F36" s="68">
        <v>0</v>
      </c>
      <c r="G36" s="68">
        <v>0</v>
      </c>
      <c r="H36" s="68">
        <v>0</v>
      </c>
      <c r="I36" s="68">
        <v>0</v>
      </c>
      <c r="J36" s="68">
        <v>0</v>
      </c>
      <c r="K36" s="68">
        <v>0</v>
      </c>
      <c r="L36" s="68">
        <v>0</v>
      </c>
      <c r="M36" s="68">
        <v>0</v>
      </c>
      <c r="N36" s="68">
        <v>0</v>
      </c>
      <c r="O36" s="68">
        <v>0</v>
      </c>
      <c r="Q36" s="200"/>
      <c r="R36" s="200"/>
      <c r="T36" s="200"/>
      <c r="U36" s="200"/>
    </row>
    <row r="37" spans="1:21" ht="15.75" x14ac:dyDescent="0.3">
      <c r="A37" s="192"/>
      <c r="B37" s="146" t="s">
        <v>252</v>
      </c>
      <c r="C37" s="201"/>
      <c r="D37" s="201"/>
      <c r="E37" s="201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Q37" s="200"/>
      <c r="R37" s="200"/>
      <c r="T37" s="200"/>
      <c r="U37" s="200"/>
    </row>
    <row r="38" spans="1:21" ht="15.75" x14ac:dyDescent="0.3">
      <c r="A38" s="192" t="s">
        <v>18</v>
      </c>
      <c r="B38" s="146" t="s">
        <v>253</v>
      </c>
      <c r="C38" s="199">
        <v>11.467203714302331</v>
      </c>
      <c r="D38" s="199">
        <v>9.6325097479767461</v>
      </c>
      <c r="E38" s="199">
        <v>7.9942915625348849</v>
      </c>
      <c r="F38" s="68">
        <v>8.082788834612419</v>
      </c>
      <c r="G38" s="68">
        <v>8.0820108602688236</v>
      </c>
      <c r="H38" s="68">
        <v>8.0820015055876055</v>
      </c>
      <c r="I38" s="68">
        <v>8.0821608977015913</v>
      </c>
      <c r="J38" s="68">
        <v>8.0821574865185273</v>
      </c>
      <c r="K38" s="68">
        <v>8.0823044643931841</v>
      </c>
      <c r="L38" s="68">
        <v>8.0825452104025981</v>
      </c>
      <c r="M38" s="68">
        <v>8.0824798708743728</v>
      </c>
      <c r="N38" s="68">
        <v>8.0824917945320713</v>
      </c>
      <c r="O38" s="68">
        <v>8.0824740957152876</v>
      </c>
      <c r="Q38" s="200"/>
      <c r="R38" s="200"/>
      <c r="T38" s="200"/>
      <c r="U38" s="200"/>
    </row>
    <row r="39" spans="1:21" ht="15.75" x14ac:dyDescent="0.3">
      <c r="A39" s="192"/>
      <c r="B39" s="146" t="s">
        <v>254</v>
      </c>
      <c r="C39" s="201"/>
      <c r="D39" s="201"/>
      <c r="E39" s="201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Q39" s="200"/>
      <c r="R39" s="200"/>
      <c r="T39" s="200"/>
      <c r="U39" s="200"/>
    </row>
    <row r="40" spans="1:21" ht="15.75" x14ac:dyDescent="0.3">
      <c r="A40" s="192" t="s">
        <v>20</v>
      </c>
      <c r="B40" s="146" t="s">
        <v>255</v>
      </c>
      <c r="C40" s="199">
        <v>0</v>
      </c>
      <c r="D40" s="199">
        <v>0</v>
      </c>
      <c r="E40" s="199">
        <v>0</v>
      </c>
      <c r="F40" s="68">
        <v>0</v>
      </c>
      <c r="G40" s="68">
        <v>0</v>
      </c>
      <c r="H40" s="68">
        <v>0</v>
      </c>
      <c r="I40" s="68">
        <v>0</v>
      </c>
      <c r="J40" s="68">
        <v>0</v>
      </c>
      <c r="K40" s="68">
        <v>0</v>
      </c>
      <c r="L40" s="68">
        <v>0</v>
      </c>
      <c r="M40" s="68">
        <v>0</v>
      </c>
      <c r="N40" s="68">
        <v>0</v>
      </c>
      <c r="O40" s="68">
        <v>0</v>
      </c>
      <c r="Q40" s="200"/>
      <c r="R40" s="200"/>
      <c r="T40" s="200"/>
      <c r="U40" s="200"/>
    </row>
    <row r="41" spans="1:21" ht="15.75" x14ac:dyDescent="0.3">
      <c r="A41" s="192"/>
      <c r="B41" s="146" t="s">
        <v>256</v>
      </c>
      <c r="C41" s="201"/>
      <c r="D41" s="201"/>
      <c r="E41" s="201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Q41" s="200"/>
      <c r="R41" s="200"/>
      <c r="T41" s="200"/>
      <c r="U41" s="200"/>
    </row>
    <row r="42" spans="1:21" ht="15.75" x14ac:dyDescent="0.3">
      <c r="A42" s="192" t="s">
        <v>14</v>
      </c>
      <c r="B42" s="146" t="s">
        <v>257</v>
      </c>
      <c r="C42" s="199">
        <v>0</v>
      </c>
      <c r="D42" s="199">
        <v>0</v>
      </c>
      <c r="E42" s="199">
        <v>0</v>
      </c>
      <c r="F42" s="68">
        <v>0</v>
      </c>
      <c r="G42" s="68">
        <v>0</v>
      </c>
      <c r="H42" s="68">
        <v>0</v>
      </c>
      <c r="I42" s="68">
        <v>0</v>
      </c>
      <c r="J42" s="68">
        <v>0</v>
      </c>
      <c r="K42" s="68">
        <v>0</v>
      </c>
      <c r="L42" s="68">
        <v>0</v>
      </c>
      <c r="M42" s="68">
        <v>0</v>
      </c>
      <c r="N42" s="68">
        <v>0</v>
      </c>
      <c r="O42" s="68">
        <v>0</v>
      </c>
      <c r="Q42" s="200"/>
      <c r="R42" s="200"/>
      <c r="T42" s="200"/>
      <c r="U42" s="200"/>
    </row>
    <row r="43" spans="1:21" ht="15.75" x14ac:dyDescent="0.3">
      <c r="A43" s="192"/>
      <c r="B43" s="146" t="s">
        <v>258</v>
      </c>
      <c r="C43" s="201"/>
      <c r="D43" s="201"/>
      <c r="E43" s="201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Q43" s="200"/>
      <c r="R43" s="200"/>
      <c r="T43" s="200"/>
      <c r="U43" s="200"/>
    </row>
    <row r="44" spans="1:21" ht="15.75" x14ac:dyDescent="0.3">
      <c r="A44" s="192" t="s">
        <v>15</v>
      </c>
      <c r="B44" s="146" t="s">
        <v>259</v>
      </c>
      <c r="C44" s="199">
        <v>0</v>
      </c>
      <c r="D44" s="199">
        <v>0</v>
      </c>
      <c r="E44" s="199">
        <v>0</v>
      </c>
      <c r="F44" s="68">
        <v>0</v>
      </c>
      <c r="G44" s="68">
        <v>0</v>
      </c>
      <c r="H44" s="68">
        <v>0</v>
      </c>
      <c r="I44" s="68">
        <v>0</v>
      </c>
      <c r="J44" s="68">
        <v>0</v>
      </c>
      <c r="K44" s="68">
        <v>0</v>
      </c>
      <c r="L44" s="68">
        <v>0</v>
      </c>
      <c r="M44" s="68">
        <v>0</v>
      </c>
      <c r="N44" s="68">
        <v>0</v>
      </c>
      <c r="O44" s="68">
        <v>0</v>
      </c>
      <c r="Q44" s="200"/>
      <c r="R44" s="200"/>
      <c r="T44" s="200"/>
      <c r="U44" s="200"/>
    </row>
    <row r="45" spans="1:21" ht="15.75" x14ac:dyDescent="0.3">
      <c r="A45" s="192"/>
      <c r="B45" s="146" t="s">
        <v>260</v>
      </c>
      <c r="C45" s="201"/>
      <c r="D45" s="201"/>
      <c r="E45" s="201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Q45" s="200"/>
      <c r="R45" s="200"/>
      <c r="T45" s="200"/>
      <c r="U45" s="200"/>
    </row>
    <row r="46" spans="1:21" ht="15.75" x14ac:dyDescent="0.3">
      <c r="A46" s="192" t="s">
        <v>21</v>
      </c>
      <c r="B46" s="146" t="s">
        <v>261</v>
      </c>
      <c r="C46" s="199">
        <v>0</v>
      </c>
      <c r="D46" s="199">
        <v>0</v>
      </c>
      <c r="E46" s="199">
        <v>0</v>
      </c>
      <c r="F46" s="68">
        <v>0</v>
      </c>
      <c r="G46" s="68">
        <v>0</v>
      </c>
      <c r="H46" s="68">
        <v>0</v>
      </c>
      <c r="I46" s="68">
        <v>0</v>
      </c>
      <c r="J46" s="68">
        <v>0</v>
      </c>
      <c r="K46" s="68">
        <v>0</v>
      </c>
      <c r="L46" s="68">
        <v>0</v>
      </c>
      <c r="M46" s="68">
        <v>0</v>
      </c>
      <c r="N46" s="68">
        <v>0</v>
      </c>
      <c r="O46" s="68">
        <v>0</v>
      </c>
      <c r="Q46" s="200"/>
      <c r="R46" s="200"/>
      <c r="T46" s="200"/>
      <c r="U46" s="200"/>
    </row>
    <row r="47" spans="1:21" ht="15.75" x14ac:dyDescent="0.3">
      <c r="A47" s="192"/>
      <c r="B47" s="146" t="s">
        <v>262</v>
      </c>
      <c r="C47" s="201"/>
      <c r="D47" s="201"/>
      <c r="E47" s="201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Q47" s="200"/>
      <c r="R47" s="200"/>
      <c r="T47" s="200"/>
      <c r="U47" s="200"/>
    </row>
    <row r="48" spans="1:21" ht="15.75" x14ac:dyDescent="0.3">
      <c r="A48" s="192" t="s">
        <v>19</v>
      </c>
      <c r="B48" s="146" t="s">
        <v>263</v>
      </c>
      <c r="C48" s="199">
        <v>0</v>
      </c>
      <c r="D48" s="199">
        <v>0</v>
      </c>
      <c r="E48" s="199">
        <v>0</v>
      </c>
      <c r="F48" s="68">
        <v>0</v>
      </c>
      <c r="G48" s="68">
        <v>0</v>
      </c>
      <c r="H48" s="68">
        <v>0</v>
      </c>
      <c r="I48" s="68">
        <v>0</v>
      </c>
      <c r="J48" s="68">
        <v>0</v>
      </c>
      <c r="K48" s="68">
        <v>0</v>
      </c>
      <c r="L48" s="68">
        <v>0</v>
      </c>
      <c r="M48" s="68">
        <v>0</v>
      </c>
      <c r="N48" s="68">
        <v>0</v>
      </c>
      <c r="O48" s="68">
        <v>0</v>
      </c>
      <c r="Q48" s="200"/>
      <c r="R48" s="200"/>
      <c r="T48" s="200"/>
      <c r="U48" s="200"/>
    </row>
    <row r="49" spans="1:21" ht="15.75" x14ac:dyDescent="0.3">
      <c r="A49" s="192"/>
      <c r="B49" s="146" t="s">
        <v>264</v>
      </c>
      <c r="C49" s="201"/>
      <c r="D49" s="201"/>
      <c r="E49" s="201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Q49" s="200"/>
      <c r="R49" s="200"/>
      <c r="T49" s="200"/>
      <c r="U49" s="200"/>
    </row>
    <row r="50" spans="1:21" ht="15.75" x14ac:dyDescent="0.3">
      <c r="A50" s="192" t="s">
        <v>16</v>
      </c>
      <c r="B50" s="146" t="s">
        <v>265</v>
      </c>
      <c r="C50" s="199">
        <v>0</v>
      </c>
      <c r="D50" s="199">
        <v>0</v>
      </c>
      <c r="E50" s="199">
        <v>0</v>
      </c>
      <c r="F50" s="68">
        <v>0</v>
      </c>
      <c r="G50" s="68">
        <v>0</v>
      </c>
      <c r="H50" s="68">
        <v>0</v>
      </c>
      <c r="I50" s="68">
        <v>0</v>
      </c>
      <c r="J50" s="68">
        <v>0</v>
      </c>
      <c r="K50" s="68">
        <v>0</v>
      </c>
      <c r="L50" s="68">
        <v>0</v>
      </c>
      <c r="M50" s="68">
        <v>0</v>
      </c>
      <c r="N50" s="68">
        <v>0</v>
      </c>
      <c r="O50" s="68">
        <v>0</v>
      </c>
      <c r="Q50" s="200"/>
      <c r="R50" s="200"/>
      <c r="T50" s="200"/>
      <c r="U50" s="200"/>
    </row>
    <row r="51" spans="1:21" ht="15.75" x14ac:dyDescent="0.3">
      <c r="A51" s="192"/>
      <c r="B51" s="146" t="s">
        <v>266</v>
      </c>
      <c r="C51" s="201"/>
      <c r="D51" s="201"/>
      <c r="E51" s="201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Q51" s="200"/>
      <c r="R51" s="200"/>
      <c r="T51" s="200"/>
      <c r="U51" s="200"/>
    </row>
    <row r="52" spans="1:21" ht="15.75" x14ac:dyDescent="0.3">
      <c r="A52" s="192"/>
      <c r="B52" s="21" t="s">
        <v>195</v>
      </c>
      <c r="C52" s="70">
        <v>11.467203714302331</v>
      </c>
      <c r="D52" s="70">
        <v>9.6325097479767461</v>
      </c>
      <c r="E52" s="70">
        <v>7.9942915625348849</v>
      </c>
      <c r="F52" s="70">
        <v>8.082788834612419</v>
      </c>
      <c r="G52" s="70">
        <v>8.0820108602688236</v>
      </c>
      <c r="H52" s="70">
        <v>8.0820015055876055</v>
      </c>
      <c r="I52" s="70">
        <v>8.0821608977015913</v>
      </c>
      <c r="J52" s="70">
        <v>8.0821574865185273</v>
      </c>
      <c r="K52" s="70">
        <v>8.0823044643931841</v>
      </c>
      <c r="L52" s="70">
        <v>8.0825452104025981</v>
      </c>
      <c r="M52" s="70">
        <v>8.0824798708743728</v>
      </c>
      <c r="N52" s="70">
        <v>8.0824917945320713</v>
      </c>
      <c r="O52" s="70">
        <v>8.0824740957152876</v>
      </c>
      <c r="Q52" s="200"/>
      <c r="R52" s="200"/>
      <c r="T52" s="200"/>
      <c r="U52" s="200"/>
    </row>
    <row r="53" spans="1:21" ht="15.75" x14ac:dyDescent="0.3">
      <c r="A53" s="193"/>
      <c r="B53" s="22"/>
      <c r="C53" s="81"/>
      <c r="D53" s="81"/>
      <c r="E53" s="81"/>
      <c r="F53" s="89"/>
      <c r="G53" s="89"/>
      <c r="H53" s="81"/>
      <c r="I53" s="81"/>
      <c r="J53" s="81"/>
      <c r="K53" s="81"/>
      <c r="L53" s="81"/>
      <c r="M53" s="81"/>
      <c r="N53" s="81"/>
      <c r="O53" s="81"/>
    </row>
    <row r="54" spans="1:21" ht="16.5" x14ac:dyDescent="0.3">
      <c r="A54" s="193"/>
      <c r="B54" s="23" t="s">
        <v>167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</row>
    <row r="55" spans="1:21" ht="30" x14ac:dyDescent="0.35">
      <c r="A55" s="191"/>
      <c r="B55" s="13" t="s">
        <v>231</v>
      </c>
      <c r="C55" s="14">
        <v>2018</v>
      </c>
      <c r="D55" s="14">
        <v>2019</v>
      </c>
      <c r="E55" s="14">
        <v>2020</v>
      </c>
      <c r="F55" s="14">
        <v>2023</v>
      </c>
      <c r="G55" s="14">
        <v>2025</v>
      </c>
      <c r="H55" s="14">
        <v>2028</v>
      </c>
      <c r="I55" s="14">
        <v>2030</v>
      </c>
      <c r="J55" s="14">
        <v>2033</v>
      </c>
      <c r="K55" s="14">
        <v>2035</v>
      </c>
      <c r="L55" s="14">
        <v>2038</v>
      </c>
      <c r="M55" s="14">
        <v>2040</v>
      </c>
      <c r="N55" s="14">
        <v>2045</v>
      </c>
      <c r="O55" s="14">
        <v>2050</v>
      </c>
    </row>
    <row r="56" spans="1:21" ht="15.75" x14ac:dyDescent="0.3">
      <c r="A56" s="192" t="s">
        <v>60</v>
      </c>
      <c r="B56" s="20" t="s">
        <v>107</v>
      </c>
      <c r="C56" s="199">
        <v>0</v>
      </c>
      <c r="D56" s="199">
        <v>0</v>
      </c>
      <c r="E56" s="199">
        <v>0</v>
      </c>
      <c r="F56" s="68">
        <v>0</v>
      </c>
      <c r="G56" s="68">
        <v>0</v>
      </c>
      <c r="H56" s="68">
        <v>0</v>
      </c>
      <c r="I56" s="68">
        <v>0</v>
      </c>
      <c r="J56" s="68">
        <v>0</v>
      </c>
      <c r="K56" s="68">
        <v>0</v>
      </c>
      <c r="L56" s="68">
        <v>0</v>
      </c>
      <c r="M56" s="68">
        <v>0</v>
      </c>
      <c r="N56" s="68">
        <v>0</v>
      </c>
      <c r="O56" s="68">
        <v>0</v>
      </c>
      <c r="Q56" s="200"/>
      <c r="R56" s="200"/>
      <c r="T56" s="200"/>
      <c r="U56" s="200"/>
    </row>
    <row r="57" spans="1:21" ht="15.75" x14ac:dyDescent="0.3">
      <c r="A57" s="192" t="s">
        <v>59</v>
      </c>
      <c r="B57" s="20" t="s">
        <v>108</v>
      </c>
      <c r="C57" s="199">
        <v>0</v>
      </c>
      <c r="D57" s="199">
        <v>0</v>
      </c>
      <c r="E57" s="199">
        <v>0</v>
      </c>
      <c r="F57" s="68">
        <v>0</v>
      </c>
      <c r="G57" s="68">
        <v>0</v>
      </c>
      <c r="H57" s="68">
        <v>0</v>
      </c>
      <c r="I57" s="68">
        <v>0</v>
      </c>
      <c r="J57" s="68">
        <v>0</v>
      </c>
      <c r="K57" s="68">
        <v>0</v>
      </c>
      <c r="L57" s="68">
        <v>0</v>
      </c>
      <c r="M57" s="68">
        <v>0</v>
      </c>
      <c r="N57" s="68">
        <v>0</v>
      </c>
      <c r="O57" s="68">
        <v>0</v>
      </c>
      <c r="Q57" s="200"/>
      <c r="R57" s="200"/>
      <c r="T57" s="200"/>
      <c r="U57" s="200"/>
    </row>
    <row r="58" spans="1:21" ht="15.75" x14ac:dyDescent="0.3">
      <c r="A58" s="192" t="s">
        <v>42</v>
      </c>
      <c r="B58" s="20" t="s">
        <v>109</v>
      </c>
      <c r="C58" s="199">
        <v>0</v>
      </c>
      <c r="D58" s="199">
        <v>0</v>
      </c>
      <c r="E58" s="199">
        <v>0</v>
      </c>
      <c r="F58" s="68">
        <v>0</v>
      </c>
      <c r="G58" s="68">
        <v>0</v>
      </c>
      <c r="H58" s="68">
        <v>0</v>
      </c>
      <c r="I58" s="68">
        <v>0</v>
      </c>
      <c r="J58" s="68">
        <v>0</v>
      </c>
      <c r="K58" s="68">
        <v>0</v>
      </c>
      <c r="L58" s="68">
        <v>0</v>
      </c>
      <c r="M58" s="68">
        <v>0</v>
      </c>
      <c r="N58" s="68">
        <v>0</v>
      </c>
      <c r="O58" s="68">
        <v>0</v>
      </c>
      <c r="Q58" s="200"/>
      <c r="R58" s="200"/>
      <c r="T58" s="200"/>
      <c r="U58" s="200"/>
    </row>
    <row r="59" spans="1:21" ht="15.75" x14ac:dyDescent="0.3">
      <c r="A59" s="192" t="s">
        <v>38</v>
      </c>
      <c r="B59" s="20" t="s">
        <v>110</v>
      </c>
      <c r="C59" s="199">
        <v>0</v>
      </c>
      <c r="D59" s="199">
        <v>0</v>
      </c>
      <c r="E59" s="199">
        <v>0</v>
      </c>
      <c r="F59" s="68">
        <v>0</v>
      </c>
      <c r="G59" s="68">
        <v>0</v>
      </c>
      <c r="H59" s="68">
        <v>0</v>
      </c>
      <c r="I59" s="68">
        <v>0</v>
      </c>
      <c r="J59" s="68">
        <v>0</v>
      </c>
      <c r="K59" s="68">
        <v>0</v>
      </c>
      <c r="L59" s="68">
        <v>0</v>
      </c>
      <c r="M59" s="68">
        <v>0</v>
      </c>
      <c r="N59" s="68">
        <v>0</v>
      </c>
      <c r="O59" s="68">
        <v>0</v>
      </c>
      <c r="Q59" s="200"/>
      <c r="R59" s="200"/>
      <c r="T59" s="200"/>
      <c r="U59" s="200"/>
    </row>
    <row r="60" spans="1:21" ht="15.75" x14ac:dyDescent="0.3">
      <c r="A60" s="192"/>
      <c r="B60" s="25" t="s">
        <v>196</v>
      </c>
      <c r="C60" s="71">
        <v>0</v>
      </c>
      <c r="D60" s="71">
        <v>0</v>
      </c>
      <c r="E60" s="71">
        <v>0</v>
      </c>
      <c r="F60" s="71">
        <v>0</v>
      </c>
      <c r="G60" s="71">
        <v>0</v>
      </c>
      <c r="H60" s="71">
        <v>0</v>
      </c>
      <c r="I60" s="71">
        <v>0</v>
      </c>
      <c r="J60" s="71">
        <v>0</v>
      </c>
      <c r="K60" s="71">
        <v>0</v>
      </c>
      <c r="L60" s="71">
        <v>0</v>
      </c>
      <c r="M60" s="71">
        <v>0</v>
      </c>
      <c r="N60" s="71">
        <v>0</v>
      </c>
      <c r="O60" s="71">
        <v>0</v>
      </c>
      <c r="Q60" s="200"/>
      <c r="R60" s="200"/>
      <c r="T60" s="200"/>
      <c r="U60" s="200"/>
    </row>
    <row r="61" spans="1:21" ht="15.75" x14ac:dyDescent="0.3">
      <c r="A61" s="193"/>
      <c r="B61" s="17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1:21" ht="16.5" x14ac:dyDescent="0.3">
      <c r="A62" s="193"/>
      <c r="B62" s="26" t="s">
        <v>187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</row>
    <row r="63" spans="1:21" ht="30" x14ac:dyDescent="0.35">
      <c r="A63" s="191"/>
      <c r="B63" s="13" t="s">
        <v>231</v>
      </c>
      <c r="C63" s="14">
        <v>2018</v>
      </c>
      <c r="D63" s="14">
        <v>2019</v>
      </c>
      <c r="E63" s="14">
        <v>2020</v>
      </c>
      <c r="F63" s="14">
        <v>2023</v>
      </c>
      <c r="G63" s="14">
        <v>2025</v>
      </c>
      <c r="H63" s="14">
        <v>2028</v>
      </c>
      <c r="I63" s="14">
        <v>2030</v>
      </c>
      <c r="J63" s="14">
        <v>2033</v>
      </c>
      <c r="K63" s="14">
        <v>2035</v>
      </c>
      <c r="L63" s="14">
        <v>2038</v>
      </c>
      <c r="M63" s="14">
        <v>2040</v>
      </c>
      <c r="N63" s="14">
        <v>2045</v>
      </c>
      <c r="O63" s="14">
        <v>2050</v>
      </c>
    </row>
    <row r="64" spans="1:21" ht="15.75" x14ac:dyDescent="0.3">
      <c r="A64" s="195" t="s">
        <v>77</v>
      </c>
      <c r="B64" s="15" t="s">
        <v>111</v>
      </c>
      <c r="C64" s="199">
        <v>0</v>
      </c>
      <c r="D64" s="199">
        <v>0</v>
      </c>
      <c r="E64" s="199">
        <v>0</v>
      </c>
      <c r="F64" s="68">
        <v>0</v>
      </c>
      <c r="G64" s="68">
        <v>0</v>
      </c>
      <c r="H64" s="68">
        <v>0</v>
      </c>
      <c r="I64" s="68">
        <v>0</v>
      </c>
      <c r="J64" s="68">
        <v>0</v>
      </c>
      <c r="K64" s="68">
        <v>0</v>
      </c>
      <c r="L64" s="68">
        <v>0</v>
      </c>
      <c r="M64" s="68">
        <v>0</v>
      </c>
      <c r="N64" s="68">
        <v>0</v>
      </c>
      <c r="O64" s="68">
        <v>0</v>
      </c>
      <c r="Q64" s="200"/>
      <c r="R64" s="200"/>
      <c r="T64" s="200"/>
      <c r="U64" s="200"/>
    </row>
    <row r="65" spans="1:21" ht="15.75" x14ac:dyDescent="0.3">
      <c r="A65" s="195" t="s">
        <v>87</v>
      </c>
      <c r="B65" s="15" t="s">
        <v>112</v>
      </c>
      <c r="C65" s="199">
        <v>0</v>
      </c>
      <c r="D65" s="199">
        <v>0</v>
      </c>
      <c r="E65" s="199">
        <v>0</v>
      </c>
      <c r="F65" s="68">
        <v>0</v>
      </c>
      <c r="G65" s="68">
        <v>0</v>
      </c>
      <c r="H65" s="68">
        <v>0</v>
      </c>
      <c r="I65" s="68">
        <v>0</v>
      </c>
      <c r="J65" s="68">
        <v>0</v>
      </c>
      <c r="K65" s="68">
        <v>0</v>
      </c>
      <c r="L65" s="68">
        <v>0</v>
      </c>
      <c r="M65" s="68">
        <v>0</v>
      </c>
      <c r="N65" s="68">
        <v>0</v>
      </c>
      <c r="O65" s="68">
        <v>0</v>
      </c>
      <c r="Q65" s="200"/>
      <c r="R65" s="200"/>
      <c r="T65" s="200"/>
      <c r="U65" s="200"/>
    </row>
    <row r="66" spans="1:21" ht="15.75" x14ac:dyDescent="0.3">
      <c r="A66" s="195" t="s">
        <v>85</v>
      </c>
      <c r="B66" s="15" t="s">
        <v>113</v>
      </c>
      <c r="C66" s="199">
        <v>0</v>
      </c>
      <c r="D66" s="199">
        <v>0</v>
      </c>
      <c r="E66" s="199">
        <v>0</v>
      </c>
      <c r="F66" s="68">
        <v>0</v>
      </c>
      <c r="G66" s="68">
        <v>0</v>
      </c>
      <c r="H66" s="68">
        <v>0</v>
      </c>
      <c r="I66" s="68">
        <v>0</v>
      </c>
      <c r="J66" s="68">
        <v>0</v>
      </c>
      <c r="K66" s="68">
        <v>0</v>
      </c>
      <c r="L66" s="68">
        <v>0</v>
      </c>
      <c r="M66" s="68">
        <v>0</v>
      </c>
      <c r="N66" s="68">
        <v>0</v>
      </c>
      <c r="O66" s="68">
        <v>0</v>
      </c>
      <c r="Q66" s="200"/>
      <c r="R66" s="200"/>
      <c r="T66" s="200"/>
      <c r="U66" s="200"/>
    </row>
    <row r="67" spans="1:21" ht="15.75" x14ac:dyDescent="0.3">
      <c r="A67" s="195" t="s">
        <v>41</v>
      </c>
      <c r="B67" s="15" t="s">
        <v>114</v>
      </c>
      <c r="C67" s="199">
        <v>0</v>
      </c>
      <c r="D67" s="199">
        <v>0</v>
      </c>
      <c r="E67" s="199">
        <v>0</v>
      </c>
      <c r="F67" s="68">
        <v>0</v>
      </c>
      <c r="G67" s="68">
        <v>0</v>
      </c>
      <c r="H67" s="68">
        <v>0</v>
      </c>
      <c r="I67" s="68">
        <v>0</v>
      </c>
      <c r="J67" s="68">
        <v>0</v>
      </c>
      <c r="K67" s="68">
        <v>0</v>
      </c>
      <c r="L67" s="68">
        <v>0</v>
      </c>
      <c r="M67" s="68">
        <v>0</v>
      </c>
      <c r="N67" s="68">
        <v>0</v>
      </c>
      <c r="O67" s="68">
        <v>0</v>
      </c>
      <c r="Q67" s="200"/>
      <c r="R67" s="200"/>
      <c r="T67" s="200"/>
      <c r="U67" s="200"/>
    </row>
    <row r="68" spans="1:21" ht="15.75" x14ac:dyDescent="0.3">
      <c r="A68" s="195" t="s">
        <v>56</v>
      </c>
      <c r="B68" s="15" t="s">
        <v>115</v>
      </c>
      <c r="C68" s="199">
        <v>0</v>
      </c>
      <c r="D68" s="199">
        <v>0</v>
      </c>
      <c r="E68" s="199">
        <v>0</v>
      </c>
      <c r="F68" s="68">
        <v>0</v>
      </c>
      <c r="G68" s="68">
        <v>0</v>
      </c>
      <c r="H68" s="68">
        <v>0</v>
      </c>
      <c r="I68" s="68">
        <v>0</v>
      </c>
      <c r="J68" s="68">
        <v>0</v>
      </c>
      <c r="K68" s="68">
        <v>0</v>
      </c>
      <c r="L68" s="68">
        <v>0</v>
      </c>
      <c r="M68" s="68">
        <v>0</v>
      </c>
      <c r="N68" s="68">
        <v>0</v>
      </c>
      <c r="O68" s="68">
        <v>0</v>
      </c>
      <c r="Q68" s="200"/>
      <c r="R68" s="200"/>
      <c r="T68" s="200"/>
      <c r="U68" s="200"/>
    </row>
    <row r="69" spans="1:21" ht="15.75" x14ac:dyDescent="0.3">
      <c r="A69" s="195" t="s">
        <v>37</v>
      </c>
      <c r="B69" s="15" t="s">
        <v>116</v>
      </c>
      <c r="C69" s="199">
        <v>0</v>
      </c>
      <c r="D69" s="199">
        <v>0</v>
      </c>
      <c r="E69" s="199">
        <v>0</v>
      </c>
      <c r="F69" s="68">
        <v>0</v>
      </c>
      <c r="G69" s="68">
        <v>0</v>
      </c>
      <c r="H69" s="68">
        <v>0</v>
      </c>
      <c r="I69" s="68">
        <v>0</v>
      </c>
      <c r="J69" s="68">
        <v>0</v>
      </c>
      <c r="K69" s="68">
        <v>0</v>
      </c>
      <c r="L69" s="68">
        <v>0</v>
      </c>
      <c r="M69" s="68">
        <v>0</v>
      </c>
      <c r="N69" s="68">
        <v>0</v>
      </c>
      <c r="O69" s="68">
        <v>0</v>
      </c>
      <c r="Q69" s="200"/>
      <c r="R69" s="200"/>
      <c r="T69" s="200"/>
      <c r="U69" s="200"/>
    </row>
    <row r="70" spans="1:21" ht="15.75" x14ac:dyDescent="0.3">
      <c r="A70" s="195" t="s">
        <v>117</v>
      </c>
      <c r="B70" s="15" t="s">
        <v>118</v>
      </c>
      <c r="C70" s="199">
        <v>0</v>
      </c>
      <c r="D70" s="199">
        <v>0</v>
      </c>
      <c r="E70" s="199">
        <v>0</v>
      </c>
      <c r="F70" s="68">
        <v>0</v>
      </c>
      <c r="G70" s="68">
        <v>0</v>
      </c>
      <c r="H70" s="68">
        <v>0</v>
      </c>
      <c r="I70" s="68">
        <v>0</v>
      </c>
      <c r="J70" s="68">
        <v>0</v>
      </c>
      <c r="K70" s="68">
        <v>0</v>
      </c>
      <c r="L70" s="68">
        <v>0</v>
      </c>
      <c r="M70" s="68">
        <v>0</v>
      </c>
      <c r="N70" s="68">
        <v>0</v>
      </c>
      <c r="O70" s="68">
        <v>0</v>
      </c>
      <c r="Q70" s="200"/>
      <c r="R70" s="200"/>
      <c r="T70" s="200"/>
      <c r="U70" s="200"/>
    </row>
    <row r="71" spans="1:21" x14ac:dyDescent="0.25">
      <c r="A71" s="195"/>
      <c r="B71" s="28" t="s">
        <v>197</v>
      </c>
      <c r="C71" s="72">
        <v>0</v>
      </c>
      <c r="D71" s="72">
        <v>0</v>
      </c>
      <c r="E71" s="72">
        <v>0</v>
      </c>
      <c r="F71" s="72">
        <v>0</v>
      </c>
      <c r="G71" s="72">
        <v>0</v>
      </c>
      <c r="H71" s="72">
        <v>0</v>
      </c>
      <c r="I71" s="72">
        <v>0</v>
      </c>
      <c r="J71" s="72">
        <v>0</v>
      </c>
      <c r="K71" s="72">
        <v>0</v>
      </c>
      <c r="L71" s="72">
        <v>0</v>
      </c>
      <c r="M71" s="72">
        <v>0</v>
      </c>
      <c r="N71" s="72">
        <v>0</v>
      </c>
      <c r="O71" s="72">
        <v>0</v>
      </c>
      <c r="Q71" s="200"/>
      <c r="R71" s="200"/>
      <c r="T71" s="200"/>
      <c r="U71" s="200"/>
    </row>
    <row r="72" spans="1:21" ht="15.75" x14ac:dyDescent="0.3">
      <c r="A72" s="195" t="s">
        <v>80</v>
      </c>
      <c r="B72" s="15" t="s">
        <v>119</v>
      </c>
      <c r="C72" s="199">
        <v>0</v>
      </c>
      <c r="D72" s="199">
        <v>0</v>
      </c>
      <c r="E72" s="199">
        <v>0</v>
      </c>
      <c r="F72" s="68">
        <v>0</v>
      </c>
      <c r="G72" s="68">
        <v>0</v>
      </c>
      <c r="H72" s="68">
        <v>0</v>
      </c>
      <c r="I72" s="68">
        <v>0</v>
      </c>
      <c r="J72" s="68">
        <v>0</v>
      </c>
      <c r="K72" s="68">
        <v>0</v>
      </c>
      <c r="L72" s="68">
        <v>0</v>
      </c>
      <c r="M72" s="68">
        <v>0</v>
      </c>
      <c r="N72" s="68">
        <v>0</v>
      </c>
      <c r="O72" s="68">
        <v>0</v>
      </c>
      <c r="Q72" s="200"/>
      <c r="R72" s="200"/>
      <c r="T72" s="200"/>
      <c r="U72" s="200"/>
    </row>
    <row r="73" spans="1:21" ht="15.75" x14ac:dyDescent="0.3">
      <c r="A73" s="195" t="s">
        <v>88</v>
      </c>
      <c r="B73" s="15" t="s">
        <v>120</v>
      </c>
      <c r="C73" s="199">
        <v>0</v>
      </c>
      <c r="D73" s="199">
        <v>0</v>
      </c>
      <c r="E73" s="199">
        <v>0</v>
      </c>
      <c r="F73" s="68">
        <v>0</v>
      </c>
      <c r="G73" s="68">
        <v>0</v>
      </c>
      <c r="H73" s="68">
        <v>0</v>
      </c>
      <c r="I73" s="68">
        <v>0</v>
      </c>
      <c r="J73" s="68">
        <v>0</v>
      </c>
      <c r="K73" s="68">
        <v>0</v>
      </c>
      <c r="L73" s="68">
        <v>0</v>
      </c>
      <c r="M73" s="68">
        <v>0</v>
      </c>
      <c r="N73" s="68">
        <v>0</v>
      </c>
      <c r="O73" s="68">
        <v>0</v>
      </c>
      <c r="Q73" s="200"/>
      <c r="R73" s="200"/>
      <c r="T73" s="200"/>
      <c r="U73" s="200"/>
    </row>
    <row r="74" spans="1:21" ht="15.75" x14ac:dyDescent="0.3">
      <c r="A74" s="195" t="s">
        <v>86</v>
      </c>
      <c r="B74" s="15" t="s">
        <v>121</v>
      </c>
      <c r="C74" s="199">
        <v>0</v>
      </c>
      <c r="D74" s="199">
        <v>0</v>
      </c>
      <c r="E74" s="199">
        <v>0</v>
      </c>
      <c r="F74" s="68">
        <v>0</v>
      </c>
      <c r="G74" s="68">
        <v>0</v>
      </c>
      <c r="H74" s="68">
        <v>0</v>
      </c>
      <c r="I74" s="68">
        <v>0</v>
      </c>
      <c r="J74" s="68">
        <v>0</v>
      </c>
      <c r="K74" s="68">
        <v>0</v>
      </c>
      <c r="L74" s="68">
        <v>0</v>
      </c>
      <c r="M74" s="68">
        <v>0</v>
      </c>
      <c r="N74" s="68">
        <v>0</v>
      </c>
      <c r="O74" s="68">
        <v>0</v>
      </c>
      <c r="Q74" s="200"/>
      <c r="R74" s="200"/>
      <c r="T74" s="200"/>
      <c r="U74" s="200"/>
    </row>
    <row r="75" spans="1:21" ht="27" x14ac:dyDescent="0.3">
      <c r="A75" s="195" t="s">
        <v>40</v>
      </c>
      <c r="B75" s="15" t="s">
        <v>122</v>
      </c>
      <c r="C75" s="199">
        <v>0</v>
      </c>
      <c r="D75" s="199">
        <v>0</v>
      </c>
      <c r="E75" s="199">
        <v>0</v>
      </c>
      <c r="F75" s="68">
        <v>0</v>
      </c>
      <c r="G75" s="68">
        <v>0</v>
      </c>
      <c r="H75" s="68">
        <v>0</v>
      </c>
      <c r="I75" s="68">
        <v>0</v>
      </c>
      <c r="J75" s="68">
        <v>0</v>
      </c>
      <c r="K75" s="68">
        <v>0</v>
      </c>
      <c r="L75" s="68">
        <v>0</v>
      </c>
      <c r="M75" s="68">
        <v>0</v>
      </c>
      <c r="N75" s="68">
        <v>0</v>
      </c>
      <c r="O75" s="68">
        <v>0</v>
      </c>
      <c r="Q75" s="200"/>
      <c r="R75" s="200"/>
      <c r="T75" s="200"/>
      <c r="U75" s="200"/>
    </row>
    <row r="76" spans="1:21" ht="27" x14ac:dyDescent="0.3">
      <c r="A76" s="195" t="s">
        <v>57</v>
      </c>
      <c r="B76" s="15" t="s">
        <v>123</v>
      </c>
      <c r="C76" s="199">
        <v>0</v>
      </c>
      <c r="D76" s="199">
        <v>0</v>
      </c>
      <c r="E76" s="199">
        <v>0</v>
      </c>
      <c r="F76" s="68">
        <v>0</v>
      </c>
      <c r="G76" s="68">
        <v>0</v>
      </c>
      <c r="H76" s="68">
        <v>0</v>
      </c>
      <c r="I76" s="68">
        <v>0</v>
      </c>
      <c r="J76" s="68">
        <v>0</v>
      </c>
      <c r="K76" s="68">
        <v>0</v>
      </c>
      <c r="L76" s="68">
        <v>0</v>
      </c>
      <c r="M76" s="68">
        <v>0</v>
      </c>
      <c r="N76" s="68">
        <v>0</v>
      </c>
      <c r="O76" s="68">
        <v>0</v>
      </c>
      <c r="Q76" s="200"/>
      <c r="R76" s="200"/>
      <c r="T76" s="200"/>
      <c r="U76" s="200"/>
    </row>
    <row r="77" spans="1:21" x14ac:dyDescent="0.25">
      <c r="A77" s="195"/>
      <c r="B77" s="28" t="s">
        <v>198</v>
      </c>
      <c r="C77" s="72">
        <v>0</v>
      </c>
      <c r="D77" s="72">
        <v>0</v>
      </c>
      <c r="E77" s="72">
        <v>0</v>
      </c>
      <c r="F77" s="72">
        <v>0</v>
      </c>
      <c r="G77" s="72">
        <v>0</v>
      </c>
      <c r="H77" s="72">
        <v>0</v>
      </c>
      <c r="I77" s="72">
        <v>0</v>
      </c>
      <c r="J77" s="72">
        <v>0</v>
      </c>
      <c r="K77" s="72">
        <v>0</v>
      </c>
      <c r="L77" s="72">
        <v>0</v>
      </c>
      <c r="M77" s="72">
        <v>0</v>
      </c>
      <c r="N77" s="72">
        <v>0</v>
      </c>
      <c r="O77" s="72">
        <v>0</v>
      </c>
      <c r="Q77" s="200"/>
      <c r="R77" s="200"/>
      <c r="T77" s="200"/>
      <c r="U77" s="200"/>
    </row>
    <row r="78" spans="1:21" ht="15.75" x14ac:dyDescent="0.3">
      <c r="A78" s="192"/>
      <c r="B78" s="29" t="s">
        <v>199</v>
      </c>
      <c r="C78" s="73">
        <v>0</v>
      </c>
      <c r="D78" s="73">
        <v>0</v>
      </c>
      <c r="E78" s="73">
        <v>0</v>
      </c>
      <c r="F78" s="73">
        <v>0</v>
      </c>
      <c r="G78" s="73">
        <v>0</v>
      </c>
      <c r="H78" s="73">
        <v>0</v>
      </c>
      <c r="I78" s="73">
        <v>0</v>
      </c>
      <c r="J78" s="73">
        <v>0</v>
      </c>
      <c r="K78" s="73">
        <v>0</v>
      </c>
      <c r="L78" s="73">
        <v>0</v>
      </c>
      <c r="M78" s="73">
        <v>0</v>
      </c>
      <c r="N78" s="73">
        <v>0</v>
      </c>
      <c r="O78" s="73">
        <v>0</v>
      </c>
      <c r="Q78" s="200"/>
      <c r="R78" s="200"/>
      <c r="T78" s="200"/>
      <c r="U78" s="200"/>
    </row>
    <row r="79" spans="1:21" ht="15.75" x14ac:dyDescent="0.3">
      <c r="A79" s="193"/>
      <c r="B79" s="99"/>
      <c r="C79" s="81"/>
      <c r="D79" s="81"/>
      <c r="E79" s="81"/>
      <c r="F79" s="88"/>
      <c r="G79" s="88"/>
      <c r="H79" s="81"/>
      <c r="I79" s="81"/>
      <c r="J79" s="81"/>
      <c r="K79" s="81"/>
      <c r="L79" s="81"/>
      <c r="M79" s="81"/>
      <c r="N79" s="81"/>
      <c r="O79" s="81"/>
    </row>
    <row r="80" spans="1:21" ht="16.5" x14ac:dyDescent="0.3">
      <c r="A80" s="193"/>
      <c r="B80" s="30" t="s">
        <v>188</v>
      </c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</row>
    <row r="81" spans="1:21" ht="30" x14ac:dyDescent="0.35">
      <c r="A81" s="191"/>
      <c r="B81" s="13" t="s">
        <v>231</v>
      </c>
      <c r="C81" s="14">
        <v>2018</v>
      </c>
      <c r="D81" s="14">
        <v>2019</v>
      </c>
      <c r="E81" s="14">
        <v>2020</v>
      </c>
      <c r="F81" s="14">
        <v>2023</v>
      </c>
      <c r="G81" s="14">
        <v>2025</v>
      </c>
      <c r="H81" s="14">
        <v>2028</v>
      </c>
      <c r="I81" s="14">
        <v>2030</v>
      </c>
      <c r="J81" s="14">
        <v>2033</v>
      </c>
      <c r="K81" s="14">
        <v>2035</v>
      </c>
      <c r="L81" s="14">
        <v>2038</v>
      </c>
      <c r="M81" s="14">
        <v>2040</v>
      </c>
      <c r="N81" s="14">
        <v>2045</v>
      </c>
      <c r="O81" s="14">
        <v>2050</v>
      </c>
    </row>
    <row r="82" spans="1:21" ht="15.75" x14ac:dyDescent="0.3">
      <c r="A82" s="192" t="s">
        <v>62</v>
      </c>
      <c r="B82" s="20" t="s">
        <v>124</v>
      </c>
      <c r="C82" s="199">
        <v>0</v>
      </c>
      <c r="D82" s="199">
        <v>0</v>
      </c>
      <c r="E82" s="199">
        <v>0</v>
      </c>
      <c r="F82" s="68">
        <v>0</v>
      </c>
      <c r="G82" s="68">
        <v>0</v>
      </c>
      <c r="H82" s="68">
        <v>0</v>
      </c>
      <c r="I82" s="68">
        <v>0</v>
      </c>
      <c r="J82" s="68">
        <v>0</v>
      </c>
      <c r="K82" s="68">
        <v>0</v>
      </c>
      <c r="L82" s="68">
        <v>0</v>
      </c>
      <c r="M82" s="68">
        <v>0</v>
      </c>
      <c r="N82" s="68">
        <v>0</v>
      </c>
      <c r="O82" s="68">
        <v>0</v>
      </c>
      <c r="Q82" s="200"/>
      <c r="R82" s="200"/>
      <c r="T82" s="200"/>
      <c r="U82" s="200"/>
    </row>
    <row r="83" spans="1:21" ht="15.75" x14ac:dyDescent="0.3">
      <c r="A83" s="192" t="s">
        <v>64</v>
      </c>
      <c r="B83" s="20" t="s">
        <v>125</v>
      </c>
      <c r="C83" s="199">
        <v>0</v>
      </c>
      <c r="D83" s="199">
        <v>0</v>
      </c>
      <c r="E83" s="199">
        <v>0</v>
      </c>
      <c r="F83" s="68">
        <v>0</v>
      </c>
      <c r="G83" s="68">
        <v>0</v>
      </c>
      <c r="H83" s="68">
        <v>0</v>
      </c>
      <c r="I83" s="68">
        <v>0</v>
      </c>
      <c r="J83" s="68">
        <v>0</v>
      </c>
      <c r="K83" s="68">
        <v>0</v>
      </c>
      <c r="L83" s="68">
        <v>0</v>
      </c>
      <c r="M83" s="68">
        <v>0</v>
      </c>
      <c r="N83" s="68">
        <v>0</v>
      </c>
      <c r="O83" s="68">
        <v>0</v>
      </c>
      <c r="Q83" s="200"/>
      <c r="R83" s="200"/>
      <c r="T83" s="200"/>
      <c r="U83" s="200"/>
    </row>
    <row r="84" spans="1:21" ht="15.75" x14ac:dyDescent="0.3">
      <c r="A84" s="192" t="s">
        <v>65</v>
      </c>
      <c r="B84" s="20" t="s">
        <v>126</v>
      </c>
      <c r="C84" s="199">
        <v>0</v>
      </c>
      <c r="D84" s="199">
        <v>0</v>
      </c>
      <c r="E84" s="199">
        <v>0</v>
      </c>
      <c r="F84" s="68">
        <v>0</v>
      </c>
      <c r="G84" s="68">
        <v>0</v>
      </c>
      <c r="H84" s="68">
        <v>0</v>
      </c>
      <c r="I84" s="68">
        <v>0</v>
      </c>
      <c r="J84" s="68">
        <v>0</v>
      </c>
      <c r="K84" s="68">
        <v>0</v>
      </c>
      <c r="L84" s="68">
        <v>0</v>
      </c>
      <c r="M84" s="68">
        <v>0</v>
      </c>
      <c r="N84" s="68">
        <v>0</v>
      </c>
      <c r="O84" s="68">
        <v>0</v>
      </c>
      <c r="Q84" s="200"/>
      <c r="R84" s="200"/>
      <c r="T84" s="200"/>
      <c r="U84" s="200"/>
    </row>
    <row r="85" spans="1:21" ht="15.75" x14ac:dyDescent="0.3">
      <c r="A85" s="192" t="s">
        <v>63</v>
      </c>
      <c r="B85" s="20" t="s">
        <v>127</v>
      </c>
      <c r="C85" s="199">
        <v>0</v>
      </c>
      <c r="D85" s="199">
        <v>0</v>
      </c>
      <c r="E85" s="199">
        <v>0</v>
      </c>
      <c r="F85" s="68">
        <v>0</v>
      </c>
      <c r="G85" s="68">
        <v>0</v>
      </c>
      <c r="H85" s="68">
        <v>0</v>
      </c>
      <c r="I85" s="68">
        <v>0</v>
      </c>
      <c r="J85" s="68">
        <v>0</v>
      </c>
      <c r="K85" s="68">
        <v>0</v>
      </c>
      <c r="L85" s="68">
        <v>0</v>
      </c>
      <c r="M85" s="68">
        <v>0</v>
      </c>
      <c r="N85" s="68">
        <v>0</v>
      </c>
      <c r="O85" s="68">
        <v>0</v>
      </c>
      <c r="Q85" s="200"/>
      <c r="R85" s="200"/>
      <c r="T85" s="200"/>
      <c r="U85" s="200"/>
    </row>
    <row r="86" spans="1:21" ht="15.75" x14ac:dyDescent="0.3">
      <c r="A86" s="192"/>
      <c r="B86" s="32" t="s">
        <v>200</v>
      </c>
      <c r="C86" s="74">
        <v>0</v>
      </c>
      <c r="D86" s="74">
        <v>0</v>
      </c>
      <c r="E86" s="74">
        <v>0</v>
      </c>
      <c r="F86" s="74">
        <v>0</v>
      </c>
      <c r="G86" s="74">
        <v>0</v>
      </c>
      <c r="H86" s="74">
        <v>0</v>
      </c>
      <c r="I86" s="74">
        <v>0</v>
      </c>
      <c r="J86" s="74">
        <v>0</v>
      </c>
      <c r="K86" s="74">
        <v>0</v>
      </c>
      <c r="L86" s="74">
        <v>0</v>
      </c>
      <c r="M86" s="74">
        <v>0</v>
      </c>
      <c r="N86" s="74">
        <v>0</v>
      </c>
      <c r="O86" s="74">
        <v>0</v>
      </c>
      <c r="Q86" s="200"/>
      <c r="R86" s="200"/>
      <c r="T86" s="200"/>
      <c r="U86" s="200"/>
    </row>
    <row r="87" spans="1:21" ht="15.75" x14ac:dyDescent="0.3">
      <c r="A87" s="192" t="s">
        <v>46</v>
      </c>
      <c r="B87" s="20" t="s">
        <v>128</v>
      </c>
      <c r="C87" s="199">
        <v>0</v>
      </c>
      <c r="D87" s="199">
        <v>0</v>
      </c>
      <c r="E87" s="199">
        <v>0</v>
      </c>
      <c r="F87" s="68">
        <v>0</v>
      </c>
      <c r="G87" s="68">
        <v>0</v>
      </c>
      <c r="H87" s="68">
        <v>0</v>
      </c>
      <c r="I87" s="68">
        <v>0</v>
      </c>
      <c r="J87" s="68">
        <v>0</v>
      </c>
      <c r="K87" s="68">
        <v>0</v>
      </c>
      <c r="L87" s="68">
        <v>0</v>
      </c>
      <c r="M87" s="68">
        <v>0</v>
      </c>
      <c r="N87" s="68">
        <v>0</v>
      </c>
      <c r="O87" s="68">
        <v>0</v>
      </c>
      <c r="Q87" s="200"/>
      <c r="R87" s="200"/>
      <c r="T87" s="200"/>
      <c r="U87" s="200"/>
    </row>
    <row r="88" spans="1:21" ht="15.75" x14ac:dyDescent="0.3">
      <c r="A88" s="192" t="s">
        <v>44</v>
      </c>
      <c r="B88" s="20" t="s">
        <v>129</v>
      </c>
      <c r="C88" s="199">
        <v>0</v>
      </c>
      <c r="D88" s="199">
        <v>0</v>
      </c>
      <c r="E88" s="199">
        <v>0</v>
      </c>
      <c r="F88" s="68">
        <v>0</v>
      </c>
      <c r="G88" s="68">
        <v>0</v>
      </c>
      <c r="H88" s="68">
        <v>0</v>
      </c>
      <c r="I88" s="68">
        <v>0</v>
      </c>
      <c r="J88" s="68">
        <v>0</v>
      </c>
      <c r="K88" s="68">
        <v>0</v>
      </c>
      <c r="L88" s="68">
        <v>0</v>
      </c>
      <c r="M88" s="68">
        <v>0</v>
      </c>
      <c r="N88" s="68">
        <v>0</v>
      </c>
      <c r="O88" s="68">
        <v>0</v>
      </c>
      <c r="Q88" s="200"/>
      <c r="R88" s="200"/>
      <c r="T88" s="200"/>
      <c r="U88" s="200"/>
    </row>
    <row r="89" spans="1:21" ht="15.75" x14ac:dyDescent="0.3">
      <c r="A89" s="192" t="s">
        <v>45</v>
      </c>
      <c r="B89" s="20" t="s">
        <v>130</v>
      </c>
      <c r="C89" s="199">
        <v>0</v>
      </c>
      <c r="D89" s="199">
        <v>0</v>
      </c>
      <c r="E89" s="199">
        <v>0</v>
      </c>
      <c r="F89" s="68">
        <v>0</v>
      </c>
      <c r="G89" s="68">
        <v>0</v>
      </c>
      <c r="H89" s="68">
        <v>0</v>
      </c>
      <c r="I89" s="68">
        <v>0</v>
      </c>
      <c r="J89" s="68">
        <v>0</v>
      </c>
      <c r="K89" s="68">
        <v>0</v>
      </c>
      <c r="L89" s="68">
        <v>0</v>
      </c>
      <c r="M89" s="68">
        <v>0</v>
      </c>
      <c r="N89" s="68">
        <v>0</v>
      </c>
      <c r="O89" s="68">
        <v>0</v>
      </c>
      <c r="Q89" s="200"/>
      <c r="R89" s="200"/>
      <c r="T89" s="200"/>
      <c r="U89" s="200"/>
    </row>
    <row r="90" spans="1:21" ht="15.75" x14ac:dyDescent="0.3">
      <c r="A90" s="192" t="s">
        <v>61</v>
      </c>
      <c r="B90" s="20" t="s">
        <v>131</v>
      </c>
      <c r="C90" s="199">
        <v>0</v>
      </c>
      <c r="D90" s="199">
        <v>0</v>
      </c>
      <c r="E90" s="199">
        <v>0</v>
      </c>
      <c r="F90" s="68">
        <v>0</v>
      </c>
      <c r="G90" s="68">
        <v>0</v>
      </c>
      <c r="H90" s="68">
        <v>0</v>
      </c>
      <c r="I90" s="68">
        <v>0</v>
      </c>
      <c r="J90" s="68">
        <v>0</v>
      </c>
      <c r="K90" s="68">
        <v>0</v>
      </c>
      <c r="L90" s="68">
        <v>0</v>
      </c>
      <c r="M90" s="68">
        <v>0</v>
      </c>
      <c r="N90" s="68">
        <v>0</v>
      </c>
      <c r="O90" s="68">
        <v>0</v>
      </c>
      <c r="Q90" s="200"/>
      <c r="R90" s="200"/>
      <c r="T90" s="200"/>
      <c r="U90" s="200"/>
    </row>
    <row r="91" spans="1:21" ht="15.75" x14ac:dyDescent="0.3">
      <c r="A91" s="192" t="s">
        <v>43</v>
      </c>
      <c r="B91" s="20" t="s">
        <v>132</v>
      </c>
      <c r="C91" s="199">
        <v>0</v>
      </c>
      <c r="D91" s="199">
        <v>0</v>
      </c>
      <c r="E91" s="199">
        <v>0</v>
      </c>
      <c r="F91" s="68">
        <v>0</v>
      </c>
      <c r="G91" s="68">
        <v>0</v>
      </c>
      <c r="H91" s="68">
        <v>0</v>
      </c>
      <c r="I91" s="68">
        <v>0</v>
      </c>
      <c r="J91" s="68">
        <v>0</v>
      </c>
      <c r="K91" s="68">
        <v>0</v>
      </c>
      <c r="L91" s="68">
        <v>0</v>
      </c>
      <c r="M91" s="68">
        <v>0</v>
      </c>
      <c r="N91" s="68">
        <v>0</v>
      </c>
      <c r="O91" s="68">
        <v>0</v>
      </c>
      <c r="Q91" s="200"/>
      <c r="R91" s="200"/>
      <c r="T91" s="200"/>
      <c r="U91" s="200"/>
    </row>
    <row r="92" spans="1:21" ht="15.75" x14ac:dyDescent="0.3">
      <c r="A92" s="192"/>
      <c r="B92" s="32" t="s">
        <v>201</v>
      </c>
      <c r="C92" s="74">
        <v>0</v>
      </c>
      <c r="D92" s="74">
        <v>0</v>
      </c>
      <c r="E92" s="74">
        <v>0</v>
      </c>
      <c r="F92" s="74">
        <v>0</v>
      </c>
      <c r="G92" s="74">
        <v>0</v>
      </c>
      <c r="H92" s="74">
        <v>0</v>
      </c>
      <c r="I92" s="74">
        <v>0</v>
      </c>
      <c r="J92" s="74">
        <v>0</v>
      </c>
      <c r="K92" s="74">
        <v>0</v>
      </c>
      <c r="L92" s="74">
        <v>0</v>
      </c>
      <c r="M92" s="74">
        <v>0</v>
      </c>
      <c r="N92" s="74">
        <v>0</v>
      </c>
      <c r="O92" s="74">
        <v>0</v>
      </c>
      <c r="Q92" s="200"/>
      <c r="R92" s="200"/>
      <c r="T92" s="200"/>
      <c r="U92" s="200"/>
    </row>
    <row r="93" spans="1:21" ht="15.75" x14ac:dyDescent="0.3">
      <c r="A93" s="192" t="s">
        <v>55</v>
      </c>
      <c r="B93" s="20" t="s">
        <v>133</v>
      </c>
      <c r="C93" s="199">
        <v>0</v>
      </c>
      <c r="D93" s="199">
        <v>0</v>
      </c>
      <c r="E93" s="199">
        <v>0</v>
      </c>
      <c r="F93" s="68">
        <v>0</v>
      </c>
      <c r="G93" s="68">
        <v>0</v>
      </c>
      <c r="H93" s="68">
        <v>0</v>
      </c>
      <c r="I93" s="68">
        <v>0</v>
      </c>
      <c r="J93" s="68">
        <v>0</v>
      </c>
      <c r="K93" s="68">
        <v>0</v>
      </c>
      <c r="L93" s="68">
        <v>0</v>
      </c>
      <c r="M93" s="68">
        <v>0</v>
      </c>
      <c r="N93" s="68">
        <v>0</v>
      </c>
      <c r="O93" s="68">
        <v>0</v>
      </c>
      <c r="Q93" s="200"/>
      <c r="R93" s="200"/>
      <c r="T93" s="200"/>
      <c r="U93" s="200"/>
    </row>
    <row r="94" spans="1:21" ht="15.75" x14ac:dyDescent="0.3">
      <c r="A94" s="192"/>
      <c r="B94" s="33" t="s">
        <v>202</v>
      </c>
      <c r="C94" s="75">
        <v>0</v>
      </c>
      <c r="D94" s="75">
        <v>0</v>
      </c>
      <c r="E94" s="75">
        <v>0</v>
      </c>
      <c r="F94" s="75">
        <v>0</v>
      </c>
      <c r="G94" s="75">
        <v>0</v>
      </c>
      <c r="H94" s="75">
        <v>0</v>
      </c>
      <c r="I94" s="75">
        <v>0</v>
      </c>
      <c r="J94" s="75">
        <v>0</v>
      </c>
      <c r="K94" s="75">
        <v>0</v>
      </c>
      <c r="L94" s="75">
        <v>0</v>
      </c>
      <c r="M94" s="75">
        <v>0</v>
      </c>
      <c r="N94" s="75">
        <v>0</v>
      </c>
      <c r="O94" s="75">
        <v>0</v>
      </c>
      <c r="Q94" s="202"/>
      <c r="R94" s="202"/>
      <c r="T94" s="202"/>
      <c r="U94" s="202"/>
    </row>
    <row r="95" spans="1:21" ht="15.75" x14ac:dyDescent="0.3">
      <c r="A95" s="192"/>
      <c r="B95" s="34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1:21" ht="16.5" x14ac:dyDescent="0.3">
      <c r="A96" s="193"/>
      <c r="B96" s="196" t="s">
        <v>203</v>
      </c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</row>
    <row r="97" spans="1:21" ht="30" x14ac:dyDescent="0.35">
      <c r="A97" s="191"/>
      <c r="B97" s="13" t="s">
        <v>231</v>
      </c>
      <c r="C97" s="14">
        <v>2018</v>
      </c>
      <c r="D97" s="14">
        <v>2019</v>
      </c>
      <c r="E97" s="14">
        <v>2020</v>
      </c>
      <c r="F97" s="14">
        <v>2023</v>
      </c>
      <c r="G97" s="14">
        <v>2025</v>
      </c>
      <c r="H97" s="14">
        <v>2028</v>
      </c>
      <c r="I97" s="14">
        <v>2030</v>
      </c>
      <c r="J97" s="14">
        <v>2033</v>
      </c>
      <c r="K97" s="14">
        <v>2035</v>
      </c>
      <c r="L97" s="14">
        <v>2038</v>
      </c>
      <c r="M97" s="14">
        <v>2040</v>
      </c>
      <c r="N97" s="14">
        <v>2045</v>
      </c>
      <c r="O97" s="14">
        <v>2050</v>
      </c>
    </row>
    <row r="98" spans="1:21" ht="15.75" x14ac:dyDescent="0.3">
      <c r="A98" s="192" t="s">
        <v>22</v>
      </c>
      <c r="B98" s="20" t="s">
        <v>134</v>
      </c>
      <c r="C98" s="199">
        <v>0</v>
      </c>
      <c r="D98" s="199">
        <v>0</v>
      </c>
      <c r="E98" s="199">
        <v>0</v>
      </c>
      <c r="F98" s="68">
        <v>0</v>
      </c>
      <c r="G98" s="68">
        <v>0</v>
      </c>
      <c r="H98" s="68">
        <v>0</v>
      </c>
      <c r="I98" s="68">
        <v>0</v>
      </c>
      <c r="J98" s="68">
        <v>0</v>
      </c>
      <c r="K98" s="68">
        <v>0</v>
      </c>
      <c r="L98" s="68">
        <v>0</v>
      </c>
      <c r="M98" s="68">
        <v>0</v>
      </c>
      <c r="N98" s="68">
        <v>0</v>
      </c>
      <c r="O98" s="68">
        <v>0</v>
      </c>
      <c r="Q98" s="202"/>
      <c r="R98" s="202"/>
      <c r="T98" s="202"/>
      <c r="U98" s="202"/>
    </row>
    <row r="99" spans="1:21" ht="15.75" x14ac:dyDescent="0.3">
      <c r="A99" s="192" t="s">
        <v>23</v>
      </c>
      <c r="B99" s="20" t="s">
        <v>135</v>
      </c>
      <c r="C99" s="199">
        <v>0</v>
      </c>
      <c r="D99" s="199">
        <v>0</v>
      </c>
      <c r="E99" s="199">
        <v>0</v>
      </c>
      <c r="F99" s="68">
        <v>0</v>
      </c>
      <c r="G99" s="68">
        <v>0</v>
      </c>
      <c r="H99" s="68">
        <v>0</v>
      </c>
      <c r="I99" s="68">
        <v>0</v>
      </c>
      <c r="J99" s="68">
        <v>0</v>
      </c>
      <c r="K99" s="68">
        <v>0</v>
      </c>
      <c r="L99" s="68">
        <v>0</v>
      </c>
      <c r="M99" s="68">
        <v>0</v>
      </c>
      <c r="N99" s="68">
        <v>0</v>
      </c>
      <c r="O99" s="68">
        <v>0</v>
      </c>
      <c r="Q99" s="202"/>
      <c r="R99" s="202"/>
      <c r="T99" s="202"/>
      <c r="U99" s="202"/>
    </row>
    <row r="100" spans="1:21" ht="15.75" x14ac:dyDescent="0.3">
      <c r="A100" s="192" t="s">
        <v>24</v>
      </c>
      <c r="B100" s="20" t="s">
        <v>136</v>
      </c>
      <c r="C100" s="199">
        <v>0</v>
      </c>
      <c r="D100" s="199">
        <v>0</v>
      </c>
      <c r="E100" s="199">
        <v>0</v>
      </c>
      <c r="F100" s="68">
        <v>0</v>
      </c>
      <c r="G100" s="68">
        <v>0</v>
      </c>
      <c r="H100" s="68">
        <v>0</v>
      </c>
      <c r="I100" s="68">
        <v>0</v>
      </c>
      <c r="J100" s="68">
        <v>0</v>
      </c>
      <c r="K100" s="68">
        <v>0</v>
      </c>
      <c r="L100" s="68">
        <v>0</v>
      </c>
      <c r="M100" s="68">
        <v>0</v>
      </c>
      <c r="N100" s="68">
        <v>0</v>
      </c>
      <c r="O100" s="68">
        <v>0</v>
      </c>
      <c r="Q100" s="202"/>
      <c r="R100" s="202"/>
      <c r="T100" s="202"/>
      <c r="U100" s="202"/>
    </row>
    <row r="101" spans="1:21" ht="15.75" x14ac:dyDescent="0.3">
      <c r="A101" s="192" t="s">
        <v>25</v>
      </c>
      <c r="B101" s="20" t="s">
        <v>204</v>
      </c>
      <c r="C101" s="199">
        <v>0</v>
      </c>
      <c r="D101" s="199">
        <v>0</v>
      </c>
      <c r="E101" s="199">
        <v>0</v>
      </c>
      <c r="F101" s="68">
        <v>0</v>
      </c>
      <c r="G101" s="68">
        <v>0</v>
      </c>
      <c r="H101" s="68">
        <v>0</v>
      </c>
      <c r="I101" s="68">
        <v>0</v>
      </c>
      <c r="J101" s="68">
        <v>0</v>
      </c>
      <c r="K101" s="68">
        <v>0</v>
      </c>
      <c r="L101" s="68">
        <v>0</v>
      </c>
      <c r="M101" s="68">
        <v>0</v>
      </c>
      <c r="N101" s="68">
        <v>0</v>
      </c>
      <c r="O101" s="68">
        <v>0</v>
      </c>
      <c r="Q101" s="202"/>
      <c r="R101" s="202"/>
      <c r="T101" s="202"/>
      <c r="U101" s="202"/>
    </row>
    <row r="102" spans="1:21" ht="15.75" x14ac:dyDescent="0.3">
      <c r="A102" s="192" t="s">
        <v>137</v>
      </c>
      <c r="B102" s="20" t="s">
        <v>138</v>
      </c>
      <c r="C102" s="199">
        <v>0</v>
      </c>
      <c r="D102" s="199">
        <v>0</v>
      </c>
      <c r="E102" s="199">
        <v>0</v>
      </c>
      <c r="F102" s="68">
        <v>0</v>
      </c>
      <c r="G102" s="68">
        <v>0</v>
      </c>
      <c r="H102" s="68">
        <v>0</v>
      </c>
      <c r="I102" s="68">
        <v>0</v>
      </c>
      <c r="J102" s="68">
        <v>0</v>
      </c>
      <c r="K102" s="68">
        <v>0</v>
      </c>
      <c r="L102" s="68">
        <v>0</v>
      </c>
      <c r="M102" s="68">
        <v>0</v>
      </c>
      <c r="N102" s="68">
        <v>0</v>
      </c>
      <c r="O102" s="68">
        <v>0</v>
      </c>
      <c r="Q102" s="202"/>
      <c r="R102" s="202"/>
      <c r="T102" s="202"/>
      <c r="U102" s="202"/>
    </row>
    <row r="103" spans="1:21" ht="15.75" x14ac:dyDescent="0.3">
      <c r="A103" s="192" t="s">
        <v>26</v>
      </c>
      <c r="B103" s="20" t="s">
        <v>139</v>
      </c>
      <c r="C103" s="199">
        <v>0</v>
      </c>
      <c r="D103" s="199">
        <v>0</v>
      </c>
      <c r="E103" s="199">
        <v>0</v>
      </c>
      <c r="F103" s="68">
        <v>0</v>
      </c>
      <c r="G103" s="68">
        <v>0</v>
      </c>
      <c r="H103" s="68">
        <v>0</v>
      </c>
      <c r="I103" s="68">
        <v>0</v>
      </c>
      <c r="J103" s="68">
        <v>0</v>
      </c>
      <c r="K103" s="68">
        <v>0</v>
      </c>
      <c r="L103" s="68">
        <v>0</v>
      </c>
      <c r="M103" s="68">
        <v>0</v>
      </c>
      <c r="N103" s="68">
        <v>0</v>
      </c>
      <c r="O103" s="68">
        <v>0</v>
      </c>
      <c r="Q103" s="202"/>
      <c r="R103" s="202"/>
      <c r="T103" s="202"/>
      <c r="U103" s="202"/>
    </row>
    <row r="104" spans="1:21" ht="15.75" x14ac:dyDescent="0.3">
      <c r="A104" s="192" t="s">
        <v>27</v>
      </c>
      <c r="B104" s="20" t="s">
        <v>140</v>
      </c>
      <c r="C104" s="199">
        <v>0</v>
      </c>
      <c r="D104" s="199">
        <v>0</v>
      </c>
      <c r="E104" s="199">
        <v>0</v>
      </c>
      <c r="F104" s="68">
        <v>0</v>
      </c>
      <c r="G104" s="68">
        <v>0</v>
      </c>
      <c r="H104" s="68">
        <v>0</v>
      </c>
      <c r="I104" s="68">
        <v>0</v>
      </c>
      <c r="J104" s="68">
        <v>0</v>
      </c>
      <c r="K104" s="68">
        <v>0</v>
      </c>
      <c r="L104" s="68">
        <v>0</v>
      </c>
      <c r="M104" s="68">
        <v>0</v>
      </c>
      <c r="N104" s="68">
        <v>0</v>
      </c>
      <c r="O104" s="68">
        <v>0</v>
      </c>
      <c r="Q104" s="202"/>
      <c r="R104" s="202"/>
      <c r="T104" s="202"/>
      <c r="U104" s="202"/>
    </row>
    <row r="105" spans="1:21" ht="15.75" x14ac:dyDescent="0.3">
      <c r="A105" s="192" t="s">
        <v>28</v>
      </c>
      <c r="B105" s="20" t="s">
        <v>234</v>
      </c>
      <c r="C105" s="199">
        <v>0</v>
      </c>
      <c r="D105" s="199">
        <v>0</v>
      </c>
      <c r="E105" s="199">
        <v>0</v>
      </c>
      <c r="F105" s="68">
        <v>0</v>
      </c>
      <c r="G105" s="68">
        <v>0</v>
      </c>
      <c r="H105" s="68">
        <v>0</v>
      </c>
      <c r="I105" s="68">
        <v>0</v>
      </c>
      <c r="J105" s="68">
        <v>0</v>
      </c>
      <c r="K105" s="68">
        <v>0</v>
      </c>
      <c r="L105" s="68">
        <v>0</v>
      </c>
      <c r="M105" s="68">
        <v>0</v>
      </c>
      <c r="N105" s="68">
        <v>0</v>
      </c>
      <c r="O105" s="68">
        <v>0</v>
      </c>
      <c r="Q105" s="202"/>
      <c r="R105" s="202"/>
      <c r="T105" s="202"/>
      <c r="U105" s="202"/>
    </row>
    <row r="106" spans="1:21" ht="15.75" x14ac:dyDescent="0.3">
      <c r="A106" s="192" t="s">
        <v>29</v>
      </c>
      <c r="B106" s="20" t="s">
        <v>235</v>
      </c>
      <c r="C106" s="199">
        <v>0</v>
      </c>
      <c r="D106" s="199">
        <v>0</v>
      </c>
      <c r="E106" s="199">
        <v>0</v>
      </c>
      <c r="F106" s="68">
        <v>0</v>
      </c>
      <c r="G106" s="68">
        <v>0</v>
      </c>
      <c r="H106" s="68">
        <v>0</v>
      </c>
      <c r="I106" s="68">
        <v>0</v>
      </c>
      <c r="J106" s="68">
        <v>0</v>
      </c>
      <c r="K106" s="68">
        <v>0</v>
      </c>
      <c r="L106" s="68">
        <v>0</v>
      </c>
      <c r="M106" s="68">
        <v>0</v>
      </c>
      <c r="N106" s="68">
        <v>0</v>
      </c>
      <c r="O106" s="68">
        <v>0</v>
      </c>
      <c r="Q106" s="202"/>
      <c r="R106" s="202"/>
      <c r="T106" s="202"/>
      <c r="U106" s="202"/>
    </row>
    <row r="107" spans="1:21" ht="15.75" x14ac:dyDescent="0.3">
      <c r="A107" s="192" t="s">
        <v>141</v>
      </c>
      <c r="B107" s="20" t="s">
        <v>142</v>
      </c>
      <c r="C107" s="199">
        <v>0</v>
      </c>
      <c r="D107" s="199">
        <v>0</v>
      </c>
      <c r="E107" s="199">
        <v>0</v>
      </c>
      <c r="F107" s="68">
        <v>0</v>
      </c>
      <c r="G107" s="68">
        <v>0</v>
      </c>
      <c r="H107" s="68">
        <v>0</v>
      </c>
      <c r="I107" s="68">
        <v>0</v>
      </c>
      <c r="J107" s="68">
        <v>0</v>
      </c>
      <c r="K107" s="68">
        <v>0</v>
      </c>
      <c r="L107" s="68">
        <v>0</v>
      </c>
      <c r="M107" s="68">
        <v>0</v>
      </c>
      <c r="N107" s="68">
        <v>0</v>
      </c>
      <c r="O107" s="68">
        <v>0</v>
      </c>
      <c r="Q107" s="202"/>
      <c r="R107" s="202"/>
      <c r="T107" s="202"/>
      <c r="U107" s="202"/>
    </row>
    <row r="108" spans="1:21" ht="15.75" x14ac:dyDescent="0.3">
      <c r="A108" s="192" t="s">
        <v>30</v>
      </c>
      <c r="B108" s="20" t="s">
        <v>205</v>
      </c>
      <c r="C108" s="199">
        <v>0</v>
      </c>
      <c r="D108" s="199">
        <v>0</v>
      </c>
      <c r="E108" s="199">
        <v>0</v>
      </c>
      <c r="F108" s="68">
        <v>0</v>
      </c>
      <c r="G108" s="68">
        <v>0</v>
      </c>
      <c r="H108" s="68">
        <v>0</v>
      </c>
      <c r="I108" s="68">
        <v>0</v>
      </c>
      <c r="J108" s="68">
        <v>0</v>
      </c>
      <c r="K108" s="68">
        <v>0</v>
      </c>
      <c r="L108" s="68">
        <v>0</v>
      </c>
      <c r="M108" s="68">
        <v>0</v>
      </c>
      <c r="N108" s="68">
        <v>0</v>
      </c>
      <c r="O108" s="68">
        <v>0</v>
      </c>
      <c r="Q108" s="202"/>
      <c r="R108" s="202"/>
      <c r="T108" s="202"/>
      <c r="U108" s="202"/>
    </row>
    <row r="109" spans="1:21" ht="15.75" x14ac:dyDescent="0.3">
      <c r="A109" s="192" t="s">
        <v>31</v>
      </c>
      <c r="B109" s="20" t="s">
        <v>206</v>
      </c>
      <c r="C109" s="199">
        <v>0</v>
      </c>
      <c r="D109" s="199">
        <v>0</v>
      </c>
      <c r="E109" s="199">
        <v>0</v>
      </c>
      <c r="F109" s="68">
        <v>0</v>
      </c>
      <c r="G109" s="68">
        <v>0</v>
      </c>
      <c r="H109" s="68">
        <v>0</v>
      </c>
      <c r="I109" s="68">
        <v>0</v>
      </c>
      <c r="J109" s="68">
        <v>0</v>
      </c>
      <c r="K109" s="68">
        <v>0</v>
      </c>
      <c r="L109" s="68">
        <v>0</v>
      </c>
      <c r="M109" s="68">
        <v>0</v>
      </c>
      <c r="N109" s="68">
        <v>0</v>
      </c>
      <c r="O109" s="68">
        <v>0</v>
      </c>
      <c r="Q109" s="202"/>
      <c r="R109" s="202"/>
      <c r="T109" s="202"/>
      <c r="U109" s="202"/>
    </row>
    <row r="110" spans="1:21" ht="15.75" x14ac:dyDescent="0.3">
      <c r="A110" s="192" t="s">
        <v>32</v>
      </c>
      <c r="B110" s="20" t="s">
        <v>207</v>
      </c>
      <c r="C110" s="199">
        <v>0</v>
      </c>
      <c r="D110" s="199">
        <v>0</v>
      </c>
      <c r="E110" s="199">
        <v>0</v>
      </c>
      <c r="F110" s="68">
        <v>0</v>
      </c>
      <c r="G110" s="68">
        <v>0</v>
      </c>
      <c r="H110" s="68">
        <v>0</v>
      </c>
      <c r="I110" s="68">
        <v>0</v>
      </c>
      <c r="J110" s="68">
        <v>0</v>
      </c>
      <c r="K110" s="68">
        <v>0</v>
      </c>
      <c r="L110" s="68">
        <v>0</v>
      </c>
      <c r="M110" s="68">
        <v>0</v>
      </c>
      <c r="N110" s="68">
        <v>0</v>
      </c>
      <c r="O110" s="68">
        <v>0</v>
      </c>
      <c r="Q110" s="202"/>
      <c r="R110" s="202"/>
      <c r="T110" s="202"/>
      <c r="U110" s="202"/>
    </row>
    <row r="111" spans="1:21" ht="15.75" x14ac:dyDescent="0.3">
      <c r="A111" s="192" t="s">
        <v>143</v>
      </c>
      <c r="B111" s="20" t="s">
        <v>208</v>
      </c>
      <c r="C111" s="199">
        <v>0</v>
      </c>
      <c r="D111" s="199">
        <v>0</v>
      </c>
      <c r="E111" s="199">
        <v>0</v>
      </c>
      <c r="F111" s="68">
        <v>0</v>
      </c>
      <c r="G111" s="68">
        <v>0</v>
      </c>
      <c r="H111" s="68">
        <v>0</v>
      </c>
      <c r="I111" s="68">
        <v>0</v>
      </c>
      <c r="J111" s="68">
        <v>0</v>
      </c>
      <c r="K111" s="68">
        <v>0</v>
      </c>
      <c r="L111" s="68">
        <v>0</v>
      </c>
      <c r="M111" s="68">
        <v>0</v>
      </c>
      <c r="N111" s="68">
        <v>0</v>
      </c>
      <c r="O111" s="68">
        <v>0</v>
      </c>
      <c r="Q111" s="202"/>
      <c r="R111" s="202"/>
      <c r="T111" s="202"/>
      <c r="U111" s="202"/>
    </row>
    <row r="112" spans="1:21" ht="15.75" x14ac:dyDescent="0.3">
      <c r="A112" s="192" t="s">
        <v>34</v>
      </c>
      <c r="B112" s="20" t="s">
        <v>144</v>
      </c>
      <c r="C112" s="199">
        <v>0</v>
      </c>
      <c r="D112" s="199">
        <v>0</v>
      </c>
      <c r="E112" s="199">
        <v>0</v>
      </c>
      <c r="F112" s="68">
        <v>0</v>
      </c>
      <c r="G112" s="68">
        <v>0</v>
      </c>
      <c r="H112" s="68">
        <v>0</v>
      </c>
      <c r="I112" s="68">
        <v>0</v>
      </c>
      <c r="J112" s="68">
        <v>0</v>
      </c>
      <c r="K112" s="68">
        <v>0</v>
      </c>
      <c r="L112" s="68">
        <v>0</v>
      </c>
      <c r="M112" s="68">
        <v>0</v>
      </c>
      <c r="N112" s="68">
        <v>0</v>
      </c>
      <c r="O112" s="68">
        <v>0</v>
      </c>
      <c r="Q112" s="202"/>
      <c r="R112" s="202"/>
      <c r="T112" s="202"/>
      <c r="U112" s="202"/>
    </row>
    <row r="113" spans="1:21" ht="15.75" x14ac:dyDescent="0.3">
      <c r="A113" s="192" t="s">
        <v>33</v>
      </c>
      <c r="B113" s="20" t="s">
        <v>145</v>
      </c>
      <c r="C113" s="199">
        <v>0</v>
      </c>
      <c r="D113" s="199">
        <v>0</v>
      </c>
      <c r="E113" s="199">
        <v>0</v>
      </c>
      <c r="F113" s="68">
        <v>0</v>
      </c>
      <c r="G113" s="68">
        <v>0</v>
      </c>
      <c r="H113" s="68">
        <v>0</v>
      </c>
      <c r="I113" s="68">
        <v>0</v>
      </c>
      <c r="J113" s="68">
        <v>0</v>
      </c>
      <c r="K113" s="68">
        <v>0</v>
      </c>
      <c r="L113" s="68">
        <v>0</v>
      </c>
      <c r="M113" s="68">
        <v>0</v>
      </c>
      <c r="N113" s="68">
        <v>0</v>
      </c>
      <c r="O113" s="68">
        <v>0</v>
      </c>
      <c r="Q113" s="202"/>
      <c r="R113" s="202"/>
      <c r="T113" s="202"/>
      <c r="U113" s="202"/>
    </row>
    <row r="114" spans="1:21" ht="15.75" x14ac:dyDescent="0.3">
      <c r="A114" s="192" t="s">
        <v>146</v>
      </c>
      <c r="B114" s="20" t="s">
        <v>147</v>
      </c>
      <c r="C114" s="199">
        <v>0</v>
      </c>
      <c r="D114" s="199">
        <v>0</v>
      </c>
      <c r="E114" s="199">
        <v>0</v>
      </c>
      <c r="F114" s="68">
        <v>0</v>
      </c>
      <c r="G114" s="68">
        <v>0</v>
      </c>
      <c r="H114" s="68">
        <v>0</v>
      </c>
      <c r="I114" s="68">
        <v>0</v>
      </c>
      <c r="J114" s="68">
        <v>0</v>
      </c>
      <c r="K114" s="68">
        <v>0</v>
      </c>
      <c r="L114" s="68">
        <v>0</v>
      </c>
      <c r="M114" s="68">
        <v>0</v>
      </c>
      <c r="N114" s="68">
        <v>0</v>
      </c>
      <c r="O114" s="68">
        <v>0</v>
      </c>
      <c r="Q114" s="202"/>
      <c r="R114" s="202"/>
      <c r="T114" s="202"/>
      <c r="U114" s="202"/>
    </row>
    <row r="115" spans="1:21" ht="15.75" x14ac:dyDescent="0.3">
      <c r="A115" s="192"/>
      <c r="B115" s="37" t="s">
        <v>209</v>
      </c>
      <c r="C115" s="76">
        <v>0</v>
      </c>
      <c r="D115" s="76">
        <v>0</v>
      </c>
      <c r="E115" s="76">
        <v>0</v>
      </c>
      <c r="F115" s="76">
        <v>0</v>
      </c>
      <c r="G115" s="76">
        <v>0</v>
      </c>
      <c r="H115" s="76">
        <v>0</v>
      </c>
      <c r="I115" s="76">
        <v>0</v>
      </c>
      <c r="J115" s="76">
        <v>0</v>
      </c>
      <c r="K115" s="76">
        <v>0</v>
      </c>
      <c r="L115" s="76">
        <v>0</v>
      </c>
      <c r="M115" s="76">
        <v>0</v>
      </c>
      <c r="N115" s="76">
        <v>0</v>
      </c>
      <c r="O115" s="76">
        <v>0</v>
      </c>
      <c r="Q115" s="202"/>
      <c r="R115" s="202"/>
      <c r="T115" s="202"/>
      <c r="U115" s="202"/>
    </row>
    <row r="116" spans="1:21" ht="15.75" x14ac:dyDescent="0.3">
      <c r="A116" s="192" t="s">
        <v>48</v>
      </c>
      <c r="B116" s="20" t="s">
        <v>148</v>
      </c>
      <c r="C116" s="199">
        <v>0</v>
      </c>
      <c r="D116" s="199">
        <v>0</v>
      </c>
      <c r="E116" s="199">
        <v>0</v>
      </c>
      <c r="F116" s="68">
        <v>0</v>
      </c>
      <c r="G116" s="68">
        <v>0</v>
      </c>
      <c r="H116" s="68">
        <v>0</v>
      </c>
      <c r="I116" s="68">
        <v>0</v>
      </c>
      <c r="J116" s="68">
        <v>0</v>
      </c>
      <c r="K116" s="68">
        <v>0</v>
      </c>
      <c r="L116" s="68">
        <v>0</v>
      </c>
      <c r="M116" s="68">
        <v>0</v>
      </c>
      <c r="N116" s="68">
        <v>0</v>
      </c>
      <c r="O116" s="68">
        <v>0</v>
      </c>
      <c r="Q116" s="202"/>
      <c r="R116" s="202"/>
      <c r="T116" s="202"/>
      <c r="U116" s="202"/>
    </row>
    <row r="117" spans="1:21" ht="15.75" x14ac:dyDescent="0.3">
      <c r="A117" s="192" t="s">
        <v>70</v>
      </c>
      <c r="B117" s="20" t="s">
        <v>210</v>
      </c>
      <c r="C117" s="199">
        <v>0</v>
      </c>
      <c r="D117" s="199">
        <v>0</v>
      </c>
      <c r="E117" s="199">
        <v>0</v>
      </c>
      <c r="F117" s="68">
        <v>0</v>
      </c>
      <c r="G117" s="68">
        <v>0</v>
      </c>
      <c r="H117" s="68">
        <v>0</v>
      </c>
      <c r="I117" s="68">
        <v>0</v>
      </c>
      <c r="J117" s="68">
        <v>0</v>
      </c>
      <c r="K117" s="68">
        <v>0</v>
      </c>
      <c r="L117" s="68">
        <v>0</v>
      </c>
      <c r="M117" s="68">
        <v>0</v>
      </c>
      <c r="N117" s="68">
        <v>0</v>
      </c>
      <c r="O117" s="68">
        <v>0</v>
      </c>
      <c r="Q117" s="202"/>
      <c r="R117" s="202"/>
      <c r="T117" s="202"/>
      <c r="U117" s="202"/>
    </row>
    <row r="118" spans="1:21" ht="15.75" x14ac:dyDescent="0.3">
      <c r="A118" s="192" t="s">
        <v>50</v>
      </c>
      <c r="B118" s="20" t="s">
        <v>149</v>
      </c>
      <c r="C118" s="199">
        <v>0</v>
      </c>
      <c r="D118" s="199">
        <v>0</v>
      </c>
      <c r="E118" s="199">
        <v>0</v>
      </c>
      <c r="F118" s="68">
        <v>0</v>
      </c>
      <c r="G118" s="68">
        <v>0</v>
      </c>
      <c r="H118" s="68">
        <v>0</v>
      </c>
      <c r="I118" s="68">
        <v>0</v>
      </c>
      <c r="J118" s="68">
        <v>0</v>
      </c>
      <c r="K118" s="68">
        <v>0</v>
      </c>
      <c r="L118" s="68">
        <v>0</v>
      </c>
      <c r="M118" s="68">
        <v>0</v>
      </c>
      <c r="N118" s="68">
        <v>0</v>
      </c>
      <c r="O118" s="68">
        <v>0</v>
      </c>
      <c r="Q118" s="202"/>
      <c r="R118" s="202"/>
      <c r="T118" s="202"/>
      <c r="U118" s="202"/>
    </row>
    <row r="119" spans="1:21" ht="15.75" x14ac:dyDescent="0.3">
      <c r="A119" s="192" t="s">
        <v>49</v>
      </c>
      <c r="B119" s="20" t="s">
        <v>150</v>
      </c>
      <c r="C119" s="199">
        <v>0</v>
      </c>
      <c r="D119" s="199">
        <v>0</v>
      </c>
      <c r="E119" s="199">
        <v>0</v>
      </c>
      <c r="F119" s="68">
        <v>0</v>
      </c>
      <c r="G119" s="68">
        <v>0</v>
      </c>
      <c r="H119" s="68">
        <v>0</v>
      </c>
      <c r="I119" s="68">
        <v>0</v>
      </c>
      <c r="J119" s="68">
        <v>0</v>
      </c>
      <c r="K119" s="68">
        <v>0</v>
      </c>
      <c r="L119" s="68">
        <v>0</v>
      </c>
      <c r="M119" s="68">
        <v>0</v>
      </c>
      <c r="N119" s="68">
        <v>0</v>
      </c>
      <c r="O119" s="68">
        <v>0</v>
      </c>
      <c r="Q119" s="202"/>
      <c r="R119" s="202"/>
      <c r="T119" s="202"/>
      <c r="U119" s="202"/>
    </row>
    <row r="120" spans="1:21" ht="15.75" x14ac:dyDescent="0.3">
      <c r="A120" s="192" t="s">
        <v>51</v>
      </c>
      <c r="B120" s="20" t="s">
        <v>151</v>
      </c>
      <c r="C120" s="199">
        <v>0</v>
      </c>
      <c r="D120" s="199">
        <v>0</v>
      </c>
      <c r="E120" s="199">
        <v>0</v>
      </c>
      <c r="F120" s="68">
        <v>0</v>
      </c>
      <c r="G120" s="68">
        <v>0</v>
      </c>
      <c r="H120" s="68">
        <v>0</v>
      </c>
      <c r="I120" s="68">
        <v>0</v>
      </c>
      <c r="J120" s="68">
        <v>0</v>
      </c>
      <c r="K120" s="68">
        <v>0</v>
      </c>
      <c r="L120" s="68">
        <v>0</v>
      </c>
      <c r="M120" s="68">
        <v>0</v>
      </c>
      <c r="N120" s="68">
        <v>0</v>
      </c>
      <c r="O120" s="68">
        <v>0</v>
      </c>
      <c r="Q120" s="202"/>
      <c r="R120" s="202"/>
      <c r="T120" s="202"/>
      <c r="U120" s="202"/>
    </row>
    <row r="121" spans="1:21" ht="15.75" x14ac:dyDescent="0.3">
      <c r="A121" s="192"/>
      <c r="B121" s="37" t="s">
        <v>211</v>
      </c>
      <c r="C121" s="76">
        <v>0</v>
      </c>
      <c r="D121" s="76">
        <v>0</v>
      </c>
      <c r="E121" s="76">
        <v>0</v>
      </c>
      <c r="F121" s="76">
        <v>0</v>
      </c>
      <c r="G121" s="76">
        <v>0</v>
      </c>
      <c r="H121" s="76">
        <v>0</v>
      </c>
      <c r="I121" s="76">
        <v>0</v>
      </c>
      <c r="J121" s="76">
        <v>0</v>
      </c>
      <c r="K121" s="76">
        <v>0</v>
      </c>
      <c r="L121" s="76">
        <v>0</v>
      </c>
      <c r="M121" s="76">
        <v>0</v>
      </c>
      <c r="N121" s="76">
        <v>0</v>
      </c>
      <c r="O121" s="76">
        <v>0</v>
      </c>
      <c r="Q121" s="202"/>
      <c r="R121" s="202"/>
      <c r="T121" s="202"/>
      <c r="U121" s="202"/>
    </row>
    <row r="122" spans="1:21" ht="15.75" x14ac:dyDescent="0.3">
      <c r="A122" s="192"/>
      <c r="B122" s="38" t="s">
        <v>212</v>
      </c>
      <c r="C122" s="77">
        <v>0</v>
      </c>
      <c r="D122" s="77">
        <v>0</v>
      </c>
      <c r="E122" s="77">
        <v>0</v>
      </c>
      <c r="F122" s="77">
        <v>0</v>
      </c>
      <c r="G122" s="77">
        <v>0</v>
      </c>
      <c r="H122" s="77">
        <v>0</v>
      </c>
      <c r="I122" s="77">
        <v>0</v>
      </c>
      <c r="J122" s="77">
        <v>0</v>
      </c>
      <c r="K122" s="77">
        <v>0</v>
      </c>
      <c r="L122" s="77">
        <v>0</v>
      </c>
      <c r="M122" s="77">
        <v>0</v>
      </c>
      <c r="N122" s="77">
        <v>0</v>
      </c>
      <c r="O122" s="77">
        <v>0</v>
      </c>
      <c r="Q122" s="202"/>
      <c r="R122" s="202"/>
      <c r="T122" s="202"/>
      <c r="U122" s="202"/>
    </row>
    <row r="123" spans="1:21" ht="15.75" x14ac:dyDescent="0.3">
      <c r="A123" s="192"/>
      <c r="B123" s="22"/>
      <c r="C123" s="82"/>
      <c r="D123" s="82"/>
      <c r="E123" s="82"/>
      <c r="F123" s="81"/>
      <c r="G123" s="81"/>
      <c r="H123" s="81"/>
      <c r="I123" s="81"/>
      <c r="J123" s="81"/>
      <c r="K123" s="81"/>
      <c r="L123" s="81"/>
      <c r="M123" s="81"/>
      <c r="N123" s="81"/>
      <c r="O123" s="81"/>
    </row>
    <row r="124" spans="1:21" ht="15.75" x14ac:dyDescent="0.3">
      <c r="A124" s="197" t="s">
        <v>71</v>
      </c>
      <c r="B124" s="40" t="s">
        <v>213</v>
      </c>
      <c r="C124" s="199">
        <v>0</v>
      </c>
      <c r="D124" s="199">
        <v>0</v>
      </c>
      <c r="E124" s="199">
        <v>0</v>
      </c>
      <c r="F124" s="68">
        <v>0</v>
      </c>
      <c r="G124" s="68">
        <v>0</v>
      </c>
      <c r="H124" s="68">
        <v>0</v>
      </c>
      <c r="I124" s="68">
        <v>0</v>
      </c>
      <c r="J124" s="68">
        <v>0</v>
      </c>
      <c r="K124" s="68">
        <v>0</v>
      </c>
      <c r="L124" s="68">
        <v>0</v>
      </c>
      <c r="M124" s="68">
        <v>0</v>
      </c>
      <c r="N124" s="68">
        <v>0</v>
      </c>
      <c r="O124" s="68">
        <v>0</v>
      </c>
      <c r="Q124" s="202"/>
      <c r="R124" s="202"/>
      <c r="T124" s="202"/>
      <c r="U124" s="202"/>
    </row>
    <row r="125" spans="1:21" ht="15.75" x14ac:dyDescent="0.3">
      <c r="A125" s="197" t="s">
        <v>78</v>
      </c>
      <c r="B125" s="40" t="s">
        <v>214</v>
      </c>
      <c r="C125" s="199">
        <v>0</v>
      </c>
      <c r="D125" s="199">
        <v>0</v>
      </c>
      <c r="E125" s="199">
        <v>0</v>
      </c>
      <c r="F125" s="68">
        <v>0</v>
      </c>
      <c r="G125" s="68">
        <v>0</v>
      </c>
      <c r="H125" s="68">
        <v>0</v>
      </c>
      <c r="I125" s="68">
        <v>0</v>
      </c>
      <c r="J125" s="68">
        <v>0</v>
      </c>
      <c r="K125" s="68">
        <v>0</v>
      </c>
      <c r="L125" s="68">
        <v>0</v>
      </c>
      <c r="M125" s="68">
        <v>0</v>
      </c>
      <c r="N125" s="68">
        <v>0</v>
      </c>
      <c r="O125" s="68">
        <v>0</v>
      </c>
      <c r="Q125" s="202"/>
      <c r="R125" s="202"/>
      <c r="T125" s="202"/>
      <c r="U125" s="202"/>
    </row>
    <row r="126" spans="1:21" ht="15.75" x14ac:dyDescent="0.3">
      <c r="A126" s="197" t="s">
        <v>53</v>
      </c>
      <c r="B126" s="40" t="s">
        <v>215</v>
      </c>
      <c r="C126" s="199">
        <v>0</v>
      </c>
      <c r="D126" s="199">
        <v>0</v>
      </c>
      <c r="E126" s="199">
        <v>0</v>
      </c>
      <c r="F126" s="68">
        <v>0</v>
      </c>
      <c r="G126" s="68">
        <v>0</v>
      </c>
      <c r="H126" s="68">
        <v>0</v>
      </c>
      <c r="I126" s="68">
        <v>0</v>
      </c>
      <c r="J126" s="68">
        <v>0</v>
      </c>
      <c r="K126" s="68">
        <v>0</v>
      </c>
      <c r="L126" s="68">
        <v>0</v>
      </c>
      <c r="M126" s="68">
        <v>0</v>
      </c>
      <c r="N126" s="68">
        <v>0</v>
      </c>
      <c r="O126" s="68">
        <v>0</v>
      </c>
      <c r="Q126" s="202"/>
      <c r="R126" s="202"/>
      <c r="T126" s="202"/>
      <c r="U126" s="202"/>
    </row>
    <row r="127" spans="1:21" ht="15.75" x14ac:dyDescent="0.3">
      <c r="A127" s="197" t="s">
        <v>152</v>
      </c>
      <c r="B127" s="41" t="s">
        <v>216</v>
      </c>
      <c r="C127" s="199">
        <v>0</v>
      </c>
      <c r="D127" s="199">
        <v>0</v>
      </c>
      <c r="E127" s="199">
        <v>0</v>
      </c>
      <c r="F127" s="68">
        <v>0</v>
      </c>
      <c r="G127" s="68">
        <v>0</v>
      </c>
      <c r="H127" s="68">
        <v>0</v>
      </c>
      <c r="I127" s="68">
        <v>0</v>
      </c>
      <c r="J127" s="68">
        <v>0</v>
      </c>
      <c r="K127" s="68">
        <v>0</v>
      </c>
      <c r="L127" s="68">
        <v>0</v>
      </c>
      <c r="M127" s="68">
        <v>0</v>
      </c>
      <c r="N127" s="68">
        <v>0</v>
      </c>
      <c r="O127" s="68">
        <v>0</v>
      </c>
      <c r="Q127" s="202"/>
      <c r="R127" s="202"/>
      <c r="T127" s="202"/>
      <c r="U127" s="202"/>
    </row>
    <row r="128" spans="1:21" ht="15.75" x14ac:dyDescent="0.3">
      <c r="A128" s="197"/>
      <c r="B128" s="42" t="s">
        <v>217</v>
      </c>
      <c r="C128" s="78">
        <v>0</v>
      </c>
      <c r="D128" s="78">
        <v>0</v>
      </c>
      <c r="E128" s="78">
        <v>0</v>
      </c>
      <c r="F128" s="78">
        <v>0</v>
      </c>
      <c r="G128" s="78">
        <v>0</v>
      </c>
      <c r="H128" s="78">
        <v>0</v>
      </c>
      <c r="I128" s="78">
        <v>0</v>
      </c>
      <c r="J128" s="78">
        <v>0</v>
      </c>
      <c r="K128" s="78">
        <v>0</v>
      </c>
      <c r="L128" s="78">
        <v>0</v>
      </c>
      <c r="M128" s="78">
        <v>0</v>
      </c>
      <c r="N128" s="78">
        <v>0</v>
      </c>
      <c r="O128" s="78">
        <v>0</v>
      </c>
      <c r="Q128" s="202"/>
      <c r="R128" s="202"/>
      <c r="T128" s="202"/>
      <c r="U128" s="202"/>
    </row>
    <row r="129" spans="1:21" ht="15.75" x14ac:dyDescent="0.3">
      <c r="A129" s="193"/>
      <c r="B129" s="98"/>
      <c r="C129" s="98"/>
      <c r="D129" s="98"/>
    </row>
    <row r="130" spans="1:21" ht="16.5" x14ac:dyDescent="0.3">
      <c r="A130" s="193"/>
      <c r="B130" s="198" t="s">
        <v>218</v>
      </c>
      <c r="C130" s="87"/>
      <c r="D130" s="87"/>
      <c r="E130" s="87"/>
      <c r="F130" s="198" t="s">
        <v>240</v>
      </c>
      <c r="G130" s="87"/>
      <c r="H130" s="87"/>
      <c r="I130" s="87"/>
      <c r="J130" s="87"/>
      <c r="K130" s="87"/>
      <c r="L130" s="87"/>
      <c r="M130" s="87"/>
      <c r="N130" s="87"/>
      <c r="O130" s="87"/>
    </row>
    <row r="131" spans="1:21" ht="30" x14ac:dyDescent="0.35">
      <c r="A131" s="191"/>
      <c r="B131" s="13" t="s">
        <v>231</v>
      </c>
      <c r="C131" s="14">
        <v>2018</v>
      </c>
      <c r="D131" s="14">
        <v>2019</v>
      </c>
      <c r="E131" s="14">
        <v>2020</v>
      </c>
      <c r="F131" s="14">
        <v>2023</v>
      </c>
      <c r="G131" s="14">
        <v>2025</v>
      </c>
      <c r="H131" s="14">
        <v>2028</v>
      </c>
      <c r="I131" s="14">
        <v>2030</v>
      </c>
      <c r="J131" s="14">
        <v>2033</v>
      </c>
      <c r="K131" s="14">
        <v>2035</v>
      </c>
      <c r="L131" s="14">
        <v>2038</v>
      </c>
      <c r="M131" s="14">
        <v>2040</v>
      </c>
      <c r="N131" s="14">
        <v>2045</v>
      </c>
      <c r="O131" s="14">
        <v>2050</v>
      </c>
    </row>
    <row r="132" spans="1:21" ht="15.75" x14ac:dyDescent="0.3">
      <c r="A132" s="192" t="s">
        <v>72</v>
      </c>
      <c r="B132" s="20" t="s">
        <v>153</v>
      </c>
      <c r="C132" s="199">
        <v>0</v>
      </c>
      <c r="D132" s="199">
        <v>0</v>
      </c>
      <c r="E132" s="199">
        <v>0</v>
      </c>
      <c r="F132" s="199">
        <v>0</v>
      </c>
      <c r="G132" s="199">
        <v>0</v>
      </c>
      <c r="H132" s="199">
        <v>0</v>
      </c>
      <c r="I132" s="199">
        <v>0</v>
      </c>
      <c r="J132" s="199">
        <v>0</v>
      </c>
      <c r="K132" s="199">
        <v>0</v>
      </c>
      <c r="L132" s="199">
        <v>0</v>
      </c>
      <c r="M132" s="199">
        <v>0</v>
      </c>
      <c r="N132" s="199">
        <v>0</v>
      </c>
      <c r="O132" s="199">
        <v>0</v>
      </c>
      <c r="Q132" s="202"/>
      <c r="R132" s="202"/>
      <c r="T132" s="202"/>
      <c r="U132" s="202"/>
    </row>
    <row r="133" spans="1:21" ht="15.75" x14ac:dyDescent="0.3">
      <c r="A133" s="192" t="s">
        <v>67</v>
      </c>
      <c r="B133" s="20" t="s">
        <v>154</v>
      </c>
      <c r="C133" s="199">
        <v>0</v>
      </c>
      <c r="D133" s="199">
        <v>0</v>
      </c>
      <c r="E133" s="199">
        <v>0</v>
      </c>
      <c r="F133" s="199">
        <v>0</v>
      </c>
      <c r="G133" s="199">
        <v>0</v>
      </c>
      <c r="H133" s="199">
        <v>0</v>
      </c>
      <c r="I133" s="199">
        <v>0</v>
      </c>
      <c r="J133" s="199">
        <v>0</v>
      </c>
      <c r="K133" s="199">
        <v>0</v>
      </c>
      <c r="L133" s="199">
        <v>0</v>
      </c>
      <c r="M133" s="199">
        <v>0</v>
      </c>
      <c r="N133" s="199">
        <v>0</v>
      </c>
      <c r="O133" s="199">
        <v>0</v>
      </c>
      <c r="Q133" s="202"/>
      <c r="R133" s="202"/>
      <c r="T133" s="202"/>
      <c r="U133" s="202"/>
    </row>
    <row r="134" spans="1:21" ht="15.75" x14ac:dyDescent="0.3">
      <c r="A134" s="192" t="s">
        <v>73</v>
      </c>
      <c r="B134" s="20" t="s">
        <v>155</v>
      </c>
      <c r="C134" s="199">
        <v>0</v>
      </c>
      <c r="D134" s="199">
        <v>0</v>
      </c>
      <c r="E134" s="199">
        <v>0</v>
      </c>
      <c r="F134" s="199">
        <v>0</v>
      </c>
      <c r="G134" s="199">
        <v>0</v>
      </c>
      <c r="H134" s="199">
        <v>0</v>
      </c>
      <c r="I134" s="199">
        <v>0</v>
      </c>
      <c r="J134" s="199">
        <v>0</v>
      </c>
      <c r="K134" s="199">
        <v>0</v>
      </c>
      <c r="L134" s="199">
        <v>0</v>
      </c>
      <c r="M134" s="199">
        <v>0</v>
      </c>
      <c r="N134" s="199">
        <v>0</v>
      </c>
      <c r="O134" s="199">
        <v>0</v>
      </c>
      <c r="Q134" s="202"/>
      <c r="R134" s="202"/>
      <c r="T134" s="202"/>
      <c r="U134" s="202"/>
    </row>
    <row r="135" spans="1:21" ht="15.75" x14ac:dyDescent="0.3">
      <c r="A135" s="192" t="s">
        <v>82</v>
      </c>
      <c r="B135" s="20" t="s">
        <v>156</v>
      </c>
      <c r="C135" s="199">
        <v>0</v>
      </c>
      <c r="D135" s="199">
        <v>0</v>
      </c>
      <c r="E135" s="199">
        <v>0</v>
      </c>
      <c r="F135" s="199">
        <v>0</v>
      </c>
      <c r="G135" s="199">
        <v>0</v>
      </c>
      <c r="H135" s="199">
        <v>0</v>
      </c>
      <c r="I135" s="199">
        <v>0</v>
      </c>
      <c r="J135" s="199">
        <v>0</v>
      </c>
      <c r="K135" s="199">
        <v>0</v>
      </c>
      <c r="L135" s="199">
        <v>0</v>
      </c>
      <c r="M135" s="199">
        <v>0</v>
      </c>
      <c r="N135" s="199">
        <v>0</v>
      </c>
      <c r="O135" s="199">
        <v>0</v>
      </c>
      <c r="Q135" s="202"/>
      <c r="R135" s="202"/>
      <c r="T135" s="202"/>
      <c r="U135" s="202"/>
    </row>
    <row r="136" spans="1:21" ht="15.75" x14ac:dyDescent="0.3">
      <c r="A136" s="192" t="s">
        <v>79</v>
      </c>
      <c r="B136" s="20" t="s">
        <v>219</v>
      </c>
      <c r="C136" s="199">
        <v>0</v>
      </c>
      <c r="D136" s="199">
        <v>0</v>
      </c>
      <c r="E136" s="199">
        <v>0</v>
      </c>
      <c r="F136" s="199">
        <v>0</v>
      </c>
      <c r="G136" s="199">
        <v>0</v>
      </c>
      <c r="H136" s="199">
        <v>0</v>
      </c>
      <c r="I136" s="199">
        <v>0</v>
      </c>
      <c r="J136" s="199">
        <v>0</v>
      </c>
      <c r="K136" s="199">
        <v>0</v>
      </c>
      <c r="L136" s="199">
        <v>0</v>
      </c>
      <c r="M136" s="199">
        <v>0</v>
      </c>
      <c r="N136" s="199">
        <v>0</v>
      </c>
      <c r="O136" s="199">
        <v>0</v>
      </c>
      <c r="Q136" s="202"/>
      <c r="R136" s="202"/>
      <c r="T136" s="202"/>
      <c r="U136" s="202"/>
    </row>
    <row r="137" spans="1:21" ht="15.75" x14ac:dyDescent="0.3">
      <c r="A137" s="192" t="s">
        <v>76</v>
      </c>
      <c r="B137" s="20" t="s">
        <v>157</v>
      </c>
      <c r="C137" s="199">
        <v>0</v>
      </c>
      <c r="D137" s="199">
        <v>0</v>
      </c>
      <c r="E137" s="199">
        <v>0</v>
      </c>
      <c r="F137" s="199">
        <v>0</v>
      </c>
      <c r="G137" s="199">
        <v>0</v>
      </c>
      <c r="H137" s="199">
        <v>0</v>
      </c>
      <c r="I137" s="199">
        <v>0</v>
      </c>
      <c r="J137" s="199">
        <v>0</v>
      </c>
      <c r="K137" s="199">
        <v>0</v>
      </c>
      <c r="L137" s="199">
        <v>0</v>
      </c>
      <c r="M137" s="199">
        <v>0</v>
      </c>
      <c r="N137" s="199">
        <v>0</v>
      </c>
      <c r="O137" s="199">
        <v>0</v>
      </c>
      <c r="Q137" s="202"/>
      <c r="R137" s="202"/>
      <c r="T137" s="202"/>
      <c r="U137" s="202"/>
    </row>
    <row r="138" spans="1:21" ht="15.75" x14ac:dyDescent="0.3">
      <c r="A138" s="192" t="s">
        <v>74</v>
      </c>
      <c r="B138" s="20" t="s">
        <v>158</v>
      </c>
      <c r="C138" s="199">
        <v>0</v>
      </c>
      <c r="D138" s="199">
        <v>0</v>
      </c>
      <c r="E138" s="199">
        <v>0</v>
      </c>
      <c r="F138" s="199">
        <v>0</v>
      </c>
      <c r="G138" s="199">
        <v>0</v>
      </c>
      <c r="H138" s="199">
        <v>0</v>
      </c>
      <c r="I138" s="199">
        <v>0</v>
      </c>
      <c r="J138" s="199">
        <v>0</v>
      </c>
      <c r="K138" s="199">
        <v>0</v>
      </c>
      <c r="L138" s="199">
        <v>0</v>
      </c>
      <c r="M138" s="199">
        <v>0</v>
      </c>
      <c r="N138" s="199">
        <v>0</v>
      </c>
      <c r="O138" s="199">
        <v>0</v>
      </c>
      <c r="Q138" s="202"/>
      <c r="R138" s="202"/>
      <c r="T138" s="202"/>
      <c r="U138" s="202"/>
    </row>
    <row r="139" spans="1:21" ht="15.75" x14ac:dyDescent="0.3">
      <c r="A139" s="192" t="s">
        <v>159</v>
      </c>
      <c r="B139" s="20" t="s">
        <v>160</v>
      </c>
      <c r="C139" s="199">
        <v>0</v>
      </c>
      <c r="D139" s="199">
        <v>0</v>
      </c>
      <c r="E139" s="199">
        <v>0</v>
      </c>
      <c r="F139" s="199">
        <v>0</v>
      </c>
      <c r="G139" s="199">
        <v>0</v>
      </c>
      <c r="H139" s="199">
        <v>0</v>
      </c>
      <c r="I139" s="199">
        <v>0</v>
      </c>
      <c r="J139" s="199">
        <v>0</v>
      </c>
      <c r="K139" s="199">
        <v>0</v>
      </c>
      <c r="L139" s="199">
        <v>0</v>
      </c>
      <c r="M139" s="199">
        <v>0</v>
      </c>
      <c r="N139" s="199">
        <v>0</v>
      </c>
      <c r="O139" s="199">
        <v>0</v>
      </c>
      <c r="Q139" s="202"/>
      <c r="R139" s="202"/>
      <c r="T139" s="202"/>
      <c r="U139" s="202"/>
    </row>
    <row r="140" spans="1:21" ht="15.75" x14ac:dyDescent="0.3">
      <c r="A140" s="192" t="s">
        <v>75</v>
      </c>
      <c r="B140" s="44" t="s">
        <v>161</v>
      </c>
      <c r="C140" s="199">
        <v>0</v>
      </c>
      <c r="D140" s="199">
        <v>0</v>
      </c>
      <c r="E140" s="199">
        <v>0</v>
      </c>
      <c r="F140" s="199">
        <v>0</v>
      </c>
      <c r="G140" s="199">
        <v>0</v>
      </c>
      <c r="H140" s="199">
        <v>0</v>
      </c>
      <c r="I140" s="199">
        <v>0</v>
      </c>
      <c r="J140" s="199">
        <v>0</v>
      </c>
      <c r="K140" s="199">
        <v>0</v>
      </c>
      <c r="L140" s="199">
        <v>0</v>
      </c>
      <c r="M140" s="199">
        <v>0</v>
      </c>
      <c r="N140" s="199">
        <v>0</v>
      </c>
      <c r="O140" s="199">
        <v>0</v>
      </c>
      <c r="Q140" s="202"/>
    </row>
    <row r="141" spans="1:21" ht="15.75" x14ac:dyDescent="0.3">
      <c r="A141" s="192"/>
      <c r="B141" s="45" t="s">
        <v>220</v>
      </c>
      <c r="C141" s="79">
        <v>0</v>
      </c>
      <c r="D141" s="79">
        <v>0</v>
      </c>
      <c r="E141" s="79">
        <v>0</v>
      </c>
      <c r="F141" s="79">
        <v>0</v>
      </c>
      <c r="G141" s="79">
        <v>0</v>
      </c>
      <c r="H141" s="79">
        <v>0</v>
      </c>
      <c r="I141" s="79">
        <v>0</v>
      </c>
      <c r="J141" s="79">
        <v>0</v>
      </c>
      <c r="K141" s="79">
        <v>0</v>
      </c>
      <c r="L141" s="79">
        <v>0</v>
      </c>
      <c r="M141" s="79">
        <v>0</v>
      </c>
      <c r="N141" s="79">
        <v>0</v>
      </c>
      <c r="O141" s="79">
        <v>0</v>
      </c>
      <c r="Q141" s="202"/>
      <c r="R141" s="202"/>
      <c r="T141" s="202"/>
      <c r="U141" s="202"/>
    </row>
    <row r="142" spans="1:21" x14ac:dyDescent="0.25">
      <c r="A142" s="192"/>
      <c r="C142" s="86"/>
      <c r="D142" s="86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</row>
    <row r="143" spans="1:21" x14ac:dyDescent="0.25">
      <c r="A143" s="19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7B306-EB69-4D50-BAD5-E6F101422158}">
  <sheetPr>
    <tabColor theme="9"/>
  </sheetPr>
  <dimension ref="A1:U143"/>
  <sheetViews>
    <sheetView topLeftCell="C1" workbookViewId="0">
      <selection activeCell="I6" sqref="I6"/>
    </sheetView>
  </sheetViews>
  <sheetFormatPr baseColWidth="10" defaultColWidth="11.42578125" defaultRowHeight="15" x14ac:dyDescent="0.25"/>
  <cols>
    <col min="2" max="2" width="55.85546875" customWidth="1"/>
    <col min="3" max="4" width="11.42578125" style="2"/>
    <col min="5" max="6" width="12.140625" style="2" customWidth="1"/>
    <col min="7" max="8" width="12" style="2" customWidth="1"/>
    <col min="9" max="15" width="11.42578125" style="2"/>
  </cols>
  <sheetData>
    <row r="1" spans="1:21" ht="15.75" thickBot="1" x14ac:dyDescent="0.3">
      <c r="B1" s="64" t="s">
        <v>0</v>
      </c>
      <c r="O1"/>
    </row>
    <row r="2" spans="1:21" x14ac:dyDescent="0.25">
      <c r="B2" s="91"/>
    </row>
    <row r="3" spans="1:21" ht="30" x14ac:dyDescent="0.35">
      <c r="B3" s="13" t="s">
        <v>228</v>
      </c>
      <c r="C3" s="14">
        <v>2018</v>
      </c>
      <c r="D3" s="14">
        <v>2019</v>
      </c>
      <c r="E3" s="14">
        <v>2020</v>
      </c>
      <c r="F3" s="14">
        <v>2023</v>
      </c>
      <c r="G3" s="14">
        <v>2025</v>
      </c>
      <c r="H3" s="14">
        <v>2028</v>
      </c>
      <c r="I3" s="14">
        <v>2030</v>
      </c>
      <c r="J3" s="14">
        <v>2033</v>
      </c>
      <c r="K3" s="14">
        <v>2035</v>
      </c>
      <c r="L3" s="14">
        <v>2038</v>
      </c>
      <c r="M3" s="14">
        <v>2040</v>
      </c>
      <c r="N3" s="14">
        <v>2045</v>
      </c>
      <c r="O3" s="14">
        <v>2050</v>
      </c>
    </row>
    <row r="4" spans="1:21" ht="15.75" x14ac:dyDescent="0.3">
      <c r="A4" s="54"/>
      <c r="B4" s="51" t="s">
        <v>185</v>
      </c>
      <c r="C4" s="106">
        <v>4.6257560232627188</v>
      </c>
      <c r="D4" s="106">
        <v>3.6617057411050133</v>
      </c>
      <c r="E4" s="106">
        <v>3.1472927071070105</v>
      </c>
      <c r="F4" s="103">
        <v>1.9117436711172078</v>
      </c>
      <c r="G4" s="103">
        <v>1.3596709483068101</v>
      </c>
      <c r="H4" s="103">
        <v>1.0908146101564518</v>
      </c>
      <c r="I4" s="103">
        <v>0.82893974930680703</v>
      </c>
      <c r="J4" s="103">
        <v>0.71694040552220073</v>
      </c>
      <c r="K4" s="103">
        <v>0.67597701075264027</v>
      </c>
      <c r="L4" s="103">
        <v>0.63783715417147691</v>
      </c>
      <c r="M4" s="103">
        <v>0.61977428195551132</v>
      </c>
      <c r="N4" s="103">
        <v>0.58824105353792078</v>
      </c>
      <c r="O4" s="103">
        <v>0.55937208734319654</v>
      </c>
      <c r="Q4" s="101"/>
      <c r="R4" s="101"/>
      <c r="T4" s="101"/>
      <c r="U4" s="101"/>
    </row>
    <row r="5" spans="1:21" ht="15.75" x14ac:dyDescent="0.3">
      <c r="A5" s="55"/>
      <c r="B5" s="51" t="s">
        <v>186</v>
      </c>
      <c r="C5" s="106">
        <v>3037.5137808873774</v>
      </c>
      <c r="D5" s="106">
        <v>2704.9936319959497</v>
      </c>
      <c r="E5" s="106">
        <v>2430.5288572355926</v>
      </c>
      <c r="F5" s="103">
        <v>867.65025144838762</v>
      </c>
      <c r="G5" s="103">
        <v>615.48961532462681</v>
      </c>
      <c r="H5" s="103">
        <v>431.75204949599458</v>
      </c>
      <c r="I5" s="103">
        <v>382.75232111592652</v>
      </c>
      <c r="J5" s="103">
        <v>335.7982631169823</v>
      </c>
      <c r="K5" s="103">
        <v>265.09541289888097</v>
      </c>
      <c r="L5" s="103">
        <v>232.07016351150259</v>
      </c>
      <c r="M5" s="103">
        <v>216.09100963954921</v>
      </c>
      <c r="N5" s="103">
        <v>204.58999824596779</v>
      </c>
      <c r="O5" s="103">
        <v>197.40640474393052</v>
      </c>
      <c r="Q5" s="101"/>
      <c r="R5" s="101"/>
      <c r="T5" s="101"/>
      <c r="U5" s="101"/>
    </row>
    <row r="6" spans="1:21" ht="15.75" x14ac:dyDescent="0.3">
      <c r="A6" s="56"/>
      <c r="B6" s="51" t="s">
        <v>167</v>
      </c>
      <c r="C6" s="106">
        <v>0</v>
      </c>
      <c r="D6" s="106">
        <v>0</v>
      </c>
      <c r="E6" s="106">
        <v>0</v>
      </c>
      <c r="F6" s="103">
        <v>0</v>
      </c>
      <c r="G6" s="103">
        <v>0</v>
      </c>
      <c r="H6" s="103">
        <v>0</v>
      </c>
      <c r="I6" s="103">
        <v>0</v>
      </c>
      <c r="J6" s="103">
        <v>0</v>
      </c>
      <c r="K6" s="103">
        <v>0</v>
      </c>
      <c r="L6" s="103">
        <v>0</v>
      </c>
      <c r="M6" s="103">
        <v>0</v>
      </c>
      <c r="N6" s="103">
        <v>0</v>
      </c>
      <c r="O6" s="103">
        <v>0</v>
      </c>
      <c r="Q6" s="101"/>
      <c r="R6" s="101"/>
      <c r="T6" s="101"/>
      <c r="U6" s="101"/>
    </row>
    <row r="7" spans="1:21" ht="15.75" x14ac:dyDescent="0.3">
      <c r="A7" s="57"/>
      <c r="B7" s="51" t="s">
        <v>187</v>
      </c>
      <c r="C7" s="106">
        <v>7945.8498372836257</v>
      </c>
      <c r="D7" s="106">
        <v>6655.1081615359753</v>
      </c>
      <c r="E7" s="106">
        <v>5801.7549822346673</v>
      </c>
      <c r="F7" s="103">
        <v>3894.3108046755233</v>
      </c>
      <c r="G7" s="103">
        <v>3313.6345364644671</v>
      </c>
      <c r="H7" s="103">
        <v>2686.2812314708663</v>
      </c>
      <c r="I7" s="103">
        <v>2426.3162552059275</v>
      </c>
      <c r="J7" s="103">
        <v>2021.712427910541</v>
      </c>
      <c r="K7" s="103">
        <v>1729.0452104480746</v>
      </c>
      <c r="L7" s="103">
        <v>1286.4767732117471</v>
      </c>
      <c r="M7" s="103">
        <v>1046.4512853046128</v>
      </c>
      <c r="N7" s="103">
        <v>666.40487396159494</v>
      </c>
      <c r="O7" s="103">
        <v>491.10841103270479</v>
      </c>
      <c r="Q7" s="101"/>
      <c r="R7" s="101"/>
      <c r="T7" s="101"/>
      <c r="U7" s="101"/>
    </row>
    <row r="8" spans="1:21" ht="15.75" x14ac:dyDescent="0.3">
      <c r="A8" s="58"/>
      <c r="B8" s="51" t="s">
        <v>188</v>
      </c>
      <c r="C8" s="106">
        <v>66.94852305573049</v>
      </c>
      <c r="D8" s="106">
        <v>77.136997090565799</v>
      </c>
      <c r="E8" s="106">
        <v>69.465622270452585</v>
      </c>
      <c r="F8" s="103">
        <v>32.562635279714385</v>
      </c>
      <c r="G8" s="103">
        <v>21.530944619415727</v>
      </c>
      <c r="H8" s="103">
        <v>14.909320877724697</v>
      </c>
      <c r="I8" s="103">
        <v>11.452539601953125</v>
      </c>
      <c r="J8" s="103">
        <v>7.5425219504961367</v>
      </c>
      <c r="K8" s="103">
        <v>5.5259529498598949</v>
      </c>
      <c r="L8" s="103">
        <v>3.5537019657745974</v>
      </c>
      <c r="M8" s="103">
        <v>2.5210678059511209</v>
      </c>
      <c r="N8" s="103">
        <v>0.73311632914250724</v>
      </c>
      <c r="O8" s="103">
        <v>0.17142015213120934</v>
      </c>
      <c r="Q8" s="101"/>
      <c r="R8" s="101"/>
      <c r="T8" s="101"/>
      <c r="U8" s="101"/>
    </row>
    <row r="9" spans="1:21" ht="15.75" x14ac:dyDescent="0.3">
      <c r="A9" s="59"/>
      <c r="B9" s="51" t="s">
        <v>170</v>
      </c>
      <c r="C9" s="106">
        <v>2797.1155870450552</v>
      </c>
      <c r="D9" s="106">
        <v>2535.3949240765091</v>
      </c>
      <c r="E9" s="106">
        <v>2283.6583395560001</v>
      </c>
      <c r="F9" s="103">
        <v>1698.5897004134233</v>
      </c>
      <c r="G9" s="103">
        <v>1253.3572703978475</v>
      </c>
      <c r="H9" s="103">
        <v>767.66788567410731</v>
      </c>
      <c r="I9" s="103">
        <v>526.57746355488712</v>
      </c>
      <c r="J9" s="103">
        <v>307.14896881902257</v>
      </c>
      <c r="K9" s="103">
        <v>218.55536724122049</v>
      </c>
      <c r="L9" s="103">
        <v>114.46348119329191</v>
      </c>
      <c r="M9" s="103">
        <v>70.806465949743796</v>
      </c>
      <c r="N9" s="103">
        <v>17.005135340963289</v>
      </c>
      <c r="O9" s="103">
        <v>3.0139316174626636</v>
      </c>
      <c r="Q9" s="101"/>
      <c r="R9" s="101"/>
      <c r="T9" s="101"/>
      <c r="U9" s="101"/>
    </row>
    <row r="10" spans="1:21" ht="15.75" x14ac:dyDescent="0.3">
      <c r="A10" s="60"/>
      <c r="B10" s="52" t="s">
        <v>189</v>
      </c>
      <c r="C10" s="106">
        <v>48.337077275241676</v>
      </c>
      <c r="D10" s="106">
        <v>5.3004926971213013</v>
      </c>
      <c r="E10" s="106">
        <v>0.26715412425227891</v>
      </c>
      <c r="F10" s="104">
        <v>0.31481572648512363</v>
      </c>
      <c r="G10" s="104">
        <v>0.31481572648512363</v>
      </c>
      <c r="H10" s="104">
        <v>0.31481572648512363</v>
      </c>
      <c r="I10" s="104">
        <v>0.31481572648512363</v>
      </c>
      <c r="J10" s="104">
        <v>0.31481572648512363</v>
      </c>
      <c r="K10" s="104">
        <v>0.31481572648512363</v>
      </c>
      <c r="L10" s="104">
        <v>0.31481572648512363</v>
      </c>
      <c r="M10" s="104">
        <v>0.31481572648512363</v>
      </c>
      <c r="N10" s="104">
        <v>0.31481572648512363</v>
      </c>
      <c r="O10" s="104">
        <v>0.31481572648512363</v>
      </c>
      <c r="Q10" s="101"/>
      <c r="R10" s="101"/>
      <c r="T10" s="101"/>
      <c r="U10" s="101"/>
    </row>
    <row r="11" spans="1:21" ht="15.75" x14ac:dyDescent="0.3">
      <c r="A11" s="61"/>
      <c r="B11" s="53" t="s">
        <v>190</v>
      </c>
      <c r="C11" s="105">
        <v>13852.053484295051</v>
      </c>
      <c r="D11" s="105">
        <v>11976.295420440105</v>
      </c>
      <c r="E11" s="105">
        <v>10588.555094003819</v>
      </c>
      <c r="F11" s="105">
        <v>6495.0251354881657</v>
      </c>
      <c r="G11" s="105">
        <v>5205.3720377546633</v>
      </c>
      <c r="H11" s="105">
        <v>3901.7013021288494</v>
      </c>
      <c r="I11" s="105">
        <v>3347.9275192280011</v>
      </c>
      <c r="J11" s="105">
        <v>2672.9191222025643</v>
      </c>
      <c r="K11" s="105">
        <v>2218.8979205487885</v>
      </c>
      <c r="L11" s="105">
        <v>1637.2019570364876</v>
      </c>
      <c r="M11" s="105">
        <v>1336.4896029818126</v>
      </c>
      <c r="N11" s="105">
        <v>889.3213649312064</v>
      </c>
      <c r="O11" s="105">
        <v>692.25953963357233</v>
      </c>
      <c r="Q11" s="101"/>
      <c r="R11" s="101"/>
      <c r="T11" s="101"/>
      <c r="U11" s="101"/>
    </row>
    <row r="12" spans="1:21" ht="15.75" x14ac:dyDescent="0.3">
      <c r="A12" s="62"/>
      <c r="B12" s="51" t="s">
        <v>66</v>
      </c>
      <c r="C12" s="106">
        <v>0</v>
      </c>
      <c r="D12" s="106">
        <v>0</v>
      </c>
      <c r="E12" s="106">
        <v>0</v>
      </c>
      <c r="F12" s="104">
        <v>0</v>
      </c>
      <c r="G12" s="104">
        <v>0</v>
      </c>
      <c r="H12" s="104">
        <v>0</v>
      </c>
      <c r="I12" s="104">
        <v>0</v>
      </c>
      <c r="J12" s="104">
        <v>0</v>
      </c>
      <c r="K12" s="104">
        <v>0</v>
      </c>
      <c r="L12" s="104">
        <v>0</v>
      </c>
      <c r="M12" s="104">
        <v>0</v>
      </c>
      <c r="N12" s="104">
        <v>0</v>
      </c>
      <c r="O12" s="104">
        <v>0</v>
      </c>
      <c r="Q12" s="101"/>
      <c r="R12" s="101"/>
      <c r="T12" s="101"/>
      <c r="U12" s="101"/>
    </row>
    <row r="13" spans="1:21" ht="15.75" x14ac:dyDescent="0.3">
      <c r="A13" s="63"/>
      <c r="B13" s="53" t="s">
        <v>191</v>
      </c>
      <c r="C13" s="105">
        <v>13852.053484295051</v>
      </c>
      <c r="D13" s="105">
        <v>11976.295420440105</v>
      </c>
      <c r="E13" s="105">
        <v>10588.555094003819</v>
      </c>
      <c r="F13" s="105">
        <v>6495.0251354881657</v>
      </c>
      <c r="G13" s="105">
        <v>5205.3720377546633</v>
      </c>
      <c r="H13" s="105">
        <v>3901.7013021288494</v>
      </c>
      <c r="I13" s="105">
        <v>3347.9275192280011</v>
      </c>
      <c r="J13" s="105">
        <v>2672.9191222025643</v>
      </c>
      <c r="K13" s="105">
        <v>2218.8979205487885</v>
      </c>
      <c r="L13" s="105">
        <v>1637.2019570364876</v>
      </c>
      <c r="M13" s="105">
        <v>1336.4896029818126</v>
      </c>
      <c r="N13" s="105">
        <v>889.3213649312064</v>
      </c>
      <c r="O13" s="105">
        <v>692.25953963357233</v>
      </c>
      <c r="Q13" s="101"/>
      <c r="R13" s="101"/>
      <c r="T13" s="101"/>
      <c r="U13" s="101"/>
    </row>
    <row r="14" spans="1:21" x14ac:dyDescent="0.25">
      <c r="C14" s="86"/>
      <c r="D14" s="86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</row>
    <row r="15" spans="1:21" ht="16.5" x14ac:dyDescent="0.3">
      <c r="B15" s="11" t="s">
        <v>185</v>
      </c>
      <c r="C15" s="120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21" ht="30" x14ac:dyDescent="0.35">
      <c r="A16" s="46" t="s">
        <v>192</v>
      </c>
      <c r="B16" s="13" t="s">
        <v>228</v>
      </c>
      <c r="C16" s="14">
        <v>2018</v>
      </c>
      <c r="D16" s="14">
        <v>2019</v>
      </c>
      <c r="E16" s="14">
        <v>2020</v>
      </c>
      <c r="F16" s="14">
        <v>2023</v>
      </c>
      <c r="G16" s="14">
        <v>2025</v>
      </c>
      <c r="H16" s="14">
        <v>2028</v>
      </c>
      <c r="I16" s="14">
        <v>2030</v>
      </c>
      <c r="J16" s="14">
        <v>2033</v>
      </c>
      <c r="K16" s="14">
        <v>2035</v>
      </c>
      <c r="L16" s="14">
        <v>2038</v>
      </c>
      <c r="M16" s="14">
        <v>2040</v>
      </c>
      <c r="N16" s="14">
        <v>2045</v>
      </c>
      <c r="O16" s="14">
        <v>2050</v>
      </c>
    </row>
    <row r="17" spans="1:21" ht="15.75" x14ac:dyDescent="0.3">
      <c r="A17" s="47" t="s">
        <v>69</v>
      </c>
      <c r="B17" s="148" t="s">
        <v>242</v>
      </c>
      <c r="C17" s="106">
        <v>4.6257560232627188</v>
      </c>
      <c r="D17" s="106">
        <v>3.6617057411050133</v>
      </c>
      <c r="E17" s="106">
        <v>3.1472927071070105</v>
      </c>
      <c r="F17" s="118">
        <v>1.9117436711172078</v>
      </c>
      <c r="G17" s="118">
        <v>1.3596709483068101</v>
      </c>
      <c r="H17" s="118">
        <v>1.0908146101564518</v>
      </c>
      <c r="I17" s="118">
        <v>0.82893974930680703</v>
      </c>
      <c r="J17" s="118">
        <v>0.71694040552220073</v>
      </c>
      <c r="K17" s="118">
        <v>0.67597701075264027</v>
      </c>
      <c r="L17" s="118">
        <v>0.63783715417147691</v>
      </c>
      <c r="M17" s="118">
        <v>0.61977428195551132</v>
      </c>
      <c r="N17" s="118">
        <v>0.58824105353792078</v>
      </c>
      <c r="O17" s="118">
        <v>0.55937208734319654</v>
      </c>
      <c r="Q17" s="101"/>
      <c r="R17" s="101"/>
      <c r="T17" s="101"/>
      <c r="U17" s="101"/>
    </row>
    <row r="18" spans="1:21" ht="15.75" x14ac:dyDescent="0.3">
      <c r="A18" s="47"/>
      <c r="B18" s="148" t="s">
        <v>243</v>
      </c>
      <c r="C18" s="149"/>
      <c r="D18" s="149"/>
      <c r="E18" s="149"/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Q18" s="101"/>
      <c r="R18" s="101"/>
      <c r="T18" s="101"/>
      <c r="U18" s="101"/>
    </row>
    <row r="19" spans="1:21" ht="15.75" x14ac:dyDescent="0.3">
      <c r="A19" s="47" t="s">
        <v>68</v>
      </c>
      <c r="B19" s="148" t="s">
        <v>244</v>
      </c>
      <c r="C19" s="106">
        <v>0</v>
      </c>
      <c r="D19" s="106">
        <v>0</v>
      </c>
      <c r="E19" s="106">
        <v>0</v>
      </c>
      <c r="F19" s="118">
        <v>0</v>
      </c>
      <c r="G19" s="118">
        <v>0</v>
      </c>
      <c r="H19" s="118">
        <v>0</v>
      </c>
      <c r="I19" s="118">
        <v>0</v>
      </c>
      <c r="J19" s="118">
        <v>0</v>
      </c>
      <c r="K19" s="118">
        <v>0</v>
      </c>
      <c r="L19" s="118">
        <v>0</v>
      </c>
      <c r="M19" s="118">
        <v>0</v>
      </c>
      <c r="N19" s="118">
        <v>0</v>
      </c>
      <c r="O19" s="118">
        <v>0</v>
      </c>
      <c r="Q19" s="101"/>
      <c r="R19" s="101"/>
      <c r="T19" s="101"/>
      <c r="U19" s="101"/>
    </row>
    <row r="20" spans="1:21" ht="15.75" x14ac:dyDescent="0.3">
      <c r="A20" s="47"/>
      <c r="B20" s="148" t="s">
        <v>245</v>
      </c>
      <c r="C20" s="149"/>
      <c r="D20" s="149"/>
      <c r="E20" s="149"/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Q20" s="101"/>
      <c r="R20" s="101"/>
      <c r="T20" s="101"/>
      <c r="U20" s="101"/>
    </row>
    <row r="21" spans="1:21" ht="15.75" x14ac:dyDescent="0.3">
      <c r="A21" s="47" t="s">
        <v>11</v>
      </c>
      <c r="B21" s="148" t="s">
        <v>246</v>
      </c>
      <c r="C21" s="106">
        <v>0</v>
      </c>
      <c r="D21" s="106">
        <v>0</v>
      </c>
      <c r="E21" s="106">
        <v>0</v>
      </c>
      <c r="F21" s="118">
        <v>0</v>
      </c>
      <c r="G21" s="118">
        <v>0</v>
      </c>
      <c r="H21" s="118">
        <v>0</v>
      </c>
      <c r="I21" s="118">
        <v>0</v>
      </c>
      <c r="J21" s="118">
        <v>0</v>
      </c>
      <c r="K21" s="118">
        <v>0</v>
      </c>
      <c r="L21" s="118">
        <v>0</v>
      </c>
      <c r="M21" s="118">
        <v>0</v>
      </c>
      <c r="N21" s="118">
        <v>0</v>
      </c>
      <c r="O21" s="118">
        <v>0</v>
      </c>
      <c r="Q21" s="101"/>
      <c r="R21" s="101"/>
      <c r="T21" s="101"/>
      <c r="U21" s="101"/>
    </row>
    <row r="22" spans="1:21" ht="15.75" x14ac:dyDescent="0.3">
      <c r="A22" s="47"/>
      <c r="B22" s="148" t="s">
        <v>247</v>
      </c>
      <c r="C22" s="149"/>
      <c r="D22" s="149"/>
      <c r="E22" s="149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Q22" s="101"/>
      <c r="R22" s="101"/>
      <c r="T22" s="101"/>
      <c r="U22" s="101"/>
    </row>
    <row r="23" spans="1:21" ht="15.75" x14ac:dyDescent="0.3">
      <c r="A23" s="47" t="s">
        <v>81</v>
      </c>
      <c r="B23" s="148" t="s">
        <v>92</v>
      </c>
      <c r="C23" s="106">
        <v>0</v>
      </c>
      <c r="D23" s="106">
        <v>0</v>
      </c>
      <c r="E23" s="106">
        <v>0</v>
      </c>
      <c r="F23" s="118">
        <v>0</v>
      </c>
      <c r="G23" s="118">
        <v>0</v>
      </c>
      <c r="H23" s="118">
        <v>0</v>
      </c>
      <c r="I23" s="118">
        <v>0</v>
      </c>
      <c r="J23" s="118">
        <v>0</v>
      </c>
      <c r="K23" s="118">
        <v>0</v>
      </c>
      <c r="L23" s="118">
        <v>0</v>
      </c>
      <c r="M23" s="118">
        <v>0</v>
      </c>
      <c r="N23" s="118">
        <v>0</v>
      </c>
      <c r="O23" s="118">
        <v>0</v>
      </c>
      <c r="Q23" s="101"/>
      <c r="R23" s="101"/>
      <c r="T23" s="101"/>
      <c r="U23" s="101"/>
    </row>
    <row r="24" spans="1:21" ht="15.75" x14ac:dyDescent="0.3">
      <c r="A24" s="47" t="s">
        <v>35</v>
      </c>
      <c r="B24" s="148" t="s">
        <v>93</v>
      </c>
      <c r="C24" s="106">
        <v>0</v>
      </c>
      <c r="D24" s="106">
        <v>0</v>
      </c>
      <c r="E24" s="106">
        <v>0</v>
      </c>
      <c r="F24" s="118">
        <v>0</v>
      </c>
      <c r="G24" s="118">
        <v>0</v>
      </c>
      <c r="H24" s="118">
        <v>0</v>
      </c>
      <c r="I24" s="118">
        <v>0</v>
      </c>
      <c r="J24" s="118">
        <v>0</v>
      </c>
      <c r="K24" s="118">
        <v>0</v>
      </c>
      <c r="L24" s="118">
        <v>0</v>
      </c>
      <c r="M24" s="118">
        <v>0</v>
      </c>
      <c r="N24" s="118">
        <v>0</v>
      </c>
      <c r="O24" s="118">
        <v>0</v>
      </c>
      <c r="Q24" s="101"/>
      <c r="R24" s="101"/>
      <c r="T24" s="101"/>
      <c r="U24" s="101"/>
    </row>
    <row r="25" spans="1:21" ht="15.75" x14ac:dyDescent="0.3">
      <c r="A25" s="47" t="s">
        <v>36</v>
      </c>
      <c r="B25" s="148" t="s">
        <v>94</v>
      </c>
      <c r="C25" s="106">
        <v>0</v>
      </c>
      <c r="D25" s="106">
        <v>0</v>
      </c>
      <c r="E25" s="106">
        <v>0</v>
      </c>
      <c r="F25" s="118">
        <v>0</v>
      </c>
      <c r="G25" s="118">
        <v>0</v>
      </c>
      <c r="H25" s="118">
        <v>0</v>
      </c>
      <c r="I25" s="118">
        <v>0</v>
      </c>
      <c r="J25" s="118">
        <v>0</v>
      </c>
      <c r="K25" s="118">
        <v>0</v>
      </c>
      <c r="L25" s="118">
        <v>0</v>
      </c>
      <c r="M25" s="118">
        <v>0</v>
      </c>
      <c r="N25" s="118">
        <v>0</v>
      </c>
      <c r="O25" s="118">
        <v>0</v>
      </c>
      <c r="Q25" s="101"/>
      <c r="R25" s="101"/>
      <c r="T25" s="101"/>
      <c r="U25" s="101"/>
    </row>
    <row r="26" spans="1:21" ht="15.75" x14ac:dyDescent="0.3">
      <c r="A26" s="47" t="s">
        <v>12</v>
      </c>
      <c r="B26" s="148" t="s">
        <v>95</v>
      </c>
      <c r="C26" s="106">
        <v>0</v>
      </c>
      <c r="D26" s="106">
        <v>0</v>
      </c>
      <c r="E26" s="106">
        <v>0</v>
      </c>
      <c r="F26" s="118">
        <v>0</v>
      </c>
      <c r="G26" s="118">
        <v>0</v>
      </c>
      <c r="H26" s="118">
        <v>0</v>
      </c>
      <c r="I26" s="118">
        <v>0</v>
      </c>
      <c r="J26" s="118">
        <v>0</v>
      </c>
      <c r="K26" s="118">
        <v>0</v>
      </c>
      <c r="L26" s="118">
        <v>0</v>
      </c>
      <c r="M26" s="118">
        <v>0</v>
      </c>
      <c r="N26" s="118">
        <v>0</v>
      </c>
      <c r="O26" s="118">
        <v>0</v>
      </c>
      <c r="Q26" s="101"/>
      <c r="R26" s="101"/>
      <c r="T26" s="101"/>
      <c r="U26" s="101"/>
    </row>
    <row r="27" spans="1:21" ht="15.75" x14ac:dyDescent="0.3">
      <c r="A27" s="47" t="s">
        <v>96</v>
      </c>
      <c r="B27" s="148" t="s">
        <v>193</v>
      </c>
      <c r="C27" s="106">
        <v>0</v>
      </c>
      <c r="D27" s="106">
        <v>0</v>
      </c>
      <c r="E27" s="106">
        <v>0</v>
      </c>
      <c r="F27" s="118">
        <v>0</v>
      </c>
      <c r="G27" s="118">
        <v>0</v>
      </c>
      <c r="H27" s="118">
        <v>0</v>
      </c>
      <c r="I27" s="118">
        <v>0</v>
      </c>
      <c r="J27" s="118">
        <v>0</v>
      </c>
      <c r="K27" s="118">
        <v>0</v>
      </c>
      <c r="L27" s="118">
        <v>0</v>
      </c>
      <c r="M27" s="118">
        <v>0</v>
      </c>
      <c r="N27" s="118">
        <v>0</v>
      </c>
      <c r="O27" s="118">
        <v>0</v>
      </c>
      <c r="Q27" s="101"/>
      <c r="R27" s="101"/>
      <c r="T27" s="101"/>
      <c r="U27" s="101"/>
    </row>
    <row r="28" spans="1:21" ht="15.75" x14ac:dyDescent="0.3">
      <c r="A28" s="47" t="s">
        <v>10</v>
      </c>
      <c r="B28" s="148" t="s">
        <v>97</v>
      </c>
      <c r="C28" s="106">
        <v>0</v>
      </c>
      <c r="D28" s="106">
        <v>0</v>
      </c>
      <c r="E28" s="106">
        <v>0</v>
      </c>
      <c r="F28" s="118">
        <v>0</v>
      </c>
      <c r="G28" s="118">
        <v>0</v>
      </c>
      <c r="H28" s="118">
        <v>0</v>
      </c>
      <c r="I28" s="118">
        <v>0</v>
      </c>
      <c r="J28" s="118">
        <v>0</v>
      </c>
      <c r="K28" s="118">
        <v>0</v>
      </c>
      <c r="L28" s="118">
        <v>0</v>
      </c>
      <c r="M28" s="118">
        <v>0</v>
      </c>
      <c r="N28" s="118">
        <v>0</v>
      </c>
      <c r="O28" s="118">
        <v>0</v>
      </c>
      <c r="Q28" s="101"/>
      <c r="R28" s="101"/>
      <c r="T28" s="101"/>
      <c r="U28" s="101"/>
    </row>
    <row r="29" spans="1:21" ht="15.75" x14ac:dyDescent="0.3">
      <c r="A29" s="47"/>
      <c r="B29" s="147" t="s">
        <v>248</v>
      </c>
      <c r="C29" s="149"/>
      <c r="D29" s="149"/>
      <c r="E29" s="149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Q29" s="101"/>
      <c r="R29" s="101"/>
      <c r="T29" s="101"/>
      <c r="U29" s="101"/>
    </row>
    <row r="30" spans="1:21" ht="15.75" x14ac:dyDescent="0.3">
      <c r="A30" s="47"/>
      <c r="B30" s="16" t="s">
        <v>194</v>
      </c>
      <c r="C30" s="107">
        <v>4.6257560232627188</v>
      </c>
      <c r="D30" s="107">
        <v>3.6617057411050133</v>
      </c>
      <c r="E30" s="107">
        <v>3.1472927071070105</v>
      </c>
      <c r="F30" s="107">
        <v>1.9117436711172078</v>
      </c>
      <c r="G30" s="107">
        <v>1.3596709483068101</v>
      </c>
      <c r="H30" s="107">
        <v>1.0908146101564518</v>
      </c>
      <c r="I30" s="107">
        <v>0.82893974930680703</v>
      </c>
      <c r="J30" s="107">
        <v>0.71694040552220073</v>
      </c>
      <c r="K30" s="107">
        <v>0.67597701075264027</v>
      </c>
      <c r="L30" s="107">
        <v>0.63783715417147691</v>
      </c>
      <c r="M30" s="107">
        <v>0.61977428195551132</v>
      </c>
      <c r="N30" s="107">
        <v>0.58824105353792078</v>
      </c>
      <c r="O30" s="107">
        <v>0.55937208734319654</v>
      </c>
      <c r="Q30" s="101"/>
      <c r="R30" s="101"/>
      <c r="T30" s="101"/>
      <c r="U30" s="101"/>
    </row>
    <row r="31" spans="1:21" ht="15.75" x14ac:dyDescent="0.3">
      <c r="A31" s="48"/>
      <c r="B31" s="17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1:21" ht="16.5" x14ac:dyDescent="0.3">
      <c r="A32" s="48"/>
      <c r="B32" s="18" t="s">
        <v>186</v>
      </c>
      <c r="C32" s="1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</row>
    <row r="33" spans="1:21" ht="30" x14ac:dyDescent="0.35">
      <c r="A33" s="46"/>
      <c r="B33" s="13" t="s">
        <v>228</v>
      </c>
      <c r="C33" s="14">
        <v>2018</v>
      </c>
      <c r="D33" s="14">
        <v>2019</v>
      </c>
      <c r="E33" s="14">
        <v>2020</v>
      </c>
      <c r="F33" s="14">
        <v>2023</v>
      </c>
      <c r="G33" s="14">
        <v>2025</v>
      </c>
      <c r="H33" s="14">
        <v>2028</v>
      </c>
      <c r="I33" s="14">
        <v>2030</v>
      </c>
      <c r="J33" s="14">
        <v>2033</v>
      </c>
      <c r="K33" s="14">
        <v>2035</v>
      </c>
      <c r="L33" s="14">
        <v>2038</v>
      </c>
      <c r="M33" s="14">
        <v>2040</v>
      </c>
      <c r="N33" s="14">
        <v>2045</v>
      </c>
      <c r="O33" s="14">
        <v>2050</v>
      </c>
    </row>
    <row r="34" spans="1:21" ht="15.75" x14ac:dyDescent="0.3">
      <c r="A34" s="47" t="s">
        <v>17</v>
      </c>
      <c r="B34" s="146" t="s">
        <v>249</v>
      </c>
      <c r="C34" s="106">
        <v>1375.8925343419742</v>
      </c>
      <c r="D34" s="106">
        <v>1281.0119195056607</v>
      </c>
      <c r="E34" s="106">
        <v>1181.5925559919974</v>
      </c>
      <c r="F34" s="118">
        <v>568.37835465968431</v>
      </c>
      <c r="G34" s="118">
        <v>401.8480172746207</v>
      </c>
      <c r="H34" s="118">
        <v>273.2624552090673</v>
      </c>
      <c r="I34" s="118">
        <v>247.41480207974649</v>
      </c>
      <c r="J34" s="118">
        <v>218.47600207261036</v>
      </c>
      <c r="K34" s="118">
        <v>191.83937733923102</v>
      </c>
      <c r="L34" s="118">
        <v>171.68487895243541</v>
      </c>
      <c r="M34" s="118">
        <v>160.96226739017845</v>
      </c>
      <c r="N34" s="118">
        <v>154.71850750192519</v>
      </c>
      <c r="O34" s="118">
        <v>151.29197953254015</v>
      </c>
      <c r="Q34" s="101"/>
      <c r="R34" s="101"/>
      <c r="T34" s="101"/>
      <c r="U34" s="101"/>
    </row>
    <row r="35" spans="1:21" ht="15.75" x14ac:dyDescent="0.3">
      <c r="A35" s="47"/>
      <c r="B35" s="146" t="s">
        <v>250</v>
      </c>
      <c r="C35" s="149"/>
      <c r="D35" s="149"/>
      <c r="E35" s="149"/>
      <c r="F35" s="150"/>
      <c r="G35" s="150"/>
      <c r="H35" s="150"/>
      <c r="I35" s="150"/>
      <c r="J35" s="150"/>
      <c r="K35" s="150"/>
      <c r="L35" s="150"/>
      <c r="M35" s="150"/>
      <c r="N35" s="150"/>
      <c r="O35" s="150"/>
      <c r="Q35" s="101"/>
      <c r="R35" s="101"/>
      <c r="T35" s="101"/>
      <c r="U35" s="101"/>
    </row>
    <row r="36" spans="1:21" ht="15.75" x14ac:dyDescent="0.3">
      <c r="A36" s="47" t="s">
        <v>7</v>
      </c>
      <c r="B36" s="146" t="s">
        <v>251</v>
      </c>
      <c r="C36" s="106">
        <v>0</v>
      </c>
      <c r="D36" s="106">
        <v>0</v>
      </c>
      <c r="E36" s="106">
        <v>0</v>
      </c>
      <c r="F36" s="118">
        <v>0</v>
      </c>
      <c r="G36" s="118">
        <v>0</v>
      </c>
      <c r="H36" s="118">
        <v>0</v>
      </c>
      <c r="I36" s="118">
        <v>0</v>
      </c>
      <c r="J36" s="118">
        <v>0</v>
      </c>
      <c r="K36" s="118">
        <v>0</v>
      </c>
      <c r="L36" s="118">
        <v>0</v>
      </c>
      <c r="M36" s="118">
        <v>0</v>
      </c>
      <c r="N36" s="118">
        <v>0</v>
      </c>
      <c r="O36" s="118">
        <v>0</v>
      </c>
      <c r="Q36" s="101"/>
      <c r="R36" s="101"/>
      <c r="T36" s="101"/>
      <c r="U36" s="101"/>
    </row>
    <row r="37" spans="1:21" ht="15.75" x14ac:dyDescent="0.3">
      <c r="A37" s="47"/>
      <c r="B37" s="146" t="s">
        <v>252</v>
      </c>
      <c r="C37" s="149"/>
      <c r="D37" s="149"/>
      <c r="E37" s="149"/>
      <c r="F37" s="150"/>
      <c r="G37" s="150"/>
      <c r="H37" s="150"/>
      <c r="I37" s="150"/>
      <c r="J37" s="150"/>
      <c r="K37" s="150"/>
      <c r="L37" s="150"/>
      <c r="M37" s="150"/>
      <c r="N37" s="150"/>
      <c r="O37" s="150"/>
      <c r="Q37" s="101"/>
      <c r="R37" s="101"/>
      <c r="T37" s="101"/>
      <c r="U37" s="101"/>
    </row>
    <row r="38" spans="1:21" ht="15.75" x14ac:dyDescent="0.3">
      <c r="A38" s="47" t="s">
        <v>18</v>
      </c>
      <c r="B38" s="146" t="s">
        <v>253</v>
      </c>
      <c r="C38" s="106">
        <v>116.76713763873627</v>
      </c>
      <c r="D38" s="106">
        <v>98.254019661969579</v>
      </c>
      <c r="E38" s="106">
        <v>95.395943851869845</v>
      </c>
      <c r="F38" s="118">
        <v>89.492577567906082</v>
      </c>
      <c r="G38" s="118">
        <v>70.265857167994113</v>
      </c>
      <c r="H38" s="118">
        <v>65.776015992639074</v>
      </c>
      <c r="I38" s="118">
        <v>59.934962766282148</v>
      </c>
      <c r="J38" s="118">
        <v>60.324338567930255</v>
      </c>
      <c r="K38" s="118">
        <v>25.897813158795458</v>
      </c>
      <c r="L38" s="118">
        <v>22.959043237071452</v>
      </c>
      <c r="M38" s="118">
        <v>22.452157373748758</v>
      </c>
      <c r="N38" s="118">
        <v>22.172690039580587</v>
      </c>
      <c r="O38" s="118">
        <v>21.893003100135658</v>
      </c>
      <c r="Q38" s="101"/>
      <c r="R38" s="101"/>
      <c r="T38" s="101"/>
      <c r="U38" s="101"/>
    </row>
    <row r="39" spans="1:21" ht="15.75" x14ac:dyDescent="0.3">
      <c r="A39" s="47"/>
      <c r="B39" s="146" t="s">
        <v>254</v>
      </c>
      <c r="C39" s="149"/>
      <c r="D39" s="149"/>
      <c r="E39" s="149"/>
      <c r="F39" s="150"/>
      <c r="G39" s="150"/>
      <c r="H39" s="150"/>
      <c r="I39" s="150"/>
      <c r="J39" s="150"/>
      <c r="K39" s="150"/>
      <c r="L39" s="150"/>
      <c r="M39" s="150"/>
      <c r="N39" s="150"/>
      <c r="O39" s="150"/>
      <c r="Q39" s="101"/>
      <c r="R39" s="101"/>
      <c r="T39" s="101"/>
      <c r="U39" s="101"/>
    </row>
    <row r="40" spans="1:21" ht="15.75" x14ac:dyDescent="0.3">
      <c r="A40" s="47" t="s">
        <v>20</v>
      </c>
      <c r="B40" s="146" t="s">
        <v>255</v>
      </c>
      <c r="C40" s="106">
        <v>1277.1391912668983</v>
      </c>
      <c r="D40" s="106">
        <v>1136.0718834859588</v>
      </c>
      <c r="E40" s="106">
        <v>997.77490575059755</v>
      </c>
      <c r="F40" s="118">
        <v>153.6313652467322</v>
      </c>
      <c r="G40" s="118">
        <v>92.928616703185426</v>
      </c>
      <c r="H40" s="118">
        <v>51.386246440183946</v>
      </c>
      <c r="I40" s="118">
        <v>39.350039712476679</v>
      </c>
      <c r="J40" s="118">
        <v>24.062996116970005</v>
      </c>
      <c r="K40" s="118">
        <v>15.793992448856681</v>
      </c>
      <c r="L40" s="118">
        <v>7.7760745971949303</v>
      </c>
      <c r="M40" s="118">
        <v>4.2189765961662689</v>
      </c>
      <c r="N40" s="118">
        <v>2.003483932660854</v>
      </c>
      <c r="O40" s="118">
        <v>1.0784310589469324</v>
      </c>
      <c r="Q40" s="101"/>
      <c r="R40" s="101"/>
      <c r="T40" s="101"/>
      <c r="U40" s="101"/>
    </row>
    <row r="41" spans="1:21" ht="15.75" x14ac:dyDescent="0.3">
      <c r="A41" s="47"/>
      <c r="B41" s="146" t="s">
        <v>256</v>
      </c>
      <c r="C41" s="149"/>
      <c r="D41" s="149"/>
      <c r="E41" s="149"/>
      <c r="F41" s="150"/>
      <c r="G41" s="150"/>
      <c r="H41" s="150"/>
      <c r="I41" s="150"/>
      <c r="J41" s="150"/>
      <c r="K41" s="150"/>
      <c r="L41" s="150"/>
      <c r="M41" s="150"/>
      <c r="N41" s="150"/>
      <c r="O41" s="150"/>
      <c r="Q41" s="101"/>
      <c r="R41" s="101"/>
      <c r="T41" s="101"/>
      <c r="U41" s="101"/>
    </row>
    <row r="42" spans="1:21" ht="15.75" x14ac:dyDescent="0.3">
      <c r="A42" s="47" t="s">
        <v>14</v>
      </c>
      <c r="B42" s="146" t="s">
        <v>257</v>
      </c>
      <c r="C42" s="106">
        <v>0.64061982761016867</v>
      </c>
      <c r="D42" s="106">
        <v>0.77955132250576187</v>
      </c>
      <c r="E42" s="106">
        <v>0.81191742960553159</v>
      </c>
      <c r="F42" s="118">
        <v>0.73163580714276</v>
      </c>
      <c r="G42" s="118">
        <v>0.67427555986276755</v>
      </c>
      <c r="H42" s="118">
        <v>0.59655586173074537</v>
      </c>
      <c r="I42" s="118">
        <v>0.54978588217105506</v>
      </c>
      <c r="J42" s="118">
        <v>0.48641536224849047</v>
      </c>
      <c r="K42" s="118">
        <v>0.44828039784820878</v>
      </c>
      <c r="L42" s="118">
        <v>0.3966098060706329</v>
      </c>
      <c r="M42" s="118">
        <v>0.36551559727469524</v>
      </c>
      <c r="N42" s="118">
        <v>0.29803143856474346</v>
      </c>
      <c r="O42" s="118">
        <v>0.24300669803214361</v>
      </c>
      <c r="Q42" s="101"/>
      <c r="R42" s="101"/>
      <c r="T42" s="101"/>
      <c r="U42" s="101"/>
    </row>
    <row r="43" spans="1:21" ht="15.75" x14ac:dyDescent="0.3">
      <c r="A43" s="47"/>
      <c r="B43" s="146" t="s">
        <v>258</v>
      </c>
      <c r="C43" s="149"/>
      <c r="D43" s="149"/>
      <c r="E43" s="149"/>
      <c r="F43" s="150"/>
      <c r="G43" s="150"/>
      <c r="H43" s="150"/>
      <c r="I43" s="150"/>
      <c r="J43" s="150"/>
      <c r="K43" s="150"/>
      <c r="L43" s="150"/>
      <c r="M43" s="150"/>
      <c r="N43" s="150"/>
      <c r="O43" s="150"/>
      <c r="Q43" s="101"/>
      <c r="R43" s="101"/>
      <c r="T43" s="101"/>
      <c r="U43" s="101"/>
    </row>
    <row r="44" spans="1:21" ht="15.75" x14ac:dyDescent="0.3">
      <c r="A44" s="47" t="s">
        <v>15</v>
      </c>
      <c r="B44" s="146" t="s">
        <v>259</v>
      </c>
      <c r="C44" s="106">
        <v>0.17160000000000003</v>
      </c>
      <c r="D44" s="106">
        <v>0</v>
      </c>
      <c r="E44" s="106">
        <v>0</v>
      </c>
      <c r="F44" s="118">
        <v>0</v>
      </c>
      <c r="G44" s="118">
        <v>0</v>
      </c>
      <c r="H44" s="118">
        <v>0</v>
      </c>
      <c r="I44" s="118">
        <v>0</v>
      </c>
      <c r="J44" s="118">
        <v>0</v>
      </c>
      <c r="K44" s="118">
        <v>0</v>
      </c>
      <c r="L44" s="118">
        <v>0</v>
      </c>
      <c r="M44" s="118">
        <v>0</v>
      </c>
      <c r="N44" s="118">
        <v>0</v>
      </c>
      <c r="O44" s="118">
        <v>0</v>
      </c>
      <c r="Q44" s="101"/>
      <c r="R44" s="101"/>
      <c r="T44" s="101"/>
      <c r="U44" s="101"/>
    </row>
    <row r="45" spans="1:21" ht="15.75" x14ac:dyDescent="0.3">
      <c r="A45" s="47"/>
      <c r="B45" s="146" t="s">
        <v>260</v>
      </c>
      <c r="C45" s="149"/>
      <c r="D45" s="149"/>
      <c r="E45" s="149"/>
      <c r="F45" s="150"/>
      <c r="G45" s="150"/>
      <c r="H45" s="150"/>
      <c r="I45" s="150"/>
      <c r="J45" s="150"/>
      <c r="K45" s="150"/>
      <c r="L45" s="150"/>
      <c r="M45" s="150"/>
      <c r="N45" s="150"/>
      <c r="O45" s="150"/>
      <c r="Q45" s="101"/>
      <c r="R45" s="101"/>
      <c r="T45" s="101"/>
      <c r="U45" s="101"/>
    </row>
    <row r="46" spans="1:21" ht="15.75" x14ac:dyDescent="0.3">
      <c r="A46" s="47" t="s">
        <v>21</v>
      </c>
      <c r="B46" s="146" t="s">
        <v>261</v>
      </c>
      <c r="C46" s="106">
        <v>0</v>
      </c>
      <c r="D46" s="106">
        <v>0</v>
      </c>
      <c r="E46" s="106">
        <v>0</v>
      </c>
      <c r="F46" s="118">
        <v>0</v>
      </c>
      <c r="G46" s="118">
        <v>0</v>
      </c>
      <c r="H46" s="118">
        <v>0</v>
      </c>
      <c r="I46" s="118">
        <v>0</v>
      </c>
      <c r="J46" s="118">
        <v>0</v>
      </c>
      <c r="K46" s="118">
        <v>0</v>
      </c>
      <c r="L46" s="118">
        <v>0</v>
      </c>
      <c r="M46" s="118">
        <v>0</v>
      </c>
      <c r="N46" s="118">
        <v>0</v>
      </c>
      <c r="O46" s="118">
        <v>0</v>
      </c>
      <c r="Q46" s="101"/>
      <c r="R46" s="101"/>
      <c r="T46" s="101"/>
      <c r="U46" s="101"/>
    </row>
    <row r="47" spans="1:21" ht="15.75" x14ac:dyDescent="0.3">
      <c r="A47" s="47"/>
      <c r="B47" s="146" t="s">
        <v>262</v>
      </c>
      <c r="C47" s="149"/>
      <c r="D47" s="149"/>
      <c r="E47" s="149"/>
      <c r="F47" s="150"/>
      <c r="G47" s="150"/>
      <c r="H47" s="150"/>
      <c r="I47" s="150"/>
      <c r="J47" s="150"/>
      <c r="K47" s="150"/>
      <c r="L47" s="150"/>
      <c r="M47" s="150"/>
      <c r="N47" s="150"/>
      <c r="O47" s="150"/>
      <c r="Q47" s="101"/>
      <c r="R47" s="101"/>
      <c r="T47" s="101"/>
      <c r="U47" s="101"/>
    </row>
    <row r="48" spans="1:21" ht="15.75" x14ac:dyDescent="0.3">
      <c r="A48" s="47" t="s">
        <v>19</v>
      </c>
      <c r="B48" s="146" t="s">
        <v>263</v>
      </c>
      <c r="C48" s="106">
        <v>0</v>
      </c>
      <c r="D48" s="106">
        <v>0</v>
      </c>
      <c r="E48" s="106">
        <v>0</v>
      </c>
      <c r="F48" s="118">
        <v>0</v>
      </c>
      <c r="G48" s="118">
        <v>0</v>
      </c>
      <c r="H48" s="118">
        <v>0</v>
      </c>
      <c r="I48" s="118">
        <v>0</v>
      </c>
      <c r="J48" s="118">
        <v>0</v>
      </c>
      <c r="K48" s="118">
        <v>0</v>
      </c>
      <c r="L48" s="118">
        <v>0</v>
      </c>
      <c r="M48" s="118">
        <v>0</v>
      </c>
      <c r="N48" s="118">
        <v>0</v>
      </c>
      <c r="O48" s="118">
        <v>0</v>
      </c>
      <c r="Q48" s="101"/>
      <c r="R48" s="101"/>
      <c r="T48" s="101"/>
      <c r="U48" s="101"/>
    </row>
    <row r="49" spans="1:21" ht="15.75" x14ac:dyDescent="0.3">
      <c r="A49" s="47"/>
      <c r="B49" s="146" t="s">
        <v>264</v>
      </c>
      <c r="C49" s="149"/>
      <c r="D49" s="149"/>
      <c r="E49" s="149"/>
      <c r="F49" s="150"/>
      <c r="G49" s="150"/>
      <c r="H49" s="150"/>
      <c r="I49" s="150"/>
      <c r="J49" s="150"/>
      <c r="K49" s="150"/>
      <c r="L49" s="150"/>
      <c r="M49" s="150"/>
      <c r="N49" s="150"/>
      <c r="O49" s="150"/>
      <c r="Q49" s="101"/>
      <c r="R49" s="101"/>
      <c r="T49" s="101"/>
      <c r="U49" s="101"/>
    </row>
    <row r="50" spans="1:21" ht="15.75" x14ac:dyDescent="0.3">
      <c r="A50" s="47" t="s">
        <v>16</v>
      </c>
      <c r="B50" s="146" t="s">
        <v>265</v>
      </c>
      <c r="C50" s="106">
        <v>266.90269781215818</v>
      </c>
      <c r="D50" s="106">
        <v>188.87625801985541</v>
      </c>
      <c r="E50" s="106">
        <v>154.95353421152228</v>
      </c>
      <c r="F50" s="118">
        <v>55.416318166922224</v>
      </c>
      <c r="G50" s="118">
        <v>49.772848618963849</v>
      </c>
      <c r="H50" s="118">
        <v>40.73077599237353</v>
      </c>
      <c r="I50" s="118">
        <v>35.502730675250106</v>
      </c>
      <c r="J50" s="118">
        <v>32.448510997223174</v>
      </c>
      <c r="K50" s="118">
        <v>31.115949554149623</v>
      </c>
      <c r="L50" s="118">
        <v>29.253556918730151</v>
      </c>
      <c r="M50" s="118">
        <v>28.092092682181047</v>
      </c>
      <c r="N50" s="118">
        <v>25.397285333236386</v>
      </c>
      <c r="O50" s="118">
        <v>22.899984354275635</v>
      </c>
      <c r="Q50" s="101"/>
      <c r="R50" s="101"/>
      <c r="T50" s="101"/>
      <c r="U50" s="101"/>
    </row>
    <row r="51" spans="1:21" ht="15.75" x14ac:dyDescent="0.3">
      <c r="A51" s="47"/>
      <c r="B51" s="146" t="s">
        <v>266</v>
      </c>
      <c r="C51" s="149"/>
      <c r="D51" s="149"/>
      <c r="E51" s="149"/>
      <c r="F51" s="150"/>
      <c r="G51" s="150"/>
      <c r="H51" s="150"/>
      <c r="I51" s="150"/>
      <c r="J51" s="150"/>
      <c r="K51" s="150"/>
      <c r="L51" s="150"/>
      <c r="M51" s="150"/>
      <c r="N51" s="150"/>
      <c r="O51" s="150"/>
      <c r="Q51" s="101"/>
      <c r="R51" s="101"/>
      <c r="T51" s="101"/>
      <c r="U51" s="101"/>
    </row>
    <row r="52" spans="1:21" ht="15.75" x14ac:dyDescent="0.3">
      <c r="A52" s="47"/>
      <c r="B52" s="21" t="s">
        <v>195</v>
      </c>
      <c r="C52" s="108">
        <v>3037.5137808873774</v>
      </c>
      <c r="D52" s="108">
        <v>2704.9936319959497</v>
      </c>
      <c r="E52" s="108">
        <v>2430.5288572355926</v>
      </c>
      <c r="F52" s="108">
        <v>867.65025144838762</v>
      </c>
      <c r="G52" s="108">
        <v>615.48961532462681</v>
      </c>
      <c r="H52" s="108">
        <v>431.75204949599458</v>
      </c>
      <c r="I52" s="108">
        <v>382.75232111592652</v>
      </c>
      <c r="J52" s="108">
        <v>335.7982631169823</v>
      </c>
      <c r="K52" s="108">
        <v>265.09541289888097</v>
      </c>
      <c r="L52" s="108">
        <v>232.07016351150259</v>
      </c>
      <c r="M52" s="108">
        <v>216.09100963954921</v>
      </c>
      <c r="N52" s="108">
        <v>204.58999824596779</v>
      </c>
      <c r="O52" s="108">
        <v>197.40640474393052</v>
      </c>
      <c r="Q52" s="101"/>
      <c r="R52" s="101"/>
      <c r="T52" s="101"/>
      <c r="U52" s="101"/>
    </row>
    <row r="53" spans="1:21" ht="15.75" x14ac:dyDescent="0.3">
      <c r="A53" s="48"/>
      <c r="B53" s="22"/>
      <c r="C53" s="81"/>
      <c r="D53" s="81"/>
      <c r="E53" s="81"/>
      <c r="F53" s="89"/>
      <c r="G53" s="89"/>
      <c r="H53" s="81"/>
      <c r="I53" s="81"/>
      <c r="J53" s="81"/>
      <c r="K53" s="81"/>
      <c r="L53" s="81"/>
      <c r="M53" s="81"/>
      <c r="N53" s="81"/>
      <c r="O53" s="81"/>
    </row>
    <row r="54" spans="1:21" ht="16.5" x14ac:dyDescent="0.3">
      <c r="A54" s="48"/>
      <c r="B54" s="23" t="s">
        <v>167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</row>
    <row r="55" spans="1:21" ht="30" x14ac:dyDescent="0.35">
      <c r="A55" s="46"/>
      <c r="B55" s="13" t="s">
        <v>228</v>
      </c>
      <c r="C55" s="14">
        <v>2018</v>
      </c>
      <c r="D55" s="14">
        <v>2019</v>
      </c>
      <c r="E55" s="14">
        <v>2020</v>
      </c>
      <c r="F55" s="14">
        <v>2023</v>
      </c>
      <c r="G55" s="14">
        <v>2025</v>
      </c>
      <c r="H55" s="14">
        <v>2028</v>
      </c>
      <c r="I55" s="14">
        <v>2030</v>
      </c>
      <c r="J55" s="14">
        <v>2033</v>
      </c>
      <c r="K55" s="14">
        <v>2035</v>
      </c>
      <c r="L55" s="14">
        <v>2038</v>
      </c>
      <c r="M55" s="14">
        <v>2040</v>
      </c>
      <c r="N55" s="14">
        <v>2045</v>
      </c>
      <c r="O55" s="14">
        <v>2050</v>
      </c>
    </row>
    <row r="56" spans="1:21" ht="15.75" x14ac:dyDescent="0.3">
      <c r="A56" s="47" t="s">
        <v>60</v>
      </c>
      <c r="B56" s="20" t="s">
        <v>107</v>
      </c>
      <c r="C56" s="106">
        <v>0</v>
      </c>
      <c r="D56" s="106">
        <v>0</v>
      </c>
      <c r="E56" s="106">
        <v>0</v>
      </c>
      <c r="F56" s="118">
        <v>0</v>
      </c>
      <c r="G56" s="118">
        <v>0</v>
      </c>
      <c r="H56" s="118">
        <v>0</v>
      </c>
      <c r="I56" s="118">
        <v>0</v>
      </c>
      <c r="J56" s="118">
        <v>0</v>
      </c>
      <c r="K56" s="118">
        <v>0</v>
      </c>
      <c r="L56" s="118">
        <v>0</v>
      </c>
      <c r="M56" s="118">
        <v>0</v>
      </c>
      <c r="N56" s="118">
        <v>0</v>
      </c>
      <c r="O56" s="118">
        <v>0</v>
      </c>
      <c r="Q56" s="101"/>
      <c r="R56" s="101"/>
      <c r="T56" s="101"/>
      <c r="U56" s="101"/>
    </row>
    <row r="57" spans="1:21" ht="15.75" x14ac:dyDescent="0.3">
      <c r="A57" s="47" t="s">
        <v>59</v>
      </c>
      <c r="B57" s="20" t="s">
        <v>108</v>
      </c>
      <c r="C57" s="106">
        <v>0</v>
      </c>
      <c r="D57" s="106">
        <v>0</v>
      </c>
      <c r="E57" s="106">
        <v>0</v>
      </c>
      <c r="F57" s="118">
        <v>0</v>
      </c>
      <c r="G57" s="118">
        <v>0</v>
      </c>
      <c r="H57" s="118">
        <v>0</v>
      </c>
      <c r="I57" s="118">
        <v>0</v>
      </c>
      <c r="J57" s="118">
        <v>0</v>
      </c>
      <c r="K57" s="118">
        <v>0</v>
      </c>
      <c r="L57" s="118">
        <v>0</v>
      </c>
      <c r="M57" s="118">
        <v>0</v>
      </c>
      <c r="N57" s="118">
        <v>0</v>
      </c>
      <c r="O57" s="118">
        <v>0</v>
      </c>
      <c r="Q57" s="101"/>
      <c r="R57" s="101"/>
      <c r="T57" s="101"/>
      <c r="U57" s="101"/>
    </row>
    <row r="58" spans="1:21" ht="15.75" x14ac:dyDescent="0.3">
      <c r="A58" s="47" t="s">
        <v>42</v>
      </c>
      <c r="B58" s="20" t="s">
        <v>109</v>
      </c>
      <c r="C58" s="106">
        <v>0</v>
      </c>
      <c r="D58" s="106">
        <v>0</v>
      </c>
      <c r="E58" s="106">
        <v>0</v>
      </c>
      <c r="F58" s="118">
        <v>0</v>
      </c>
      <c r="G58" s="118">
        <v>0</v>
      </c>
      <c r="H58" s="118">
        <v>0</v>
      </c>
      <c r="I58" s="118">
        <v>0</v>
      </c>
      <c r="J58" s="118">
        <v>0</v>
      </c>
      <c r="K58" s="118">
        <v>0</v>
      </c>
      <c r="L58" s="118">
        <v>0</v>
      </c>
      <c r="M58" s="118">
        <v>0</v>
      </c>
      <c r="N58" s="118">
        <v>0</v>
      </c>
      <c r="O58" s="118">
        <v>0</v>
      </c>
      <c r="Q58" s="101"/>
      <c r="R58" s="101"/>
      <c r="T58" s="101"/>
      <c r="U58" s="101"/>
    </row>
    <row r="59" spans="1:21" ht="15.75" x14ac:dyDescent="0.3">
      <c r="A59" s="47" t="s">
        <v>38</v>
      </c>
      <c r="B59" s="20" t="s">
        <v>110</v>
      </c>
      <c r="C59" s="106">
        <v>0</v>
      </c>
      <c r="D59" s="106">
        <v>0</v>
      </c>
      <c r="E59" s="106">
        <v>0</v>
      </c>
      <c r="F59" s="118">
        <v>0</v>
      </c>
      <c r="G59" s="118">
        <v>0</v>
      </c>
      <c r="H59" s="118">
        <v>0</v>
      </c>
      <c r="I59" s="118">
        <v>0</v>
      </c>
      <c r="J59" s="118">
        <v>0</v>
      </c>
      <c r="K59" s="118">
        <v>0</v>
      </c>
      <c r="L59" s="118">
        <v>0</v>
      </c>
      <c r="M59" s="118">
        <v>0</v>
      </c>
      <c r="N59" s="118">
        <v>0</v>
      </c>
      <c r="O59" s="118">
        <v>0</v>
      </c>
      <c r="Q59" s="101"/>
      <c r="R59" s="101"/>
      <c r="T59" s="101"/>
      <c r="U59" s="101"/>
    </row>
    <row r="60" spans="1:21" ht="15.75" x14ac:dyDescent="0.3">
      <c r="A60" s="47"/>
      <c r="B60" s="25" t="s">
        <v>196</v>
      </c>
      <c r="C60" s="109">
        <v>0</v>
      </c>
      <c r="D60" s="109">
        <v>0</v>
      </c>
      <c r="E60" s="109">
        <v>0</v>
      </c>
      <c r="F60" s="109">
        <v>0</v>
      </c>
      <c r="G60" s="109">
        <v>0</v>
      </c>
      <c r="H60" s="109">
        <v>0</v>
      </c>
      <c r="I60" s="109">
        <v>0</v>
      </c>
      <c r="J60" s="109">
        <v>0</v>
      </c>
      <c r="K60" s="109">
        <v>0</v>
      </c>
      <c r="L60" s="109">
        <v>0</v>
      </c>
      <c r="M60" s="109">
        <v>0</v>
      </c>
      <c r="N60" s="109">
        <v>0</v>
      </c>
      <c r="O60" s="109">
        <v>0</v>
      </c>
      <c r="Q60" s="101"/>
      <c r="R60" s="101"/>
      <c r="T60" s="101"/>
      <c r="U60" s="101"/>
    </row>
    <row r="61" spans="1:21" ht="15.75" x14ac:dyDescent="0.3">
      <c r="A61" s="48"/>
      <c r="B61" s="17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1:21" ht="16.5" x14ac:dyDescent="0.3">
      <c r="A62" s="48"/>
      <c r="B62" s="26" t="s">
        <v>187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</row>
    <row r="63" spans="1:21" ht="30" x14ac:dyDescent="0.35">
      <c r="A63" s="46"/>
      <c r="B63" s="13" t="s">
        <v>228</v>
      </c>
      <c r="C63" s="14">
        <v>2018</v>
      </c>
      <c r="D63" s="14">
        <v>2019</v>
      </c>
      <c r="E63" s="14">
        <v>2020</v>
      </c>
      <c r="F63" s="14">
        <v>2023</v>
      </c>
      <c r="G63" s="14">
        <v>2025</v>
      </c>
      <c r="H63" s="14">
        <v>2028</v>
      </c>
      <c r="I63" s="14">
        <v>2030</v>
      </c>
      <c r="J63" s="14">
        <v>2033</v>
      </c>
      <c r="K63" s="14">
        <v>2035</v>
      </c>
      <c r="L63" s="14">
        <v>2038</v>
      </c>
      <c r="M63" s="14">
        <v>2040</v>
      </c>
      <c r="N63" s="14">
        <v>2045</v>
      </c>
      <c r="O63" s="14">
        <v>2050</v>
      </c>
    </row>
    <row r="64" spans="1:21" ht="15.75" x14ac:dyDescent="0.3">
      <c r="A64" s="49" t="s">
        <v>77</v>
      </c>
      <c r="B64" s="15" t="s">
        <v>111</v>
      </c>
      <c r="C64" s="106">
        <v>0</v>
      </c>
      <c r="D64" s="106">
        <v>0</v>
      </c>
      <c r="E64" s="106">
        <v>0</v>
      </c>
      <c r="F64" s="118">
        <v>0</v>
      </c>
      <c r="G64" s="118">
        <v>0</v>
      </c>
      <c r="H64" s="118">
        <v>0</v>
      </c>
      <c r="I64" s="118">
        <v>0</v>
      </c>
      <c r="J64" s="118">
        <v>0</v>
      </c>
      <c r="K64" s="118">
        <v>0</v>
      </c>
      <c r="L64" s="118">
        <v>0</v>
      </c>
      <c r="M64" s="118">
        <v>0</v>
      </c>
      <c r="N64" s="118">
        <v>0</v>
      </c>
      <c r="O64" s="118">
        <v>0</v>
      </c>
      <c r="Q64" s="101"/>
      <c r="R64" s="101"/>
      <c r="T64" s="101"/>
      <c r="U64" s="101"/>
    </row>
    <row r="65" spans="1:21" ht="15.75" x14ac:dyDescent="0.3">
      <c r="A65" s="49" t="s">
        <v>87</v>
      </c>
      <c r="B65" s="15" t="s">
        <v>112</v>
      </c>
      <c r="C65" s="106">
        <v>1037.7952421524124</v>
      </c>
      <c r="D65" s="106">
        <v>1063.995271883238</v>
      </c>
      <c r="E65" s="106">
        <v>1050.1022225705665</v>
      </c>
      <c r="F65" s="118">
        <v>979.74544874706589</v>
      </c>
      <c r="G65" s="118">
        <v>971.61407819714714</v>
      </c>
      <c r="H65" s="118">
        <v>903.43164213112607</v>
      </c>
      <c r="I65" s="118">
        <v>861.65747081446113</v>
      </c>
      <c r="J65" s="118">
        <v>761.66611497682663</v>
      </c>
      <c r="K65" s="118">
        <v>635.46543316595023</v>
      </c>
      <c r="L65" s="118">
        <v>414.62011859636613</v>
      </c>
      <c r="M65" s="118">
        <v>283.76023008095996</v>
      </c>
      <c r="N65" s="118">
        <v>88.565629599692969</v>
      </c>
      <c r="O65" s="118">
        <v>24.682737477319623</v>
      </c>
      <c r="Q65" s="101"/>
      <c r="R65" s="101"/>
      <c r="T65" s="101"/>
      <c r="U65" s="101"/>
    </row>
    <row r="66" spans="1:21" ht="15.75" x14ac:dyDescent="0.3">
      <c r="A66" s="49" t="s">
        <v>85</v>
      </c>
      <c r="B66" s="15" t="s">
        <v>113</v>
      </c>
      <c r="C66" s="106">
        <v>88.704877562200551</v>
      </c>
      <c r="D66" s="106">
        <v>82.137013286306953</v>
      </c>
      <c r="E66" s="106">
        <v>70.959918537349097</v>
      </c>
      <c r="F66" s="118">
        <v>41.863879242563065</v>
      </c>
      <c r="G66" s="118">
        <v>39.331746573270877</v>
      </c>
      <c r="H66" s="118">
        <v>31.003572257856931</v>
      </c>
      <c r="I66" s="118">
        <v>21.616464950314278</v>
      </c>
      <c r="J66" s="118">
        <v>6.2444074248460142</v>
      </c>
      <c r="K66" s="118">
        <v>1.412046142895514</v>
      </c>
      <c r="L66" s="118">
        <v>0</v>
      </c>
      <c r="M66" s="118">
        <v>0</v>
      </c>
      <c r="N66" s="118">
        <v>0</v>
      </c>
      <c r="O66" s="118">
        <v>0</v>
      </c>
      <c r="Q66" s="101"/>
      <c r="R66" s="101"/>
      <c r="T66" s="101"/>
      <c r="U66" s="101"/>
    </row>
    <row r="67" spans="1:21" ht="15.75" x14ac:dyDescent="0.3">
      <c r="A67" s="49" t="s">
        <v>41</v>
      </c>
      <c r="B67" s="15" t="s">
        <v>114</v>
      </c>
      <c r="C67" s="106">
        <v>788.57323166503363</v>
      </c>
      <c r="D67" s="106">
        <v>490.37514453186054</v>
      </c>
      <c r="E67" s="106">
        <v>442.29788380742156</v>
      </c>
      <c r="F67" s="118">
        <v>438.71109912389323</v>
      </c>
      <c r="G67" s="118">
        <v>435.90905131379844</v>
      </c>
      <c r="H67" s="118">
        <v>431.58217919572616</v>
      </c>
      <c r="I67" s="118">
        <v>419.13560017057381</v>
      </c>
      <c r="J67" s="118">
        <v>406.37014449686501</v>
      </c>
      <c r="K67" s="118">
        <v>407.59144908368484</v>
      </c>
      <c r="L67" s="118">
        <v>406.77276919778205</v>
      </c>
      <c r="M67" s="118">
        <v>406.35672697301959</v>
      </c>
      <c r="N67" s="118">
        <v>405.22156945071345</v>
      </c>
      <c r="O67" s="118">
        <v>403.0489916063936</v>
      </c>
      <c r="Q67" s="101"/>
      <c r="R67" s="101"/>
      <c r="T67" s="101"/>
      <c r="U67" s="101"/>
    </row>
    <row r="68" spans="1:21" ht="15.75" x14ac:dyDescent="0.3">
      <c r="A68" s="49" t="s">
        <v>56</v>
      </c>
      <c r="B68" s="15" t="s">
        <v>115</v>
      </c>
      <c r="C68" s="106">
        <v>0</v>
      </c>
      <c r="D68" s="106">
        <v>0</v>
      </c>
      <c r="E68" s="106">
        <v>0</v>
      </c>
      <c r="F68" s="118">
        <v>0</v>
      </c>
      <c r="G68" s="118">
        <v>0</v>
      </c>
      <c r="H68" s="118">
        <v>0</v>
      </c>
      <c r="I68" s="118">
        <v>0</v>
      </c>
      <c r="J68" s="118">
        <v>0</v>
      </c>
      <c r="K68" s="118">
        <v>0</v>
      </c>
      <c r="L68" s="118">
        <v>0</v>
      </c>
      <c r="M68" s="118">
        <v>0</v>
      </c>
      <c r="N68" s="118">
        <v>0</v>
      </c>
      <c r="O68" s="118">
        <v>0</v>
      </c>
      <c r="Q68" s="101"/>
      <c r="R68" s="101"/>
      <c r="T68" s="101"/>
      <c r="U68" s="101"/>
    </row>
    <row r="69" spans="1:21" ht="15.75" x14ac:dyDescent="0.3">
      <c r="A69" s="49" t="s">
        <v>37</v>
      </c>
      <c r="B69" s="15" t="s">
        <v>116</v>
      </c>
      <c r="C69" s="106">
        <v>0</v>
      </c>
      <c r="D69" s="106">
        <v>0</v>
      </c>
      <c r="E69" s="106">
        <v>0</v>
      </c>
      <c r="F69" s="118">
        <v>0</v>
      </c>
      <c r="G69" s="118">
        <v>0</v>
      </c>
      <c r="H69" s="118">
        <v>0</v>
      </c>
      <c r="I69" s="118">
        <v>0</v>
      </c>
      <c r="J69" s="118">
        <v>0</v>
      </c>
      <c r="K69" s="118">
        <v>0</v>
      </c>
      <c r="L69" s="118">
        <v>0</v>
      </c>
      <c r="M69" s="118">
        <v>0</v>
      </c>
      <c r="N69" s="118">
        <v>0</v>
      </c>
      <c r="O69" s="118">
        <v>0</v>
      </c>
      <c r="Q69" s="101"/>
      <c r="R69" s="101"/>
      <c r="T69" s="101"/>
      <c r="U69" s="101"/>
    </row>
    <row r="70" spans="1:21" ht="15.75" x14ac:dyDescent="0.3">
      <c r="A70" s="49" t="s">
        <v>117</v>
      </c>
      <c r="B70" s="15" t="s">
        <v>118</v>
      </c>
      <c r="C70" s="106">
        <v>0</v>
      </c>
      <c r="D70" s="106">
        <v>0</v>
      </c>
      <c r="E70" s="106">
        <v>0</v>
      </c>
      <c r="F70" s="118">
        <v>0</v>
      </c>
      <c r="G70" s="118">
        <v>0</v>
      </c>
      <c r="H70" s="118">
        <v>0</v>
      </c>
      <c r="I70" s="118">
        <v>0</v>
      </c>
      <c r="J70" s="118">
        <v>0</v>
      </c>
      <c r="K70" s="118">
        <v>0</v>
      </c>
      <c r="L70" s="118">
        <v>0</v>
      </c>
      <c r="M70" s="118">
        <v>0</v>
      </c>
      <c r="N70" s="118">
        <v>0</v>
      </c>
      <c r="O70" s="118">
        <v>0</v>
      </c>
      <c r="Q70" s="101"/>
      <c r="R70" s="101"/>
      <c r="T70" s="101"/>
      <c r="U70" s="101"/>
    </row>
    <row r="71" spans="1:21" x14ac:dyDescent="0.25">
      <c r="A71" s="49"/>
      <c r="B71" s="28" t="s">
        <v>197</v>
      </c>
      <c r="C71" s="110">
        <v>1915.0733513796467</v>
      </c>
      <c r="D71" s="110">
        <v>1636.5074297014055</v>
      </c>
      <c r="E71" s="110">
        <v>1563.3600249153371</v>
      </c>
      <c r="F71" s="110">
        <v>1460.3204271135221</v>
      </c>
      <c r="G71" s="110">
        <v>1446.8548760842164</v>
      </c>
      <c r="H71" s="110">
        <v>1366.0173935847092</v>
      </c>
      <c r="I71" s="110">
        <v>1302.4095359353491</v>
      </c>
      <c r="J71" s="110">
        <v>1174.2806668985377</v>
      </c>
      <c r="K71" s="110">
        <v>1044.4689283925306</v>
      </c>
      <c r="L71" s="110">
        <v>821.39288779414824</v>
      </c>
      <c r="M71" s="110">
        <v>690.1169570539796</v>
      </c>
      <c r="N71" s="110">
        <v>493.7871990504064</v>
      </c>
      <c r="O71" s="110">
        <v>427.73172908371322</v>
      </c>
      <c r="Q71" s="101"/>
      <c r="R71" s="101"/>
      <c r="T71" s="101"/>
      <c r="U71" s="101"/>
    </row>
    <row r="72" spans="1:21" ht="15.75" x14ac:dyDescent="0.3">
      <c r="A72" s="49" t="s">
        <v>80</v>
      </c>
      <c r="B72" s="15" t="s">
        <v>119</v>
      </c>
      <c r="C72" s="106">
        <v>0</v>
      </c>
      <c r="D72" s="106">
        <v>0</v>
      </c>
      <c r="E72" s="106">
        <v>0</v>
      </c>
      <c r="F72" s="118">
        <v>0</v>
      </c>
      <c r="G72" s="118">
        <v>0</v>
      </c>
      <c r="H72" s="118">
        <v>0</v>
      </c>
      <c r="I72" s="118">
        <v>0</v>
      </c>
      <c r="J72" s="118">
        <v>0</v>
      </c>
      <c r="K72" s="118">
        <v>0</v>
      </c>
      <c r="L72" s="118">
        <v>0</v>
      </c>
      <c r="M72" s="118">
        <v>0</v>
      </c>
      <c r="N72" s="118">
        <v>0</v>
      </c>
      <c r="O72" s="118">
        <v>0</v>
      </c>
      <c r="Q72" s="101"/>
      <c r="R72" s="101"/>
      <c r="T72" s="101"/>
      <c r="U72" s="101"/>
    </row>
    <row r="73" spans="1:21" ht="15.75" x14ac:dyDescent="0.3">
      <c r="A73" s="49" t="s">
        <v>88</v>
      </c>
      <c r="B73" s="15" t="s">
        <v>120</v>
      </c>
      <c r="C73" s="106">
        <v>1344.2420788159864</v>
      </c>
      <c r="D73" s="106">
        <v>1327.7737598987032</v>
      </c>
      <c r="E73" s="106">
        <v>1279.1465448452611</v>
      </c>
      <c r="F73" s="118">
        <v>546.22461069707003</v>
      </c>
      <c r="G73" s="118">
        <v>482.67785928341823</v>
      </c>
      <c r="H73" s="118">
        <v>432.03164083796668</v>
      </c>
      <c r="I73" s="118">
        <v>413.5692008402695</v>
      </c>
      <c r="J73" s="118">
        <v>375.87789899637431</v>
      </c>
      <c r="K73" s="118">
        <v>332.98215091081795</v>
      </c>
      <c r="L73" s="118">
        <v>249.43275949409178</v>
      </c>
      <c r="M73" s="118">
        <v>198.76090125740802</v>
      </c>
      <c r="N73" s="118">
        <v>96.444751371158745</v>
      </c>
      <c r="O73" s="118">
        <v>33.096564682479858</v>
      </c>
      <c r="Q73" s="101"/>
      <c r="R73" s="101"/>
      <c r="T73" s="101"/>
      <c r="U73" s="101"/>
    </row>
    <row r="74" spans="1:21" ht="15.75" x14ac:dyDescent="0.3">
      <c r="A74" s="49" t="s">
        <v>86</v>
      </c>
      <c r="B74" s="15" t="s">
        <v>121</v>
      </c>
      <c r="C74" s="106">
        <v>4349.745544285327</v>
      </c>
      <c r="D74" s="106">
        <v>3586.9754569842034</v>
      </c>
      <c r="E74" s="106">
        <v>2905.9216453184999</v>
      </c>
      <c r="F74" s="118">
        <v>1844.9458174590209</v>
      </c>
      <c r="G74" s="118">
        <v>1345.1737955624217</v>
      </c>
      <c r="H74" s="118">
        <v>852.84135400247385</v>
      </c>
      <c r="I74" s="118">
        <v>680.45325277153916</v>
      </c>
      <c r="J74" s="118">
        <v>446.87812892436477</v>
      </c>
      <c r="K74" s="118">
        <v>327.35910745219127</v>
      </c>
      <c r="L74" s="118">
        <v>192.65207036184685</v>
      </c>
      <c r="M74" s="118">
        <v>135.1799188497269</v>
      </c>
      <c r="N74" s="118">
        <v>55.19409276170596</v>
      </c>
      <c r="O74" s="118">
        <v>10.615708812396633</v>
      </c>
      <c r="Q74" s="101"/>
      <c r="R74" s="101"/>
      <c r="T74" s="101"/>
      <c r="U74" s="101"/>
    </row>
    <row r="75" spans="1:21" ht="27" x14ac:dyDescent="0.3">
      <c r="A75" s="49" t="s">
        <v>40</v>
      </c>
      <c r="B75" s="15" t="s">
        <v>122</v>
      </c>
      <c r="C75" s="106">
        <v>336.7888628026659</v>
      </c>
      <c r="D75" s="106">
        <v>103.85151495166373</v>
      </c>
      <c r="E75" s="106">
        <v>53.326767155569293</v>
      </c>
      <c r="F75" s="118">
        <v>42.819949405910229</v>
      </c>
      <c r="G75" s="118">
        <v>38.928005534410957</v>
      </c>
      <c r="H75" s="118">
        <v>35.390843045716458</v>
      </c>
      <c r="I75" s="118">
        <v>29.884265658769586</v>
      </c>
      <c r="J75" s="118">
        <v>24.675733091264114</v>
      </c>
      <c r="K75" s="118">
        <v>24.235023692534732</v>
      </c>
      <c r="L75" s="118">
        <v>22.9990555616601</v>
      </c>
      <c r="M75" s="118">
        <v>22.393508143498369</v>
      </c>
      <c r="N75" s="118">
        <v>20.978830778323861</v>
      </c>
      <c r="O75" s="118">
        <v>19.664408454115069</v>
      </c>
      <c r="Q75" s="101"/>
      <c r="R75" s="101"/>
      <c r="T75" s="101"/>
      <c r="U75" s="101"/>
    </row>
    <row r="76" spans="1:21" ht="27" x14ac:dyDescent="0.3">
      <c r="A76" s="49" t="s">
        <v>57</v>
      </c>
      <c r="B76" s="15" t="s">
        <v>123</v>
      </c>
      <c r="C76" s="106">
        <v>0</v>
      </c>
      <c r="D76" s="106">
        <v>0</v>
      </c>
      <c r="E76" s="106">
        <v>0</v>
      </c>
      <c r="F76" s="118">
        <v>0</v>
      </c>
      <c r="G76" s="118">
        <v>0</v>
      </c>
      <c r="H76" s="118">
        <v>0</v>
      </c>
      <c r="I76" s="118">
        <v>0</v>
      </c>
      <c r="J76" s="118">
        <v>0</v>
      </c>
      <c r="K76" s="118">
        <v>0</v>
      </c>
      <c r="L76" s="118">
        <v>0</v>
      </c>
      <c r="M76" s="118">
        <v>0</v>
      </c>
      <c r="N76" s="118">
        <v>0</v>
      </c>
      <c r="O76" s="118">
        <v>0</v>
      </c>
      <c r="Q76" s="101"/>
      <c r="R76" s="101"/>
      <c r="T76" s="101"/>
      <c r="U76" s="101"/>
    </row>
    <row r="77" spans="1:21" x14ac:dyDescent="0.25">
      <c r="A77" s="49"/>
      <c r="B77" s="28" t="s">
        <v>198</v>
      </c>
      <c r="C77" s="110">
        <v>6030.7764859039789</v>
      </c>
      <c r="D77" s="110">
        <v>5018.6007318345701</v>
      </c>
      <c r="E77" s="110">
        <v>4238.3949573193304</v>
      </c>
      <c r="F77" s="110">
        <v>2433.9903775620014</v>
      </c>
      <c r="G77" s="110">
        <v>1866.7796603802508</v>
      </c>
      <c r="H77" s="110">
        <v>1320.263837886157</v>
      </c>
      <c r="I77" s="110">
        <v>1123.9067192705784</v>
      </c>
      <c r="J77" s="110">
        <v>847.43176101200322</v>
      </c>
      <c r="K77" s="110">
        <v>684.57628205554397</v>
      </c>
      <c r="L77" s="110">
        <v>465.08388541759876</v>
      </c>
      <c r="M77" s="110">
        <v>356.33432825063329</v>
      </c>
      <c r="N77" s="110">
        <v>172.61767491118857</v>
      </c>
      <c r="O77" s="110">
        <v>63.37668194899156</v>
      </c>
      <c r="Q77" s="101"/>
      <c r="R77" s="101"/>
      <c r="T77" s="101"/>
      <c r="U77" s="101"/>
    </row>
    <row r="78" spans="1:21" ht="15.75" x14ac:dyDescent="0.3">
      <c r="A78" s="47"/>
      <c r="B78" s="29" t="s">
        <v>199</v>
      </c>
      <c r="C78" s="111">
        <v>7945.8498372836257</v>
      </c>
      <c r="D78" s="111">
        <v>6655.1081615359753</v>
      </c>
      <c r="E78" s="111">
        <v>5801.7549822346673</v>
      </c>
      <c r="F78" s="111">
        <v>3894.3108046755233</v>
      </c>
      <c r="G78" s="111">
        <v>3313.6345364644671</v>
      </c>
      <c r="H78" s="111">
        <v>2686.2812314708663</v>
      </c>
      <c r="I78" s="111">
        <v>2426.3162552059275</v>
      </c>
      <c r="J78" s="111">
        <v>2021.712427910541</v>
      </c>
      <c r="K78" s="111">
        <v>1729.0452104480746</v>
      </c>
      <c r="L78" s="111">
        <v>1286.4767732117471</v>
      </c>
      <c r="M78" s="111">
        <v>1046.4512853046128</v>
      </c>
      <c r="N78" s="111">
        <v>666.40487396159494</v>
      </c>
      <c r="O78" s="111">
        <v>491.10841103270479</v>
      </c>
      <c r="Q78" s="101"/>
      <c r="R78" s="101"/>
      <c r="T78" s="101"/>
      <c r="U78" s="101"/>
    </row>
    <row r="79" spans="1:21" ht="15.75" x14ac:dyDescent="0.3">
      <c r="A79" s="48"/>
      <c r="B79" s="99"/>
      <c r="C79" s="81"/>
      <c r="D79" s="81"/>
      <c r="E79" s="81"/>
      <c r="F79" s="88"/>
      <c r="G79" s="88"/>
      <c r="H79" s="81"/>
      <c r="I79" s="81"/>
      <c r="J79" s="81"/>
      <c r="K79" s="81"/>
      <c r="L79" s="81"/>
      <c r="M79" s="81"/>
      <c r="N79" s="81"/>
      <c r="O79" s="81"/>
    </row>
    <row r="80" spans="1:21" ht="16.5" x14ac:dyDescent="0.3">
      <c r="A80" s="48"/>
      <c r="B80" s="30" t="s">
        <v>188</v>
      </c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</row>
    <row r="81" spans="1:21" ht="30" x14ac:dyDescent="0.35">
      <c r="A81" s="46"/>
      <c r="B81" s="13" t="s">
        <v>228</v>
      </c>
      <c r="C81" s="14">
        <v>2018</v>
      </c>
      <c r="D81" s="14">
        <v>2019</v>
      </c>
      <c r="E81" s="14">
        <v>2020</v>
      </c>
      <c r="F81" s="14">
        <v>2023</v>
      </c>
      <c r="G81" s="14">
        <v>2025</v>
      </c>
      <c r="H81" s="14">
        <v>2028</v>
      </c>
      <c r="I81" s="14">
        <v>2030</v>
      </c>
      <c r="J81" s="14">
        <v>2033</v>
      </c>
      <c r="K81" s="14">
        <v>2035</v>
      </c>
      <c r="L81" s="14">
        <v>2038</v>
      </c>
      <c r="M81" s="14">
        <v>2040</v>
      </c>
      <c r="N81" s="14">
        <v>2045</v>
      </c>
      <c r="O81" s="14">
        <v>2050</v>
      </c>
    </row>
    <row r="82" spans="1:21" ht="15.75" x14ac:dyDescent="0.3">
      <c r="A82" s="47" t="s">
        <v>62</v>
      </c>
      <c r="B82" s="20" t="s">
        <v>124</v>
      </c>
      <c r="C82" s="106">
        <v>0</v>
      </c>
      <c r="D82" s="106">
        <v>0</v>
      </c>
      <c r="E82" s="106">
        <v>0</v>
      </c>
      <c r="F82" s="118">
        <v>0</v>
      </c>
      <c r="G82" s="118">
        <v>0</v>
      </c>
      <c r="H82" s="118">
        <v>0</v>
      </c>
      <c r="I82" s="118">
        <v>0</v>
      </c>
      <c r="J82" s="118">
        <v>0</v>
      </c>
      <c r="K82" s="118">
        <v>0</v>
      </c>
      <c r="L82" s="118">
        <v>0</v>
      </c>
      <c r="M82" s="118">
        <v>0</v>
      </c>
      <c r="N82" s="118">
        <v>0</v>
      </c>
      <c r="O82" s="118">
        <v>0</v>
      </c>
      <c r="Q82" s="101"/>
      <c r="R82" s="101"/>
      <c r="T82" s="101"/>
      <c r="U82" s="101"/>
    </row>
    <row r="83" spans="1:21" ht="15.75" x14ac:dyDescent="0.3">
      <c r="A83" s="47" t="s">
        <v>64</v>
      </c>
      <c r="B83" s="20" t="s">
        <v>125</v>
      </c>
      <c r="C83" s="106">
        <v>0</v>
      </c>
      <c r="D83" s="106">
        <v>0</v>
      </c>
      <c r="E83" s="106">
        <v>0</v>
      </c>
      <c r="F83" s="118">
        <v>0</v>
      </c>
      <c r="G83" s="118">
        <v>0</v>
      </c>
      <c r="H83" s="118">
        <v>0</v>
      </c>
      <c r="I83" s="118">
        <v>0</v>
      </c>
      <c r="J83" s="118">
        <v>0</v>
      </c>
      <c r="K83" s="118">
        <v>0</v>
      </c>
      <c r="L83" s="118">
        <v>0</v>
      </c>
      <c r="M83" s="118">
        <v>0</v>
      </c>
      <c r="N83" s="118">
        <v>0</v>
      </c>
      <c r="O83" s="118">
        <v>0</v>
      </c>
      <c r="Q83" s="101"/>
      <c r="R83" s="101"/>
      <c r="T83" s="101"/>
      <c r="U83" s="101"/>
    </row>
    <row r="84" spans="1:21" ht="15.75" x14ac:dyDescent="0.3">
      <c r="A84" s="47" t="s">
        <v>65</v>
      </c>
      <c r="B84" s="20" t="s">
        <v>126</v>
      </c>
      <c r="C84" s="106">
        <v>0</v>
      </c>
      <c r="D84" s="106">
        <v>0</v>
      </c>
      <c r="E84" s="106">
        <v>0</v>
      </c>
      <c r="F84" s="118">
        <v>0</v>
      </c>
      <c r="G84" s="118">
        <v>0</v>
      </c>
      <c r="H84" s="118">
        <v>0</v>
      </c>
      <c r="I84" s="118">
        <v>0</v>
      </c>
      <c r="J84" s="118">
        <v>0</v>
      </c>
      <c r="K84" s="118">
        <v>0</v>
      </c>
      <c r="L84" s="118">
        <v>0</v>
      </c>
      <c r="M84" s="118">
        <v>0</v>
      </c>
      <c r="N84" s="118">
        <v>0</v>
      </c>
      <c r="O84" s="118">
        <v>0</v>
      </c>
      <c r="Q84" s="101"/>
      <c r="R84" s="101"/>
      <c r="T84" s="101"/>
      <c r="U84" s="101"/>
    </row>
    <row r="85" spans="1:21" ht="15.75" x14ac:dyDescent="0.3">
      <c r="A85" s="47" t="s">
        <v>63</v>
      </c>
      <c r="B85" s="20" t="s">
        <v>127</v>
      </c>
      <c r="C85" s="106">
        <v>66.94852305573049</v>
      </c>
      <c r="D85" s="106">
        <v>77.136997090565799</v>
      </c>
      <c r="E85" s="106">
        <v>69.465622270452585</v>
      </c>
      <c r="F85" s="118">
        <v>32.562635279714385</v>
      </c>
      <c r="G85" s="118">
        <v>21.530944619415727</v>
      </c>
      <c r="H85" s="118">
        <v>14.909320877724697</v>
      </c>
      <c r="I85" s="118">
        <v>11.452539601953125</v>
      </c>
      <c r="J85" s="118">
        <v>7.5425219504961367</v>
      </c>
      <c r="K85" s="118">
        <v>5.5259529498598949</v>
      </c>
      <c r="L85" s="118">
        <v>3.5537019657745974</v>
      </c>
      <c r="M85" s="118">
        <v>2.5210678059511209</v>
      </c>
      <c r="N85" s="118">
        <v>0.73311632914250724</v>
      </c>
      <c r="O85" s="118">
        <v>0.17142015213120934</v>
      </c>
      <c r="Q85" s="101"/>
      <c r="R85" s="101"/>
      <c r="T85" s="101"/>
      <c r="U85" s="101"/>
    </row>
    <row r="86" spans="1:21" ht="15.75" x14ac:dyDescent="0.3">
      <c r="A86" s="47"/>
      <c r="B86" s="32" t="s">
        <v>200</v>
      </c>
      <c r="C86" s="112">
        <v>66.94852305573049</v>
      </c>
      <c r="D86" s="112">
        <v>77.136997090565799</v>
      </c>
      <c r="E86" s="112">
        <v>69.465622270452585</v>
      </c>
      <c r="F86" s="112">
        <v>32.562635279714385</v>
      </c>
      <c r="G86" s="112">
        <v>21.530944619415727</v>
      </c>
      <c r="H86" s="112">
        <v>14.909320877724697</v>
      </c>
      <c r="I86" s="112">
        <v>11.452539601953125</v>
      </c>
      <c r="J86" s="112">
        <v>7.5425219504961367</v>
      </c>
      <c r="K86" s="112">
        <v>5.5259529498598949</v>
      </c>
      <c r="L86" s="112">
        <v>3.5537019657745974</v>
      </c>
      <c r="M86" s="112">
        <v>2.5210678059511209</v>
      </c>
      <c r="N86" s="112">
        <v>0.73311632914250724</v>
      </c>
      <c r="O86" s="112">
        <v>0.17142015213120934</v>
      </c>
      <c r="Q86" s="101"/>
      <c r="R86" s="101"/>
      <c r="T86" s="101"/>
      <c r="U86" s="101"/>
    </row>
    <row r="87" spans="1:21" ht="15.75" x14ac:dyDescent="0.3">
      <c r="A87" s="47" t="s">
        <v>46</v>
      </c>
      <c r="B87" s="20" t="s">
        <v>128</v>
      </c>
      <c r="C87" s="106">
        <v>0</v>
      </c>
      <c r="D87" s="106">
        <v>0</v>
      </c>
      <c r="E87" s="106">
        <v>0</v>
      </c>
      <c r="F87" s="118">
        <v>0</v>
      </c>
      <c r="G87" s="118">
        <v>0</v>
      </c>
      <c r="H87" s="118">
        <v>0</v>
      </c>
      <c r="I87" s="118">
        <v>0</v>
      </c>
      <c r="J87" s="118">
        <v>0</v>
      </c>
      <c r="K87" s="118">
        <v>0</v>
      </c>
      <c r="L87" s="118">
        <v>0</v>
      </c>
      <c r="M87" s="118">
        <v>0</v>
      </c>
      <c r="N87" s="118">
        <v>0</v>
      </c>
      <c r="O87" s="118">
        <v>0</v>
      </c>
      <c r="Q87" s="101"/>
      <c r="R87" s="101"/>
      <c r="T87" s="101"/>
      <c r="U87" s="101"/>
    </row>
    <row r="88" spans="1:21" ht="15.75" x14ac:dyDescent="0.3">
      <c r="A88" s="47" t="s">
        <v>44</v>
      </c>
      <c r="B88" s="20" t="s">
        <v>129</v>
      </c>
      <c r="C88" s="106">
        <v>0</v>
      </c>
      <c r="D88" s="106">
        <v>0</v>
      </c>
      <c r="E88" s="106">
        <v>0</v>
      </c>
      <c r="F88" s="118">
        <v>0</v>
      </c>
      <c r="G88" s="118">
        <v>0</v>
      </c>
      <c r="H88" s="118">
        <v>0</v>
      </c>
      <c r="I88" s="118">
        <v>0</v>
      </c>
      <c r="J88" s="118">
        <v>0</v>
      </c>
      <c r="K88" s="118">
        <v>0</v>
      </c>
      <c r="L88" s="118">
        <v>0</v>
      </c>
      <c r="M88" s="118">
        <v>0</v>
      </c>
      <c r="N88" s="118">
        <v>0</v>
      </c>
      <c r="O88" s="118">
        <v>0</v>
      </c>
      <c r="Q88" s="101"/>
      <c r="R88" s="101"/>
      <c r="T88" s="101"/>
      <c r="U88" s="101"/>
    </row>
    <row r="89" spans="1:21" ht="15.75" x14ac:dyDescent="0.3">
      <c r="A89" s="47" t="s">
        <v>45</v>
      </c>
      <c r="B89" s="20" t="s">
        <v>130</v>
      </c>
      <c r="C89" s="106">
        <v>0</v>
      </c>
      <c r="D89" s="106">
        <v>0</v>
      </c>
      <c r="E89" s="106">
        <v>0</v>
      </c>
      <c r="F89" s="118">
        <v>0</v>
      </c>
      <c r="G89" s="118">
        <v>0</v>
      </c>
      <c r="H89" s="118">
        <v>0</v>
      </c>
      <c r="I89" s="118">
        <v>0</v>
      </c>
      <c r="J89" s="118">
        <v>0</v>
      </c>
      <c r="K89" s="118">
        <v>0</v>
      </c>
      <c r="L89" s="118">
        <v>0</v>
      </c>
      <c r="M89" s="118">
        <v>0</v>
      </c>
      <c r="N89" s="118">
        <v>0</v>
      </c>
      <c r="O89" s="118">
        <v>0</v>
      </c>
      <c r="Q89" s="101"/>
      <c r="R89" s="101"/>
      <c r="T89" s="101"/>
      <c r="U89" s="101"/>
    </row>
    <row r="90" spans="1:21" ht="15.75" x14ac:dyDescent="0.3">
      <c r="A90" s="47" t="s">
        <v>61</v>
      </c>
      <c r="B90" s="20" t="s">
        <v>131</v>
      </c>
      <c r="C90" s="106">
        <v>0</v>
      </c>
      <c r="D90" s="106">
        <v>0</v>
      </c>
      <c r="E90" s="106">
        <v>0</v>
      </c>
      <c r="F90" s="118">
        <v>0</v>
      </c>
      <c r="G90" s="118">
        <v>0</v>
      </c>
      <c r="H90" s="118">
        <v>0</v>
      </c>
      <c r="I90" s="118">
        <v>0</v>
      </c>
      <c r="J90" s="118">
        <v>0</v>
      </c>
      <c r="K90" s="118">
        <v>0</v>
      </c>
      <c r="L90" s="118">
        <v>0</v>
      </c>
      <c r="M90" s="118">
        <v>0</v>
      </c>
      <c r="N90" s="118">
        <v>0</v>
      </c>
      <c r="O90" s="118">
        <v>0</v>
      </c>
      <c r="Q90" s="101"/>
      <c r="R90" s="101"/>
      <c r="T90" s="101"/>
      <c r="U90" s="101"/>
    </row>
    <row r="91" spans="1:21" ht="15.75" x14ac:dyDescent="0.3">
      <c r="A91" s="47" t="s">
        <v>43</v>
      </c>
      <c r="B91" s="20" t="s">
        <v>132</v>
      </c>
      <c r="C91" s="106">
        <v>0</v>
      </c>
      <c r="D91" s="106">
        <v>0</v>
      </c>
      <c r="E91" s="106">
        <v>0</v>
      </c>
      <c r="F91" s="118">
        <v>0</v>
      </c>
      <c r="G91" s="118">
        <v>0</v>
      </c>
      <c r="H91" s="118">
        <v>0</v>
      </c>
      <c r="I91" s="118">
        <v>0</v>
      </c>
      <c r="J91" s="118">
        <v>0</v>
      </c>
      <c r="K91" s="118">
        <v>0</v>
      </c>
      <c r="L91" s="118">
        <v>0</v>
      </c>
      <c r="M91" s="118">
        <v>0</v>
      </c>
      <c r="N91" s="118">
        <v>0</v>
      </c>
      <c r="O91" s="118">
        <v>0</v>
      </c>
      <c r="Q91" s="101"/>
      <c r="R91" s="101"/>
      <c r="T91" s="101"/>
      <c r="U91" s="101"/>
    </row>
    <row r="92" spans="1:21" ht="15.75" x14ac:dyDescent="0.3">
      <c r="A92" s="47"/>
      <c r="B92" s="32" t="s">
        <v>201</v>
      </c>
      <c r="C92" s="112">
        <v>0</v>
      </c>
      <c r="D92" s="112">
        <v>0</v>
      </c>
      <c r="E92" s="112">
        <v>0</v>
      </c>
      <c r="F92" s="112">
        <v>0</v>
      </c>
      <c r="G92" s="112">
        <v>0</v>
      </c>
      <c r="H92" s="112">
        <v>0</v>
      </c>
      <c r="I92" s="112">
        <v>0</v>
      </c>
      <c r="J92" s="112">
        <v>0</v>
      </c>
      <c r="K92" s="112">
        <v>0</v>
      </c>
      <c r="L92" s="112">
        <v>0</v>
      </c>
      <c r="M92" s="112">
        <v>0</v>
      </c>
      <c r="N92" s="112">
        <v>0</v>
      </c>
      <c r="O92" s="112">
        <v>0</v>
      </c>
      <c r="Q92" s="101"/>
      <c r="R92" s="101"/>
      <c r="T92" s="101"/>
      <c r="U92" s="101"/>
    </row>
    <row r="93" spans="1:21" ht="15.75" x14ac:dyDescent="0.3">
      <c r="A93" s="47" t="s">
        <v>55</v>
      </c>
      <c r="B93" s="20" t="s">
        <v>133</v>
      </c>
      <c r="C93" s="106">
        <v>0</v>
      </c>
      <c r="D93" s="106">
        <v>0</v>
      </c>
      <c r="E93" s="106">
        <v>0</v>
      </c>
      <c r="F93" s="118">
        <v>0</v>
      </c>
      <c r="G93" s="118">
        <v>0</v>
      </c>
      <c r="H93" s="118">
        <v>0</v>
      </c>
      <c r="I93" s="118">
        <v>0</v>
      </c>
      <c r="J93" s="118">
        <v>0</v>
      </c>
      <c r="K93" s="118">
        <v>0</v>
      </c>
      <c r="L93" s="118">
        <v>0</v>
      </c>
      <c r="M93" s="118">
        <v>0</v>
      </c>
      <c r="N93" s="118">
        <v>0</v>
      </c>
      <c r="O93" s="118">
        <v>0</v>
      </c>
      <c r="Q93" s="101"/>
      <c r="R93" s="101"/>
      <c r="T93" s="101"/>
      <c r="U93" s="101"/>
    </row>
    <row r="94" spans="1:21" ht="15.75" x14ac:dyDescent="0.3">
      <c r="A94" s="47"/>
      <c r="B94" s="33" t="s">
        <v>202</v>
      </c>
      <c r="C94" s="113">
        <v>66.94852305573049</v>
      </c>
      <c r="D94" s="113">
        <v>77.136997090565799</v>
      </c>
      <c r="E94" s="113">
        <v>69.465622270452585</v>
      </c>
      <c r="F94" s="113">
        <v>32.562635279714385</v>
      </c>
      <c r="G94" s="113">
        <v>21.530944619415727</v>
      </c>
      <c r="H94" s="113">
        <v>14.909320877724697</v>
      </c>
      <c r="I94" s="113">
        <v>11.452539601953125</v>
      </c>
      <c r="J94" s="113">
        <v>7.5425219504961367</v>
      </c>
      <c r="K94" s="113">
        <v>5.5259529498598949</v>
      </c>
      <c r="L94" s="113">
        <v>3.5537019657745974</v>
      </c>
      <c r="M94" s="113">
        <v>2.5210678059511209</v>
      </c>
      <c r="N94" s="113">
        <v>0.73311632914250724</v>
      </c>
      <c r="O94" s="113">
        <v>0.17142015213120934</v>
      </c>
      <c r="Q94" s="102"/>
      <c r="R94" s="102"/>
      <c r="T94" s="102"/>
      <c r="U94" s="102"/>
    </row>
    <row r="95" spans="1:21" ht="15.75" x14ac:dyDescent="0.3">
      <c r="A95" s="47"/>
      <c r="B95" s="34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1:21" ht="16.5" x14ac:dyDescent="0.3">
      <c r="A96" s="48"/>
      <c r="B96" s="35" t="s">
        <v>203</v>
      </c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</row>
    <row r="97" spans="1:21" ht="30" x14ac:dyDescent="0.35">
      <c r="A97" s="46"/>
      <c r="B97" s="13" t="s">
        <v>228</v>
      </c>
      <c r="C97" s="14">
        <v>2018</v>
      </c>
      <c r="D97" s="14">
        <v>2019</v>
      </c>
      <c r="E97" s="14">
        <v>2020</v>
      </c>
      <c r="F97" s="14">
        <v>2023</v>
      </c>
      <c r="G97" s="14">
        <v>2025</v>
      </c>
      <c r="H97" s="14">
        <v>2028</v>
      </c>
      <c r="I97" s="14">
        <v>2030</v>
      </c>
      <c r="J97" s="14">
        <v>2033</v>
      </c>
      <c r="K97" s="14">
        <v>2035</v>
      </c>
      <c r="L97" s="14">
        <v>2038</v>
      </c>
      <c r="M97" s="14">
        <v>2040</v>
      </c>
      <c r="N97" s="14">
        <v>2045</v>
      </c>
      <c r="O97" s="14">
        <v>2050</v>
      </c>
    </row>
    <row r="98" spans="1:21" ht="15.75" x14ac:dyDescent="0.3">
      <c r="A98" s="47" t="s">
        <v>22</v>
      </c>
      <c r="B98" s="20" t="s">
        <v>134</v>
      </c>
      <c r="C98" s="106">
        <v>742.29161562300908</v>
      </c>
      <c r="D98" s="106">
        <v>608.63842589819058</v>
      </c>
      <c r="E98" s="106">
        <v>505.9631945765002</v>
      </c>
      <c r="F98" s="118">
        <v>401.02562501672702</v>
      </c>
      <c r="G98" s="118">
        <v>248.33359553266897</v>
      </c>
      <c r="H98" s="118">
        <v>94.441791006534132</v>
      </c>
      <c r="I98" s="118">
        <v>31.195988502908111</v>
      </c>
      <c r="J98" s="118">
        <v>1.2247122214230848</v>
      </c>
      <c r="K98" s="118">
        <v>0</v>
      </c>
      <c r="L98" s="118">
        <v>0</v>
      </c>
      <c r="M98" s="118">
        <v>0</v>
      </c>
      <c r="N98" s="118">
        <v>0</v>
      </c>
      <c r="O98" s="118">
        <v>0</v>
      </c>
      <c r="Q98" s="102"/>
      <c r="R98" s="102"/>
      <c r="T98" s="102"/>
      <c r="U98" s="102"/>
    </row>
    <row r="99" spans="1:21" ht="15.75" x14ac:dyDescent="0.3">
      <c r="A99" s="47" t="s">
        <v>23</v>
      </c>
      <c r="B99" s="20" t="s">
        <v>135</v>
      </c>
      <c r="C99" s="106">
        <v>771.7426033393599</v>
      </c>
      <c r="D99" s="106">
        <v>721.02458182534519</v>
      </c>
      <c r="E99" s="106">
        <v>639.37829077680351</v>
      </c>
      <c r="F99" s="118">
        <v>389.77633750050023</v>
      </c>
      <c r="G99" s="118">
        <v>233.33243955307813</v>
      </c>
      <c r="H99" s="118">
        <v>81.505110532848505</v>
      </c>
      <c r="I99" s="118">
        <v>25.47758296897884</v>
      </c>
      <c r="J99" s="118">
        <v>0.93357672473138842</v>
      </c>
      <c r="K99" s="118">
        <v>0</v>
      </c>
      <c r="L99" s="118">
        <v>0</v>
      </c>
      <c r="M99" s="118">
        <v>0</v>
      </c>
      <c r="N99" s="118">
        <v>0</v>
      </c>
      <c r="O99" s="118">
        <v>0</v>
      </c>
      <c r="Q99" s="102"/>
      <c r="R99" s="102"/>
      <c r="T99" s="102"/>
      <c r="U99" s="102"/>
    </row>
    <row r="100" spans="1:21" ht="15.75" x14ac:dyDescent="0.3">
      <c r="A100" s="47" t="s">
        <v>24</v>
      </c>
      <c r="B100" s="20" t="s">
        <v>136</v>
      </c>
      <c r="C100" s="106">
        <v>1.3598956080601288</v>
      </c>
      <c r="D100" s="106">
        <v>0.96062891316700982</v>
      </c>
      <c r="E100" s="106">
        <v>0.62959378129936561</v>
      </c>
      <c r="F100" s="118">
        <v>9.8723238582349655</v>
      </c>
      <c r="G100" s="118">
        <v>7.7232126336352822</v>
      </c>
      <c r="H100" s="118">
        <v>1.3258148862771233</v>
      </c>
      <c r="I100" s="118">
        <v>9.0789091368031732E-2</v>
      </c>
      <c r="J100" s="118">
        <v>3.2078955510452234E-3</v>
      </c>
      <c r="K100" s="118">
        <v>0</v>
      </c>
      <c r="L100" s="118">
        <v>0</v>
      </c>
      <c r="M100" s="118">
        <v>0</v>
      </c>
      <c r="N100" s="118">
        <v>0</v>
      </c>
      <c r="O100" s="118">
        <v>0</v>
      </c>
      <c r="Q100" s="102"/>
      <c r="R100" s="102"/>
      <c r="T100" s="102"/>
      <c r="U100" s="102"/>
    </row>
    <row r="101" spans="1:21" ht="15.75" x14ac:dyDescent="0.3">
      <c r="A101" s="47" t="s">
        <v>25</v>
      </c>
      <c r="B101" s="20" t="s">
        <v>204</v>
      </c>
      <c r="C101" s="106">
        <v>0.12230465495928222</v>
      </c>
      <c r="D101" s="106">
        <v>9.9364521207919082E-2</v>
      </c>
      <c r="E101" s="106">
        <v>8.1336230687320113E-2</v>
      </c>
      <c r="F101" s="118">
        <v>0.2583541540443145</v>
      </c>
      <c r="G101" s="118">
        <v>0.16385450986466621</v>
      </c>
      <c r="H101" s="118">
        <v>5.8529695128829051E-2</v>
      </c>
      <c r="I101" s="118">
        <v>1.878044651695749E-2</v>
      </c>
      <c r="J101" s="118">
        <v>7.8272869351077952E-4</v>
      </c>
      <c r="K101" s="118">
        <v>0</v>
      </c>
      <c r="L101" s="118">
        <v>0</v>
      </c>
      <c r="M101" s="118">
        <v>0</v>
      </c>
      <c r="N101" s="118">
        <v>0</v>
      </c>
      <c r="O101" s="118">
        <v>0</v>
      </c>
      <c r="Q101" s="102"/>
      <c r="R101" s="102"/>
      <c r="T101" s="102"/>
      <c r="U101" s="102"/>
    </row>
    <row r="102" spans="1:21" ht="15.75" x14ac:dyDescent="0.3">
      <c r="A102" s="47" t="s">
        <v>137</v>
      </c>
      <c r="B102" s="20" t="s">
        <v>138</v>
      </c>
      <c r="C102" s="106">
        <v>0</v>
      </c>
      <c r="D102" s="106">
        <v>0</v>
      </c>
      <c r="E102" s="106">
        <v>0</v>
      </c>
      <c r="F102" s="118">
        <v>0</v>
      </c>
      <c r="G102" s="118">
        <v>0</v>
      </c>
      <c r="H102" s="118">
        <v>0</v>
      </c>
      <c r="I102" s="118">
        <v>0</v>
      </c>
      <c r="J102" s="118">
        <v>0</v>
      </c>
      <c r="K102" s="118">
        <v>0</v>
      </c>
      <c r="L102" s="118">
        <v>0</v>
      </c>
      <c r="M102" s="118">
        <v>0</v>
      </c>
      <c r="N102" s="118">
        <v>0</v>
      </c>
      <c r="O102" s="118">
        <v>0</v>
      </c>
      <c r="Q102" s="102"/>
      <c r="R102" s="102"/>
      <c r="T102" s="102"/>
      <c r="U102" s="102"/>
    </row>
    <row r="103" spans="1:21" ht="15.75" x14ac:dyDescent="0.3">
      <c r="A103" s="47" t="s">
        <v>26</v>
      </c>
      <c r="B103" s="20" t="s">
        <v>139</v>
      </c>
      <c r="C103" s="106">
        <v>252.08734294193511</v>
      </c>
      <c r="D103" s="106">
        <v>216.91878275254427</v>
      </c>
      <c r="E103" s="106">
        <v>197.53087376901519</v>
      </c>
      <c r="F103" s="118">
        <v>129.34499680043066</v>
      </c>
      <c r="G103" s="118">
        <v>84.206345662329412</v>
      </c>
      <c r="H103" s="118">
        <v>38.404902124599879</v>
      </c>
      <c r="I103" s="118">
        <v>19.947902179916181</v>
      </c>
      <c r="J103" s="118">
        <v>8.7238744107003132</v>
      </c>
      <c r="K103" s="118">
        <v>5.7389067099977913</v>
      </c>
      <c r="L103" s="118">
        <v>2.8489852775800557</v>
      </c>
      <c r="M103" s="118">
        <v>1.433611576802875</v>
      </c>
      <c r="N103" s="118">
        <v>4.8990323945756795E-2</v>
      </c>
      <c r="O103" s="118">
        <v>0</v>
      </c>
      <c r="Q103" s="102"/>
      <c r="R103" s="102"/>
      <c r="T103" s="102"/>
      <c r="U103" s="102"/>
    </row>
    <row r="104" spans="1:21" ht="15.75" x14ac:dyDescent="0.3">
      <c r="A104" s="47" t="s">
        <v>27</v>
      </c>
      <c r="B104" s="20" t="s">
        <v>140</v>
      </c>
      <c r="C104" s="106">
        <v>162.6997059138526</v>
      </c>
      <c r="D104" s="106">
        <v>149.77275960941978</v>
      </c>
      <c r="E104" s="106">
        <v>138.56133730164558</v>
      </c>
      <c r="F104" s="118">
        <v>71.67376622131134</v>
      </c>
      <c r="G104" s="118">
        <v>47.161217126953979</v>
      </c>
      <c r="H104" s="118">
        <v>22.716436168424423</v>
      </c>
      <c r="I104" s="118">
        <v>12.595457433228384</v>
      </c>
      <c r="J104" s="118">
        <v>6.0566951418079649</v>
      </c>
      <c r="K104" s="118">
        <v>4.239325500547718</v>
      </c>
      <c r="L104" s="118">
        <v>2.1794784544766399</v>
      </c>
      <c r="M104" s="118">
        <v>1.1318666177772028</v>
      </c>
      <c r="N104" s="118">
        <v>3.8943809572469582E-2</v>
      </c>
      <c r="O104" s="118">
        <v>0</v>
      </c>
      <c r="Q104" s="102"/>
      <c r="R104" s="102"/>
      <c r="T104" s="102"/>
      <c r="U104" s="102"/>
    </row>
    <row r="105" spans="1:21" s="1" customFormat="1" ht="15.75" x14ac:dyDescent="0.3">
      <c r="A105" s="84" t="s">
        <v>28</v>
      </c>
      <c r="B105" s="85" t="s">
        <v>234</v>
      </c>
      <c r="C105" s="106">
        <v>5.6933968706926876</v>
      </c>
      <c r="D105" s="106">
        <v>4.5930343712922941</v>
      </c>
      <c r="E105" s="106">
        <v>3.3195054668774344</v>
      </c>
      <c r="F105" s="118">
        <v>0</v>
      </c>
      <c r="G105" s="118">
        <v>0</v>
      </c>
      <c r="H105" s="118">
        <v>0</v>
      </c>
      <c r="I105" s="118">
        <v>0</v>
      </c>
      <c r="J105" s="118">
        <v>0</v>
      </c>
      <c r="K105" s="118">
        <v>0</v>
      </c>
      <c r="L105" s="118">
        <v>0</v>
      </c>
      <c r="M105" s="118">
        <v>0</v>
      </c>
      <c r="N105" s="118">
        <v>0</v>
      </c>
      <c r="O105" s="118">
        <v>0</v>
      </c>
      <c r="Q105" s="102"/>
      <c r="R105" s="102"/>
      <c r="T105" s="102"/>
      <c r="U105" s="102"/>
    </row>
    <row r="106" spans="1:21" s="1" customFormat="1" ht="15.75" x14ac:dyDescent="0.3">
      <c r="A106" s="84" t="s">
        <v>29</v>
      </c>
      <c r="B106" s="85" t="s">
        <v>235</v>
      </c>
      <c r="C106" s="106">
        <v>0.51196907206535669</v>
      </c>
      <c r="D106" s="106">
        <v>0.47507597525844419</v>
      </c>
      <c r="E106" s="106">
        <v>0.42880673299236871</v>
      </c>
      <c r="F106" s="118">
        <v>0</v>
      </c>
      <c r="G106" s="118">
        <v>0</v>
      </c>
      <c r="H106" s="118">
        <v>0</v>
      </c>
      <c r="I106" s="118">
        <v>0</v>
      </c>
      <c r="J106" s="118">
        <v>0</v>
      </c>
      <c r="K106" s="118">
        <v>0</v>
      </c>
      <c r="L106" s="118">
        <v>0</v>
      </c>
      <c r="M106" s="118">
        <v>0</v>
      </c>
      <c r="N106" s="118">
        <v>0</v>
      </c>
      <c r="O106" s="118">
        <v>0</v>
      </c>
      <c r="Q106" s="102"/>
      <c r="R106" s="102"/>
      <c r="T106" s="102"/>
      <c r="U106" s="102"/>
    </row>
    <row r="107" spans="1:21" ht="15.75" x14ac:dyDescent="0.3">
      <c r="A107" s="47" t="s">
        <v>141</v>
      </c>
      <c r="B107" s="20" t="s">
        <v>142</v>
      </c>
      <c r="C107" s="106">
        <v>0</v>
      </c>
      <c r="D107" s="106">
        <v>0</v>
      </c>
      <c r="E107" s="106">
        <v>0</v>
      </c>
      <c r="F107" s="118">
        <v>0</v>
      </c>
      <c r="G107" s="118">
        <v>0</v>
      </c>
      <c r="H107" s="118">
        <v>0</v>
      </c>
      <c r="I107" s="118">
        <v>0</v>
      </c>
      <c r="J107" s="118">
        <v>0</v>
      </c>
      <c r="K107" s="118">
        <v>0</v>
      </c>
      <c r="L107" s="118">
        <v>0</v>
      </c>
      <c r="M107" s="118">
        <v>0</v>
      </c>
      <c r="N107" s="118">
        <v>0</v>
      </c>
      <c r="O107" s="118">
        <v>0</v>
      </c>
      <c r="Q107" s="102"/>
      <c r="R107" s="102"/>
      <c r="T107" s="102"/>
      <c r="U107" s="102"/>
    </row>
    <row r="108" spans="1:21" ht="15.75" x14ac:dyDescent="0.3">
      <c r="A108" s="47" t="s">
        <v>30</v>
      </c>
      <c r="B108" s="20" t="s">
        <v>205</v>
      </c>
      <c r="C108" s="106">
        <v>342.95411382165628</v>
      </c>
      <c r="D108" s="106">
        <v>324.76646919454686</v>
      </c>
      <c r="E108" s="106">
        <v>289.73618270532523</v>
      </c>
      <c r="F108" s="118">
        <v>258.75369726912811</v>
      </c>
      <c r="G108" s="118">
        <v>243.732687509561</v>
      </c>
      <c r="H108" s="118">
        <v>214.49975414935079</v>
      </c>
      <c r="I108" s="118">
        <v>178.76116479088722</v>
      </c>
      <c r="J108" s="118">
        <v>118.166482924367</v>
      </c>
      <c r="K108" s="118">
        <v>83.191254036196142</v>
      </c>
      <c r="L108" s="118">
        <v>34.896110616135331</v>
      </c>
      <c r="M108" s="118">
        <v>16.490750405910475</v>
      </c>
      <c r="N108" s="118">
        <v>0.2371458080113191</v>
      </c>
      <c r="O108" s="118">
        <v>0</v>
      </c>
      <c r="Q108" s="102"/>
      <c r="R108" s="102"/>
      <c r="T108" s="102"/>
      <c r="U108" s="102"/>
    </row>
    <row r="109" spans="1:21" ht="15.75" x14ac:dyDescent="0.3">
      <c r="A109" s="47" t="s">
        <v>31</v>
      </c>
      <c r="B109" s="20" t="s">
        <v>206</v>
      </c>
      <c r="C109" s="106">
        <v>0.1796657882256355</v>
      </c>
      <c r="D109" s="106">
        <v>0.10880091830671754</v>
      </c>
      <c r="E109" s="106">
        <v>0.12955361080100594</v>
      </c>
      <c r="F109" s="118">
        <v>0.18857886769821164</v>
      </c>
      <c r="G109" s="118">
        <v>0.21313245731404754</v>
      </c>
      <c r="H109" s="118">
        <v>0.20713289356919729</v>
      </c>
      <c r="I109" s="118">
        <v>0.17552047060223755</v>
      </c>
      <c r="J109" s="118">
        <v>0.13889117385183272</v>
      </c>
      <c r="K109" s="118">
        <v>9.8836049605286413E-2</v>
      </c>
      <c r="L109" s="118">
        <v>3.9007028487471944E-2</v>
      </c>
      <c r="M109" s="118">
        <v>1.7762431751932418E-2</v>
      </c>
      <c r="N109" s="118">
        <v>1.8485782199906484E-4</v>
      </c>
      <c r="O109" s="118">
        <v>0</v>
      </c>
      <c r="Q109" s="102"/>
      <c r="R109" s="102"/>
      <c r="T109" s="102"/>
      <c r="U109" s="102"/>
    </row>
    <row r="110" spans="1:21" ht="15.75" x14ac:dyDescent="0.3">
      <c r="A110" s="47" t="s">
        <v>32</v>
      </c>
      <c r="B110" s="20" t="s">
        <v>207</v>
      </c>
      <c r="C110" s="106">
        <v>49.413138165103263</v>
      </c>
      <c r="D110" s="106">
        <v>56.844312515942377</v>
      </c>
      <c r="E110" s="106">
        <v>72.715843954739555</v>
      </c>
      <c r="F110" s="118">
        <v>29.691296705231636</v>
      </c>
      <c r="G110" s="118">
        <v>28.697480510914879</v>
      </c>
      <c r="H110" s="118">
        <v>26.809963246902178</v>
      </c>
      <c r="I110" s="118">
        <v>23.420319594322986</v>
      </c>
      <c r="J110" s="118">
        <v>17.239576800767423</v>
      </c>
      <c r="K110" s="118">
        <v>13.08634353732702</v>
      </c>
      <c r="L110" s="118">
        <v>5.7830070388793899</v>
      </c>
      <c r="M110" s="118">
        <v>2.8409078646904002</v>
      </c>
      <c r="N110" s="118">
        <v>4.39238971649E-2</v>
      </c>
      <c r="O110" s="118">
        <v>0</v>
      </c>
      <c r="Q110" s="102"/>
      <c r="R110" s="102"/>
      <c r="T110" s="102"/>
      <c r="U110" s="102"/>
    </row>
    <row r="111" spans="1:21" ht="15.75" x14ac:dyDescent="0.3">
      <c r="A111" s="47" t="s">
        <v>143</v>
      </c>
      <c r="B111" s="20" t="s">
        <v>208</v>
      </c>
      <c r="C111" s="106">
        <v>0</v>
      </c>
      <c r="D111" s="106">
        <v>0</v>
      </c>
      <c r="E111" s="106">
        <v>0</v>
      </c>
      <c r="F111" s="118">
        <v>0</v>
      </c>
      <c r="G111" s="118">
        <v>0</v>
      </c>
      <c r="H111" s="118">
        <v>0</v>
      </c>
      <c r="I111" s="118">
        <v>0</v>
      </c>
      <c r="J111" s="118">
        <v>0</v>
      </c>
      <c r="K111" s="118">
        <v>0</v>
      </c>
      <c r="L111" s="118">
        <v>0</v>
      </c>
      <c r="M111" s="118">
        <v>0</v>
      </c>
      <c r="N111" s="118">
        <v>0</v>
      </c>
      <c r="O111" s="118">
        <v>0</v>
      </c>
      <c r="Q111" s="102"/>
      <c r="R111" s="102"/>
      <c r="T111" s="102"/>
      <c r="U111" s="102"/>
    </row>
    <row r="112" spans="1:21" ht="15.75" x14ac:dyDescent="0.3">
      <c r="A112" s="47" t="s">
        <v>34</v>
      </c>
      <c r="B112" s="20" t="s">
        <v>144</v>
      </c>
      <c r="C112" s="106">
        <v>0</v>
      </c>
      <c r="D112" s="106">
        <v>0</v>
      </c>
      <c r="E112" s="106">
        <v>0</v>
      </c>
      <c r="F112" s="118">
        <v>0</v>
      </c>
      <c r="G112" s="118">
        <v>0</v>
      </c>
      <c r="H112" s="118">
        <v>0</v>
      </c>
      <c r="I112" s="118">
        <v>0</v>
      </c>
      <c r="J112" s="118">
        <v>0</v>
      </c>
      <c r="K112" s="118">
        <v>0</v>
      </c>
      <c r="L112" s="118">
        <v>0</v>
      </c>
      <c r="M112" s="118">
        <v>0</v>
      </c>
      <c r="N112" s="118">
        <v>0</v>
      </c>
      <c r="O112" s="118">
        <v>0</v>
      </c>
      <c r="Q112" s="102"/>
      <c r="R112" s="102"/>
      <c r="T112" s="102"/>
      <c r="U112" s="102"/>
    </row>
    <row r="113" spans="1:21" ht="15.75" x14ac:dyDescent="0.3">
      <c r="A113" s="47" t="s">
        <v>33</v>
      </c>
      <c r="B113" s="20" t="s">
        <v>145</v>
      </c>
      <c r="C113" s="106">
        <v>0</v>
      </c>
      <c r="D113" s="106">
        <v>0</v>
      </c>
      <c r="E113" s="106">
        <v>0</v>
      </c>
      <c r="F113" s="118">
        <v>0</v>
      </c>
      <c r="G113" s="118">
        <v>0</v>
      </c>
      <c r="H113" s="118">
        <v>0</v>
      </c>
      <c r="I113" s="118">
        <v>0</v>
      </c>
      <c r="J113" s="118">
        <v>0</v>
      </c>
      <c r="K113" s="118">
        <v>0</v>
      </c>
      <c r="L113" s="118">
        <v>0</v>
      </c>
      <c r="M113" s="118">
        <v>0</v>
      </c>
      <c r="N113" s="118">
        <v>0</v>
      </c>
      <c r="O113" s="118">
        <v>0</v>
      </c>
      <c r="Q113" s="102"/>
      <c r="R113" s="102"/>
      <c r="T113" s="102"/>
      <c r="U113" s="102"/>
    </row>
    <row r="114" spans="1:21" ht="15.75" x14ac:dyDescent="0.3">
      <c r="A114" s="47" t="s">
        <v>146</v>
      </c>
      <c r="B114" s="20" t="s">
        <v>147</v>
      </c>
      <c r="C114" s="106">
        <v>0</v>
      </c>
      <c r="D114" s="106">
        <v>0</v>
      </c>
      <c r="E114" s="106">
        <v>0</v>
      </c>
      <c r="F114" s="118">
        <v>0</v>
      </c>
      <c r="G114" s="118">
        <v>0</v>
      </c>
      <c r="H114" s="118">
        <v>0</v>
      </c>
      <c r="I114" s="118">
        <v>0</v>
      </c>
      <c r="J114" s="118">
        <v>0</v>
      </c>
      <c r="K114" s="118">
        <v>0</v>
      </c>
      <c r="L114" s="118">
        <v>0</v>
      </c>
      <c r="M114" s="118">
        <v>0</v>
      </c>
      <c r="N114" s="118">
        <v>0</v>
      </c>
      <c r="O114" s="118">
        <v>0</v>
      </c>
      <c r="Q114" s="102"/>
      <c r="R114" s="102"/>
      <c r="T114" s="102"/>
      <c r="U114" s="102"/>
    </row>
    <row r="115" spans="1:21" ht="15.75" x14ac:dyDescent="0.3">
      <c r="A115" s="47"/>
      <c r="B115" s="37" t="s">
        <v>209</v>
      </c>
      <c r="C115" s="114">
        <v>2329.0557517989187</v>
      </c>
      <c r="D115" s="114">
        <v>2084.2022364952218</v>
      </c>
      <c r="E115" s="114">
        <v>1848.4745189066866</v>
      </c>
      <c r="F115" s="114">
        <v>1290.5849763933065</v>
      </c>
      <c r="G115" s="114">
        <v>893.56396549632041</v>
      </c>
      <c r="H115" s="114">
        <v>479.9694347036351</v>
      </c>
      <c r="I115" s="114">
        <v>291.68350547872893</v>
      </c>
      <c r="J115" s="114">
        <v>152.48780002189358</v>
      </c>
      <c r="K115" s="114">
        <v>106.35466583367396</v>
      </c>
      <c r="L115" s="114">
        <v>45.74658841555889</v>
      </c>
      <c r="M115" s="114">
        <v>21.914898896932886</v>
      </c>
      <c r="N115" s="114">
        <v>0.36918869651644448</v>
      </c>
      <c r="O115" s="114">
        <v>0</v>
      </c>
      <c r="Q115" s="102"/>
      <c r="R115" s="102"/>
      <c r="T115" s="102"/>
      <c r="U115" s="102"/>
    </row>
    <row r="116" spans="1:21" ht="15.75" x14ac:dyDescent="0.3">
      <c r="A116" s="47" t="s">
        <v>48</v>
      </c>
      <c r="B116" s="20" t="s">
        <v>148</v>
      </c>
      <c r="C116" s="106">
        <v>44.132700011254776</v>
      </c>
      <c r="D116" s="106">
        <v>42.710334775072539</v>
      </c>
      <c r="E116" s="106">
        <v>41.246417594758583</v>
      </c>
      <c r="F116" s="118">
        <v>33.357788952068489</v>
      </c>
      <c r="G116" s="118">
        <v>28.822247044380539</v>
      </c>
      <c r="H116" s="118">
        <v>21.211053938103898</v>
      </c>
      <c r="I116" s="118">
        <v>16.176796768326579</v>
      </c>
      <c r="J116" s="118">
        <v>9.5819788501786274</v>
      </c>
      <c r="K116" s="118">
        <v>6.7022550707818755</v>
      </c>
      <c r="L116" s="118">
        <v>3.9258124157487648</v>
      </c>
      <c r="M116" s="118">
        <v>2.9330968905572612</v>
      </c>
      <c r="N116" s="118">
        <v>1.8231478730891482</v>
      </c>
      <c r="O116" s="118">
        <v>1.3049493236962166</v>
      </c>
      <c r="Q116" s="102"/>
      <c r="R116" s="102"/>
      <c r="T116" s="102"/>
      <c r="U116" s="102"/>
    </row>
    <row r="117" spans="1:21" ht="15.75" x14ac:dyDescent="0.3">
      <c r="A117" s="47" t="s">
        <v>70</v>
      </c>
      <c r="B117" s="20" t="s">
        <v>210</v>
      </c>
      <c r="C117" s="106">
        <v>0</v>
      </c>
      <c r="D117" s="106">
        <v>0</v>
      </c>
      <c r="E117" s="106">
        <v>0</v>
      </c>
      <c r="F117" s="118">
        <v>0</v>
      </c>
      <c r="G117" s="118">
        <v>0</v>
      </c>
      <c r="H117" s="118">
        <v>0</v>
      </c>
      <c r="I117" s="118">
        <v>0</v>
      </c>
      <c r="J117" s="118">
        <v>0</v>
      </c>
      <c r="K117" s="118">
        <v>0</v>
      </c>
      <c r="L117" s="118">
        <v>0</v>
      </c>
      <c r="M117" s="118">
        <v>0</v>
      </c>
      <c r="N117" s="118">
        <v>0</v>
      </c>
      <c r="O117" s="118">
        <v>0</v>
      </c>
      <c r="Q117" s="102"/>
      <c r="R117" s="102"/>
      <c r="T117" s="102"/>
      <c r="U117" s="102"/>
    </row>
    <row r="118" spans="1:21" ht="15.75" x14ac:dyDescent="0.3">
      <c r="A118" s="47" t="s">
        <v>50</v>
      </c>
      <c r="B118" s="20" t="s">
        <v>149</v>
      </c>
      <c r="C118" s="106">
        <v>415.5538359981536</v>
      </c>
      <c r="D118" s="106">
        <v>407.5641630033362</v>
      </c>
      <c r="E118" s="106">
        <v>393.89112467880733</v>
      </c>
      <c r="F118" s="118">
        <v>374.59240040375158</v>
      </c>
      <c r="G118" s="118">
        <v>330.91652319284981</v>
      </c>
      <c r="H118" s="118">
        <v>266.43286236807165</v>
      </c>
      <c r="I118" s="118">
        <v>218.66262664353494</v>
      </c>
      <c r="J118" s="118">
        <v>145.02465528265373</v>
      </c>
      <c r="K118" s="118">
        <v>105.44391167246799</v>
      </c>
      <c r="L118" s="118">
        <v>64.736545697687575</v>
      </c>
      <c r="M118" s="118">
        <v>45.903935497956972</v>
      </c>
      <c r="N118" s="118">
        <v>14.75826410706102</v>
      </c>
      <c r="O118" s="118">
        <v>1.6544476294697716</v>
      </c>
      <c r="Q118" s="102"/>
      <c r="R118" s="102"/>
      <c r="T118" s="102"/>
      <c r="U118" s="102"/>
    </row>
    <row r="119" spans="1:21" ht="15.75" x14ac:dyDescent="0.3">
      <c r="A119" s="47" t="s">
        <v>49</v>
      </c>
      <c r="B119" s="20" t="s">
        <v>150</v>
      </c>
      <c r="C119" s="106">
        <v>0</v>
      </c>
      <c r="D119" s="106">
        <v>0</v>
      </c>
      <c r="E119" s="106">
        <v>0</v>
      </c>
      <c r="F119" s="118">
        <v>0</v>
      </c>
      <c r="G119" s="118">
        <v>0</v>
      </c>
      <c r="H119" s="118">
        <v>0</v>
      </c>
      <c r="I119" s="118">
        <v>0</v>
      </c>
      <c r="J119" s="118">
        <v>0</v>
      </c>
      <c r="K119" s="118">
        <v>0</v>
      </c>
      <c r="L119" s="118">
        <v>0</v>
      </c>
      <c r="M119" s="118">
        <v>0</v>
      </c>
      <c r="N119" s="118">
        <v>0</v>
      </c>
      <c r="O119" s="118">
        <v>0</v>
      </c>
      <c r="Q119" s="102"/>
      <c r="R119" s="102"/>
      <c r="T119" s="102"/>
      <c r="U119" s="102"/>
    </row>
    <row r="120" spans="1:21" ht="15.75" x14ac:dyDescent="0.3">
      <c r="A120" s="47" t="s">
        <v>51</v>
      </c>
      <c r="B120" s="20" t="s">
        <v>151</v>
      </c>
      <c r="C120" s="106">
        <v>8.3732992367276982</v>
      </c>
      <c r="D120" s="106">
        <v>0.91818980287869767</v>
      </c>
      <c r="E120" s="106">
        <v>4.6278375747721069E-2</v>
      </c>
      <c r="F120" s="118">
        <v>5.4534664296675375E-2</v>
      </c>
      <c r="G120" s="118">
        <v>5.4534664296675375E-2</v>
      </c>
      <c r="H120" s="118">
        <v>5.4534664296675375E-2</v>
      </c>
      <c r="I120" s="118">
        <v>5.4534664296675375E-2</v>
      </c>
      <c r="J120" s="118">
        <v>5.4534664296675375E-2</v>
      </c>
      <c r="K120" s="118">
        <v>5.4534664296675375E-2</v>
      </c>
      <c r="L120" s="118">
        <v>5.4534664296675375E-2</v>
      </c>
      <c r="M120" s="118">
        <v>5.4534664296675375E-2</v>
      </c>
      <c r="N120" s="118">
        <v>5.4534664296675375E-2</v>
      </c>
      <c r="O120" s="118">
        <v>5.4534664296675375E-2</v>
      </c>
      <c r="Q120" s="102"/>
      <c r="R120" s="102"/>
      <c r="T120" s="102"/>
      <c r="U120" s="102"/>
    </row>
    <row r="121" spans="1:21" ht="15.75" x14ac:dyDescent="0.3">
      <c r="A121" s="47"/>
      <c r="B121" s="37" t="s">
        <v>211</v>
      </c>
      <c r="C121" s="114">
        <v>468.05983524613606</v>
      </c>
      <c r="D121" s="114">
        <v>451.19268758128749</v>
      </c>
      <c r="E121" s="114">
        <v>435.18382064931365</v>
      </c>
      <c r="F121" s="114">
        <v>408.00472402011673</v>
      </c>
      <c r="G121" s="114">
        <v>359.79330490152705</v>
      </c>
      <c r="H121" s="114">
        <v>287.69845097047221</v>
      </c>
      <c r="I121" s="114">
        <v>234.89395807615819</v>
      </c>
      <c r="J121" s="114">
        <v>154.66116879712902</v>
      </c>
      <c r="K121" s="114">
        <v>112.20070140754655</v>
      </c>
      <c r="L121" s="114">
        <v>68.716892777733023</v>
      </c>
      <c r="M121" s="114">
        <v>48.891567052810906</v>
      </c>
      <c r="N121" s="114">
        <v>16.635946644446843</v>
      </c>
      <c r="O121" s="114">
        <v>3.0139316174626636</v>
      </c>
      <c r="Q121" s="102"/>
      <c r="R121" s="102"/>
      <c r="T121" s="102"/>
      <c r="U121" s="102"/>
    </row>
    <row r="122" spans="1:21" ht="15.75" x14ac:dyDescent="0.3">
      <c r="A122" s="47"/>
      <c r="B122" s="38" t="s">
        <v>212</v>
      </c>
      <c r="C122" s="115">
        <v>2797.1155870450548</v>
      </c>
      <c r="D122" s="115">
        <v>2535.3949240765091</v>
      </c>
      <c r="E122" s="115">
        <v>2283.6583395560001</v>
      </c>
      <c r="F122" s="115">
        <v>1698.5897004134233</v>
      </c>
      <c r="G122" s="115">
        <v>1253.3572703978475</v>
      </c>
      <c r="H122" s="115">
        <v>767.66788567410731</v>
      </c>
      <c r="I122" s="115">
        <v>526.57746355488712</v>
      </c>
      <c r="J122" s="115">
        <v>307.14896881902257</v>
      </c>
      <c r="K122" s="115">
        <v>218.55536724122049</v>
      </c>
      <c r="L122" s="115">
        <v>114.46348119329191</v>
      </c>
      <c r="M122" s="115">
        <v>70.806465949743796</v>
      </c>
      <c r="N122" s="115">
        <v>17.005135340963289</v>
      </c>
      <c r="O122" s="115">
        <v>3.0139316174626636</v>
      </c>
      <c r="Q122" s="102"/>
      <c r="R122" s="102"/>
      <c r="T122" s="102"/>
      <c r="U122" s="102"/>
    </row>
    <row r="123" spans="1:21" ht="15.75" x14ac:dyDescent="0.3">
      <c r="A123" s="47"/>
      <c r="B123" s="39"/>
      <c r="C123" s="82"/>
      <c r="D123" s="82"/>
      <c r="E123" s="82"/>
      <c r="F123" s="81"/>
      <c r="G123" s="81"/>
      <c r="H123" s="81"/>
      <c r="I123" s="81"/>
      <c r="J123" s="81"/>
      <c r="K123" s="81"/>
      <c r="L123" s="81"/>
      <c r="M123" s="81"/>
      <c r="N123" s="81"/>
      <c r="O123" s="81"/>
    </row>
    <row r="124" spans="1:21" ht="15.75" x14ac:dyDescent="0.3">
      <c r="A124" s="50" t="s">
        <v>71</v>
      </c>
      <c r="B124" s="40" t="s">
        <v>213</v>
      </c>
      <c r="C124" s="106">
        <v>0</v>
      </c>
      <c r="D124" s="106">
        <v>0</v>
      </c>
      <c r="E124" s="106">
        <v>0</v>
      </c>
      <c r="F124" s="118">
        <v>0</v>
      </c>
      <c r="G124" s="118">
        <v>0</v>
      </c>
      <c r="H124" s="118">
        <v>0</v>
      </c>
      <c r="I124" s="118">
        <v>0</v>
      </c>
      <c r="J124" s="118">
        <v>0</v>
      </c>
      <c r="K124" s="118">
        <v>0</v>
      </c>
      <c r="L124" s="118">
        <v>0</v>
      </c>
      <c r="M124" s="118">
        <v>0</v>
      </c>
      <c r="N124" s="118">
        <v>0</v>
      </c>
      <c r="O124" s="118">
        <v>0</v>
      </c>
      <c r="Q124" s="102"/>
      <c r="R124" s="102"/>
      <c r="T124" s="102"/>
      <c r="U124" s="102"/>
    </row>
    <row r="125" spans="1:21" ht="15.75" x14ac:dyDescent="0.3">
      <c r="A125" s="50" t="s">
        <v>78</v>
      </c>
      <c r="B125" s="40" t="s">
        <v>214</v>
      </c>
      <c r="C125" s="106">
        <v>0</v>
      </c>
      <c r="D125" s="106">
        <v>0</v>
      </c>
      <c r="E125" s="106">
        <v>0</v>
      </c>
      <c r="F125" s="118">
        <v>0</v>
      </c>
      <c r="G125" s="118">
        <v>0</v>
      </c>
      <c r="H125" s="118">
        <v>0</v>
      </c>
      <c r="I125" s="118">
        <v>0</v>
      </c>
      <c r="J125" s="118">
        <v>0</v>
      </c>
      <c r="K125" s="118">
        <v>0</v>
      </c>
      <c r="L125" s="118">
        <v>0</v>
      </c>
      <c r="M125" s="118">
        <v>0</v>
      </c>
      <c r="N125" s="118">
        <v>0</v>
      </c>
      <c r="O125" s="118">
        <v>0</v>
      </c>
      <c r="Q125" s="102"/>
      <c r="R125" s="102"/>
      <c r="T125" s="102"/>
      <c r="U125" s="102"/>
    </row>
    <row r="126" spans="1:21" ht="15.75" x14ac:dyDescent="0.3">
      <c r="A126" s="50" t="s">
        <v>53</v>
      </c>
      <c r="B126" s="40" t="s">
        <v>215</v>
      </c>
      <c r="C126" s="106">
        <v>48.337077275241676</v>
      </c>
      <c r="D126" s="106">
        <v>5.3004926971213013</v>
      </c>
      <c r="E126" s="106">
        <v>0.26715412425227891</v>
      </c>
      <c r="F126" s="118">
        <v>0.31481572648512363</v>
      </c>
      <c r="G126" s="118">
        <v>0.31481572648512363</v>
      </c>
      <c r="H126" s="118">
        <v>0.31481572648512363</v>
      </c>
      <c r="I126" s="118">
        <v>0.31481572648512363</v>
      </c>
      <c r="J126" s="118">
        <v>0.31481572648512363</v>
      </c>
      <c r="K126" s="118">
        <v>0.31481572648512363</v>
      </c>
      <c r="L126" s="118">
        <v>0.31481572648512363</v>
      </c>
      <c r="M126" s="118">
        <v>0.31481572648512363</v>
      </c>
      <c r="N126" s="118">
        <v>0.31481572648512363</v>
      </c>
      <c r="O126" s="118">
        <v>0.31481572648512363</v>
      </c>
      <c r="Q126" s="102"/>
      <c r="R126" s="102"/>
      <c r="T126" s="102"/>
      <c r="U126" s="102"/>
    </row>
    <row r="127" spans="1:21" ht="15.75" x14ac:dyDescent="0.3">
      <c r="A127" s="50" t="s">
        <v>152</v>
      </c>
      <c r="B127" s="41" t="s">
        <v>216</v>
      </c>
      <c r="C127" s="106">
        <v>0</v>
      </c>
      <c r="D127" s="106">
        <v>0</v>
      </c>
      <c r="E127" s="106">
        <v>0</v>
      </c>
      <c r="F127" s="118">
        <v>0</v>
      </c>
      <c r="G127" s="118">
        <v>0</v>
      </c>
      <c r="H127" s="118">
        <v>0</v>
      </c>
      <c r="I127" s="118">
        <v>0</v>
      </c>
      <c r="J127" s="118">
        <v>0</v>
      </c>
      <c r="K127" s="118">
        <v>0</v>
      </c>
      <c r="L127" s="118">
        <v>0</v>
      </c>
      <c r="M127" s="118">
        <v>0</v>
      </c>
      <c r="N127" s="118">
        <v>0</v>
      </c>
      <c r="O127" s="118">
        <v>0</v>
      </c>
      <c r="Q127" s="102"/>
      <c r="R127" s="102"/>
      <c r="T127" s="102"/>
      <c r="U127" s="102"/>
    </row>
    <row r="128" spans="1:21" ht="15.75" x14ac:dyDescent="0.3">
      <c r="A128" s="50"/>
      <c r="B128" s="42" t="s">
        <v>217</v>
      </c>
      <c r="C128" s="116">
        <v>48.337077275241676</v>
      </c>
      <c r="D128" s="116">
        <v>5.3004926971213013</v>
      </c>
      <c r="E128" s="116">
        <v>0.26715412425227891</v>
      </c>
      <c r="F128" s="116">
        <v>0.31481572648512363</v>
      </c>
      <c r="G128" s="116">
        <v>0.31481572648512363</v>
      </c>
      <c r="H128" s="116">
        <v>0.31481572648512363</v>
      </c>
      <c r="I128" s="116">
        <v>0.31481572648512363</v>
      </c>
      <c r="J128" s="116">
        <v>0.31481572648512363</v>
      </c>
      <c r="K128" s="116">
        <v>0.31481572648512363</v>
      </c>
      <c r="L128" s="116">
        <v>0.31481572648512363</v>
      </c>
      <c r="M128" s="116">
        <v>0.31481572648512363</v>
      </c>
      <c r="N128" s="116">
        <v>0.31481572648512363</v>
      </c>
      <c r="O128" s="116">
        <v>0.31481572648512363</v>
      </c>
      <c r="Q128" s="102"/>
      <c r="R128" s="102"/>
      <c r="T128" s="102"/>
      <c r="U128" s="102"/>
    </row>
    <row r="129" spans="1:21" ht="15.75" x14ac:dyDescent="0.3">
      <c r="A129" s="48"/>
      <c r="B129" s="98"/>
      <c r="C129" s="98"/>
      <c r="D129" s="98"/>
    </row>
    <row r="130" spans="1:21" ht="16.5" x14ac:dyDescent="0.3">
      <c r="A130" s="48"/>
      <c r="B130" s="43" t="s">
        <v>218</v>
      </c>
      <c r="C130" s="87"/>
      <c r="D130" s="87"/>
      <c r="E130" s="87"/>
      <c r="F130" s="121" t="s">
        <v>240</v>
      </c>
      <c r="G130" s="87"/>
      <c r="H130" s="87"/>
      <c r="I130" s="87"/>
      <c r="J130" s="87"/>
      <c r="K130" s="87"/>
      <c r="L130" s="87"/>
      <c r="M130" s="87"/>
      <c r="N130" s="87"/>
      <c r="O130" s="87"/>
    </row>
    <row r="131" spans="1:21" ht="30" x14ac:dyDescent="0.35">
      <c r="A131" s="46"/>
      <c r="B131" s="13" t="s">
        <v>228</v>
      </c>
      <c r="C131" s="14">
        <v>2018</v>
      </c>
      <c r="D131" s="14">
        <v>2019</v>
      </c>
      <c r="E131" s="14">
        <v>2020</v>
      </c>
      <c r="F131" s="14">
        <v>2023</v>
      </c>
      <c r="G131" s="14">
        <v>2025</v>
      </c>
      <c r="H131" s="14">
        <v>2028</v>
      </c>
      <c r="I131" s="14">
        <v>2030</v>
      </c>
      <c r="J131" s="14">
        <v>2033</v>
      </c>
      <c r="K131" s="14">
        <v>2035</v>
      </c>
      <c r="L131" s="14">
        <v>2038</v>
      </c>
      <c r="M131" s="14">
        <v>2040</v>
      </c>
      <c r="N131" s="14">
        <v>2045</v>
      </c>
      <c r="O131" s="14">
        <v>2050</v>
      </c>
    </row>
    <row r="132" spans="1:21" ht="15.75" x14ac:dyDescent="0.3">
      <c r="A132" s="47" t="s">
        <v>72</v>
      </c>
      <c r="B132" s="20" t="s">
        <v>153</v>
      </c>
      <c r="C132" s="106">
        <v>0</v>
      </c>
      <c r="D132" s="106">
        <v>0</v>
      </c>
      <c r="E132" s="106">
        <v>0</v>
      </c>
      <c r="F132" s="106">
        <v>0</v>
      </c>
      <c r="G132" s="106">
        <v>0</v>
      </c>
      <c r="H132" s="106">
        <v>0</v>
      </c>
      <c r="I132" s="106">
        <v>0</v>
      </c>
      <c r="J132" s="106">
        <v>0</v>
      </c>
      <c r="K132" s="106">
        <v>0</v>
      </c>
      <c r="L132" s="106">
        <v>0</v>
      </c>
      <c r="M132" s="106">
        <v>0</v>
      </c>
      <c r="N132" s="106">
        <v>0</v>
      </c>
      <c r="O132" s="106">
        <v>0</v>
      </c>
      <c r="Q132" s="102"/>
      <c r="R132" s="102"/>
      <c r="T132" s="102"/>
      <c r="U132" s="102"/>
    </row>
    <row r="133" spans="1:21" ht="15.75" x14ac:dyDescent="0.3">
      <c r="A133" s="47" t="s">
        <v>67</v>
      </c>
      <c r="B133" s="20" t="s">
        <v>154</v>
      </c>
      <c r="C133" s="106">
        <v>0</v>
      </c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6">
        <v>0</v>
      </c>
      <c r="J133" s="106">
        <v>0</v>
      </c>
      <c r="K133" s="106">
        <v>0</v>
      </c>
      <c r="L133" s="106">
        <v>0</v>
      </c>
      <c r="M133" s="106">
        <v>0</v>
      </c>
      <c r="N133" s="106">
        <v>0</v>
      </c>
      <c r="O133" s="106">
        <v>0</v>
      </c>
      <c r="Q133" s="102"/>
      <c r="R133" s="102"/>
      <c r="T133" s="102"/>
      <c r="U133" s="102"/>
    </row>
    <row r="134" spans="1:21" ht="15.75" x14ac:dyDescent="0.3">
      <c r="A134" s="47" t="s">
        <v>73</v>
      </c>
      <c r="B134" s="20" t="s">
        <v>155</v>
      </c>
      <c r="C134" s="106">
        <v>0</v>
      </c>
      <c r="D134" s="106">
        <v>0</v>
      </c>
      <c r="E134" s="106">
        <v>0</v>
      </c>
      <c r="F134" s="106">
        <v>0</v>
      </c>
      <c r="G134" s="106">
        <v>0</v>
      </c>
      <c r="H134" s="106">
        <v>0</v>
      </c>
      <c r="I134" s="106">
        <v>0</v>
      </c>
      <c r="J134" s="106">
        <v>0</v>
      </c>
      <c r="K134" s="106">
        <v>0</v>
      </c>
      <c r="L134" s="106">
        <v>0</v>
      </c>
      <c r="M134" s="106">
        <v>0</v>
      </c>
      <c r="N134" s="106">
        <v>0</v>
      </c>
      <c r="O134" s="106">
        <v>0</v>
      </c>
      <c r="Q134" s="102"/>
      <c r="R134" s="102"/>
      <c r="T134" s="102"/>
      <c r="U134" s="102"/>
    </row>
    <row r="135" spans="1:21" ht="15.75" x14ac:dyDescent="0.3">
      <c r="A135" s="47" t="s">
        <v>82</v>
      </c>
      <c r="B135" s="20" t="s">
        <v>156</v>
      </c>
      <c r="C135" s="106">
        <v>0</v>
      </c>
      <c r="D135" s="106">
        <v>0</v>
      </c>
      <c r="E135" s="106">
        <v>0</v>
      </c>
      <c r="F135" s="106">
        <v>0</v>
      </c>
      <c r="G135" s="106">
        <v>0</v>
      </c>
      <c r="H135" s="106">
        <v>0</v>
      </c>
      <c r="I135" s="106">
        <v>0</v>
      </c>
      <c r="J135" s="106">
        <v>0</v>
      </c>
      <c r="K135" s="106">
        <v>0</v>
      </c>
      <c r="L135" s="106">
        <v>0</v>
      </c>
      <c r="M135" s="106">
        <v>0</v>
      </c>
      <c r="N135" s="106">
        <v>0</v>
      </c>
      <c r="O135" s="106">
        <v>0</v>
      </c>
      <c r="Q135" s="102"/>
      <c r="R135" s="102"/>
      <c r="T135" s="102"/>
      <c r="U135" s="102"/>
    </row>
    <row r="136" spans="1:21" ht="15.75" x14ac:dyDescent="0.3">
      <c r="A136" s="47" t="s">
        <v>79</v>
      </c>
      <c r="B136" s="20" t="s">
        <v>219</v>
      </c>
      <c r="C136" s="106">
        <v>0</v>
      </c>
      <c r="D136" s="106">
        <v>0</v>
      </c>
      <c r="E136" s="106">
        <v>0</v>
      </c>
      <c r="F136" s="106">
        <v>0</v>
      </c>
      <c r="G136" s="106">
        <v>0</v>
      </c>
      <c r="H136" s="106">
        <v>0</v>
      </c>
      <c r="I136" s="106">
        <v>0</v>
      </c>
      <c r="J136" s="106">
        <v>0</v>
      </c>
      <c r="K136" s="106">
        <v>0</v>
      </c>
      <c r="L136" s="106">
        <v>0</v>
      </c>
      <c r="M136" s="106">
        <v>0</v>
      </c>
      <c r="N136" s="106">
        <v>0</v>
      </c>
      <c r="O136" s="106">
        <v>0</v>
      </c>
      <c r="Q136" s="102"/>
      <c r="R136" s="102"/>
      <c r="T136" s="102"/>
      <c r="U136" s="102"/>
    </row>
    <row r="137" spans="1:21" ht="15.75" x14ac:dyDescent="0.3">
      <c r="A137" s="47" t="s">
        <v>76</v>
      </c>
      <c r="B137" s="20" t="s">
        <v>157</v>
      </c>
      <c r="C137" s="106">
        <v>0</v>
      </c>
      <c r="D137" s="106">
        <v>0</v>
      </c>
      <c r="E137" s="106">
        <v>0</v>
      </c>
      <c r="F137" s="106">
        <v>0</v>
      </c>
      <c r="G137" s="106">
        <v>0</v>
      </c>
      <c r="H137" s="106">
        <v>0</v>
      </c>
      <c r="I137" s="106">
        <v>0</v>
      </c>
      <c r="J137" s="106">
        <v>0</v>
      </c>
      <c r="K137" s="106">
        <v>0</v>
      </c>
      <c r="L137" s="106">
        <v>0</v>
      </c>
      <c r="M137" s="106">
        <v>0</v>
      </c>
      <c r="N137" s="106">
        <v>0</v>
      </c>
      <c r="O137" s="106">
        <v>0</v>
      </c>
      <c r="Q137" s="102"/>
      <c r="R137" s="102"/>
      <c r="T137" s="102"/>
      <c r="U137" s="102"/>
    </row>
    <row r="138" spans="1:21" ht="15.75" x14ac:dyDescent="0.3">
      <c r="A138" s="47" t="s">
        <v>74</v>
      </c>
      <c r="B138" s="20" t="s">
        <v>158</v>
      </c>
      <c r="C138" s="106">
        <v>0</v>
      </c>
      <c r="D138" s="106">
        <v>0</v>
      </c>
      <c r="E138" s="106">
        <v>0</v>
      </c>
      <c r="F138" s="106">
        <v>0</v>
      </c>
      <c r="G138" s="106">
        <v>0</v>
      </c>
      <c r="H138" s="106">
        <v>0</v>
      </c>
      <c r="I138" s="106">
        <v>0</v>
      </c>
      <c r="J138" s="106">
        <v>0</v>
      </c>
      <c r="K138" s="106">
        <v>0</v>
      </c>
      <c r="L138" s="106">
        <v>0</v>
      </c>
      <c r="M138" s="106">
        <v>0</v>
      </c>
      <c r="N138" s="106">
        <v>0</v>
      </c>
      <c r="O138" s="106">
        <v>0</v>
      </c>
      <c r="Q138" s="102"/>
      <c r="R138" s="102"/>
      <c r="T138" s="102"/>
      <c r="U138" s="102"/>
    </row>
    <row r="139" spans="1:21" ht="15.75" x14ac:dyDescent="0.3">
      <c r="A139" s="47" t="s">
        <v>159</v>
      </c>
      <c r="B139" s="20" t="s">
        <v>160</v>
      </c>
      <c r="C139" s="106">
        <v>0</v>
      </c>
      <c r="D139" s="106">
        <v>0</v>
      </c>
      <c r="E139" s="106">
        <v>0</v>
      </c>
      <c r="F139" s="106">
        <v>0</v>
      </c>
      <c r="G139" s="106">
        <v>0</v>
      </c>
      <c r="H139" s="106">
        <v>0</v>
      </c>
      <c r="I139" s="106">
        <v>0</v>
      </c>
      <c r="J139" s="106">
        <v>0</v>
      </c>
      <c r="K139" s="106">
        <v>0</v>
      </c>
      <c r="L139" s="106">
        <v>0</v>
      </c>
      <c r="M139" s="106">
        <v>0</v>
      </c>
      <c r="N139" s="106">
        <v>0</v>
      </c>
      <c r="O139" s="106">
        <v>0</v>
      </c>
      <c r="Q139" s="102"/>
      <c r="R139" s="102"/>
      <c r="T139" s="102"/>
      <c r="U139" s="102"/>
    </row>
    <row r="140" spans="1:21" ht="15.75" x14ac:dyDescent="0.3">
      <c r="A140" s="47" t="s">
        <v>75</v>
      </c>
      <c r="B140" s="44" t="s">
        <v>161</v>
      </c>
      <c r="C140" s="106">
        <v>0</v>
      </c>
      <c r="D140" s="106">
        <v>0</v>
      </c>
      <c r="E140" s="106">
        <v>0</v>
      </c>
      <c r="F140" s="106">
        <v>0</v>
      </c>
      <c r="G140" s="106">
        <v>0</v>
      </c>
      <c r="H140" s="106">
        <v>0</v>
      </c>
      <c r="I140" s="106">
        <v>0</v>
      </c>
      <c r="J140" s="106">
        <v>0</v>
      </c>
      <c r="K140" s="106">
        <v>0</v>
      </c>
      <c r="L140" s="106">
        <v>0</v>
      </c>
      <c r="M140" s="106">
        <v>0</v>
      </c>
      <c r="N140" s="106">
        <v>0</v>
      </c>
      <c r="O140" s="106">
        <v>0</v>
      </c>
      <c r="Q140" s="102"/>
    </row>
    <row r="141" spans="1:21" ht="15.75" x14ac:dyDescent="0.3">
      <c r="A141" s="47"/>
      <c r="B141" s="45" t="s">
        <v>220</v>
      </c>
      <c r="C141" s="117">
        <v>0</v>
      </c>
      <c r="D141" s="117">
        <v>0</v>
      </c>
      <c r="E141" s="117">
        <v>0</v>
      </c>
      <c r="F141" s="117">
        <v>0</v>
      </c>
      <c r="G141" s="117">
        <v>0</v>
      </c>
      <c r="H141" s="117">
        <v>0</v>
      </c>
      <c r="I141" s="117">
        <v>0</v>
      </c>
      <c r="J141" s="117">
        <v>0</v>
      </c>
      <c r="K141" s="117">
        <v>0</v>
      </c>
      <c r="L141" s="117">
        <v>0</v>
      </c>
      <c r="M141" s="117">
        <v>0</v>
      </c>
      <c r="N141" s="117">
        <v>0</v>
      </c>
      <c r="O141" s="117">
        <v>0</v>
      </c>
      <c r="Q141" s="102"/>
      <c r="R141" s="102"/>
      <c r="T141" s="102"/>
      <c r="U141" s="102"/>
    </row>
    <row r="142" spans="1:21" x14ac:dyDescent="0.25">
      <c r="A142" s="47"/>
      <c r="C142" s="86"/>
      <c r="D142" s="86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</row>
    <row r="143" spans="1:21" x14ac:dyDescent="0.25">
      <c r="A143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C71A8-DCAE-45E1-97A2-932EF6BAFD5E}">
  <sheetPr>
    <tabColor theme="9"/>
  </sheetPr>
  <dimension ref="A1:U143"/>
  <sheetViews>
    <sheetView workbookViewId="0">
      <selection activeCell="O28" sqref="O28"/>
    </sheetView>
  </sheetViews>
  <sheetFormatPr baseColWidth="10" defaultColWidth="11.42578125" defaultRowHeight="15" x14ac:dyDescent="0.25"/>
  <cols>
    <col min="2" max="2" width="55.85546875" customWidth="1"/>
    <col min="3" max="15" width="11.42578125" style="2"/>
  </cols>
  <sheetData>
    <row r="1" spans="1:21" ht="15.75" thickBot="1" x14ac:dyDescent="0.3">
      <c r="B1" s="64" t="s">
        <v>4</v>
      </c>
      <c r="O1" s="101"/>
    </row>
    <row r="2" spans="1:21" x14ac:dyDescent="0.25">
      <c r="B2" s="91"/>
    </row>
    <row r="3" spans="1:21" ht="30" x14ac:dyDescent="0.35">
      <c r="B3" s="13" t="s">
        <v>229</v>
      </c>
      <c r="C3" s="14">
        <v>2018</v>
      </c>
      <c r="D3" s="14">
        <v>2019</v>
      </c>
      <c r="E3" s="14">
        <v>2020</v>
      </c>
      <c r="F3" s="14">
        <v>2023</v>
      </c>
      <c r="G3" s="14">
        <v>2025</v>
      </c>
      <c r="H3" s="14">
        <v>2028</v>
      </c>
      <c r="I3" s="14">
        <v>2030</v>
      </c>
      <c r="J3" s="14">
        <v>2033</v>
      </c>
      <c r="K3" s="14">
        <v>2035</v>
      </c>
      <c r="L3" s="14">
        <v>2038</v>
      </c>
      <c r="M3" s="14">
        <v>2040</v>
      </c>
      <c r="N3" s="14">
        <v>2045</v>
      </c>
      <c r="O3" s="14">
        <v>2050</v>
      </c>
      <c r="Q3" s="101"/>
      <c r="R3" s="101"/>
      <c r="S3" s="101"/>
      <c r="T3" s="101"/>
      <c r="U3" s="101"/>
    </row>
    <row r="4" spans="1:21" ht="15.75" x14ac:dyDescent="0.3">
      <c r="A4" s="54"/>
      <c r="B4" s="51" t="s">
        <v>185</v>
      </c>
      <c r="C4" s="106">
        <v>0</v>
      </c>
      <c r="D4" s="106">
        <v>0</v>
      </c>
      <c r="E4" s="106">
        <v>0</v>
      </c>
      <c r="F4" s="103">
        <v>0</v>
      </c>
      <c r="G4" s="103">
        <v>0</v>
      </c>
      <c r="H4" s="103">
        <v>0</v>
      </c>
      <c r="I4" s="103">
        <v>0</v>
      </c>
      <c r="J4" s="103">
        <v>0</v>
      </c>
      <c r="K4" s="103">
        <v>0</v>
      </c>
      <c r="L4" s="103">
        <v>0</v>
      </c>
      <c r="M4" s="103">
        <v>0</v>
      </c>
      <c r="N4" s="103">
        <v>0</v>
      </c>
      <c r="O4" s="103">
        <v>0</v>
      </c>
      <c r="Q4" s="101"/>
      <c r="R4" s="101"/>
      <c r="T4" s="101"/>
      <c r="U4" s="101"/>
    </row>
    <row r="5" spans="1:21" ht="15.75" x14ac:dyDescent="0.3">
      <c r="A5" s="55"/>
      <c r="B5" s="51" t="s">
        <v>186</v>
      </c>
      <c r="C5" s="106">
        <v>572.55109589524091</v>
      </c>
      <c r="D5" s="106">
        <v>517.8159642724064</v>
      </c>
      <c r="E5" s="106">
        <v>457.1128523030057</v>
      </c>
      <c r="F5" s="103">
        <v>294.91208493982549</v>
      </c>
      <c r="G5" s="103">
        <v>262.68577123770535</v>
      </c>
      <c r="H5" s="103">
        <v>223.96923764375549</v>
      </c>
      <c r="I5" s="103">
        <v>201.44831444637583</v>
      </c>
      <c r="J5" s="103">
        <v>173.88634330997439</v>
      </c>
      <c r="K5" s="103">
        <v>156.55142397710995</v>
      </c>
      <c r="L5" s="103">
        <v>159.64858912136282</v>
      </c>
      <c r="M5" s="103">
        <v>161.71162019495662</v>
      </c>
      <c r="N5" s="103">
        <v>166.06875294288687</v>
      </c>
      <c r="O5" s="103">
        <v>158.5758698608077</v>
      </c>
      <c r="Q5" s="101"/>
      <c r="R5" s="101"/>
      <c r="T5" s="101"/>
      <c r="U5" s="101"/>
    </row>
    <row r="6" spans="1:21" ht="15.75" x14ac:dyDescent="0.3">
      <c r="A6" s="56"/>
      <c r="B6" s="51" t="s">
        <v>167</v>
      </c>
      <c r="C6" s="106">
        <v>0</v>
      </c>
      <c r="D6" s="106">
        <v>0</v>
      </c>
      <c r="E6" s="106">
        <v>0</v>
      </c>
      <c r="F6" s="103">
        <v>0</v>
      </c>
      <c r="G6" s="103">
        <v>0</v>
      </c>
      <c r="H6" s="103">
        <v>0</v>
      </c>
      <c r="I6" s="103">
        <v>0</v>
      </c>
      <c r="J6" s="103">
        <v>0</v>
      </c>
      <c r="K6" s="103">
        <v>0</v>
      </c>
      <c r="L6" s="103">
        <v>0</v>
      </c>
      <c r="M6" s="103">
        <v>0</v>
      </c>
      <c r="N6" s="103">
        <v>0</v>
      </c>
      <c r="O6" s="103">
        <v>0</v>
      </c>
      <c r="Q6" s="101"/>
      <c r="R6" s="101"/>
      <c r="T6" s="101"/>
      <c r="U6" s="101"/>
    </row>
    <row r="7" spans="1:21" ht="15.75" x14ac:dyDescent="0.3">
      <c r="A7" s="57"/>
      <c r="B7" s="51" t="s">
        <v>187</v>
      </c>
      <c r="C7" s="106">
        <v>13.1858823830357</v>
      </c>
      <c r="D7" s="106">
        <v>15.523209999999999</v>
      </c>
      <c r="E7" s="106">
        <v>14.475986499999999</v>
      </c>
      <c r="F7" s="103">
        <v>2.7321447038775069</v>
      </c>
      <c r="G7" s="103">
        <v>1.8821441293378376</v>
      </c>
      <c r="H7" s="103">
        <v>1.4571438420680036</v>
      </c>
      <c r="I7" s="103">
        <v>1.2750008618095032</v>
      </c>
      <c r="J7" s="103">
        <v>1.2750008618095032</v>
      </c>
      <c r="K7" s="103">
        <v>1.2750008618095032</v>
      </c>
      <c r="L7" s="103">
        <v>1.2750008618095032</v>
      </c>
      <c r="M7" s="103">
        <v>1.2750008618095032</v>
      </c>
      <c r="N7" s="103">
        <v>1.2750008618095032</v>
      </c>
      <c r="O7" s="103">
        <v>1.2750008618095032</v>
      </c>
      <c r="Q7" s="101"/>
      <c r="R7" s="101"/>
      <c r="T7" s="101"/>
      <c r="U7" s="101"/>
    </row>
    <row r="8" spans="1:21" ht="15.75" x14ac:dyDescent="0.3">
      <c r="A8" s="58"/>
      <c r="B8" s="51" t="s">
        <v>188</v>
      </c>
      <c r="C8" s="106">
        <v>0</v>
      </c>
      <c r="D8" s="106">
        <v>0</v>
      </c>
      <c r="E8" s="106">
        <v>0</v>
      </c>
      <c r="F8" s="103">
        <v>0</v>
      </c>
      <c r="G8" s="103">
        <v>0</v>
      </c>
      <c r="H8" s="103">
        <v>0</v>
      </c>
      <c r="I8" s="103">
        <v>0</v>
      </c>
      <c r="J8" s="103">
        <v>0</v>
      </c>
      <c r="K8" s="103">
        <v>0</v>
      </c>
      <c r="L8" s="103">
        <v>0</v>
      </c>
      <c r="M8" s="103">
        <v>0</v>
      </c>
      <c r="N8" s="103">
        <v>0</v>
      </c>
      <c r="O8" s="103">
        <v>0</v>
      </c>
      <c r="Q8" s="101"/>
      <c r="R8" s="101"/>
      <c r="T8" s="101"/>
      <c r="U8" s="101"/>
    </row>
    <row r="9" spans="1:21" ht="15.75" x14ac:dyDescent="0.3">
      <c r="A9" s="59"/>
      <c r="B9" s="51" t="s">
        <v>170</v>
      </c>
      <c r="C9" s="106">
        <v>0</v>
      </c>
      <c r="D9" s="106">
        <v>0</v>
      </c>
      <c r="E9" s="106">
        <v>0</v>
      </c>
      <c r="F9" s="103">
        <v>0</v>
      </c>
      <c r="G9" s="103">
        <v>0</v>
      </c>
      <c r="H9" s="103">
        <v>0</v>
      </c>
      <c r="I9" s="103">
        <v>0</v>
      </c>
      <c r="J9" s="103">
        <v>0</v>
      </c>
      <c r="K9" s="103">
        <v>0</v>
      </c>
      <c r="L9" s="103">
        <v>0</v>
      </c>
      <c r="M9" s="103">
        <v>0</v>
      </c>
      <c r="N9" s="103">
        <v>0</v>
      </c>
      <c r="O9" s="103">
        <v>0</v>
      </c>
      <c r="Q9" s="101"/>
      <c r="R9" s="101"/>
      <c r="T9" s="101"/>
      <c r="U9" s="101"/>
    </row>
    <row r="10" spans="1:21" ht="15.75" x14ac:dyDescent="0.3">
      <c r="A10" s="60"/>
      <c r="B10" s="52" t="s">
        <v>189</v>
      </c>
      <c r="C10" s="106">
        <v>0</v>
      </c>
      <c r="D10" s="106">
        <v>0</v>
      </c>
      <c r="E10" s="106">
        <v>0</v>
      </c>
      <c r="F10" s="104">
        <v>0</v>
      </c>
      <c r="G10" s="104">
        <v>0</v>
      </c>
      <c r="H10" s="104">
        <v>0</v>
      </c>
      <c r="I10" s="104">
        <v>0</v>
      </c>
      <c r="J10" s="104">
        <v>0</v>
      </c>
      <c r="K10" s="104">
        <v>0</v>
      </c>
      <c r="L10" s="104">
        <v>0</v>
      </c>
      <c r="M10" s="104">
        <v>0</v>
      </c>
      <c r="N10" s="104">
        <v>0</v>
      </c>
      <c r="O10" s="104">
        <v>0</v>
      </c>
      <c r="Q10" s="101"/>
      <c r="R10" s="101"/>
      <c r="T10" s="101"/>
      <c r="U10" s="101"/>
    </row>
    <row r="11" spans="1:21" ht="15.75" x14ac:dyDescent="0.3">
      <c r="A11" s="61"/>
      <c r="B11" s="53" t="s">
        <v>190</v>
      </c>
      <c r="C11" s="105">
        <v>585.73697827827664</v>
      </c>
      <c r="D11" s="105">
        <v>533.33917427240635</v>
      </c>
      <c r="E11" s="105">
        <v>471.58883880300567</v>
      </c>
      <c r="F11" s="105">
        <v>297.644229643703</v>
      </c>
      <c r="G11" s="105">
        <v>264.56791536704321</v>
      </c>
      <c r="H11" s="105">
        <v>225.4263814858235</v>
      </c>
      <c r="I11" s="105">
        <v>202.72331530818533</v>
      </c>
      <c r="J11" s="105">
        <v>175.1613441717839</v>
      </c>
      <c r="K11" s="105">
        <v>157.82642483891945</v>
      </c>
      <c r="L11" s="105">
        <v>160.92358998317232</v>
      </c>
      <c r="M11" s="105">
        <v>162.98662105676613</v>
      </c>
      <c r="N11" s="105">
        <v>167.34375380469638</v>
      </c>
      <c r="O11" s="105">
        <v>159.8508707226172</v>
      </c>
      <c r="Q11" s="101"/>
      <c r="R11" s="101"/>
      <c r="T11" s="101"/>
      <c r="U11" s="101"/>
    </row>
    <row r="12" spans="1:21" ht="15.75" x14ac:dyDescent="0.3">
      <c r="A12" s="62"/>
      <c r="B12" s="51" t="s">
        <v>66</v>
      </c>
      <c r="C12" s="106">
        <v>0</v>
      </c>
      <c r="D12" s="106">
        <v>0</v>
      </c>
      <c r="E12" s="106">
        <v>0</v>
      </c>
      <c r="F12" s="104">
        <v>0</v>
      </c>
      <c r="G12" s="104">
        <v>0</v>
      </c>
      <c r="H12" s="104">
        <v>0</v>
      </c>
      <c r="I12" s="104">
        <v>0</v>
      </c>
      <c r="J12" s="104">
        <v>0</v>
      </c>
      <c r="K12" s="104">
        <v>0</v>
      </c>
      <c r="L12" s="104">
        <v>0</v>
      </c>
      <c r="M12" s="104">
        <v>0</v>
      </c>
      <c r="N12" s="104">
        <v>0</v>
      </c>
      <c r="O12" s="104">
        <v>0</v>
      </c>
      <c r="Q12" s="101"/>
      <c r="R12" s="101"/>
      <c r="T12" s="101"/>
      <c r="U12" s="101"/>
    </row>
    <row r="13" spans="1:21" ht="15.75" x14ac:dyDescent="0.3">
      <c r="A13" s="63"/>
      <c r="B13" s="53" t="s">
        <v>191</v>
      </c>
      <c r="C13" s="105">
        <v>585.73697827827664</v>
      </c>
      <c r="D13" s="105">
        <v>533.33917427240635</v>
      </c>
      <c r="E13" s="105">
        <v>471.58883880300567</v>
      </c>
      <c r="F13" s="105">
        <v>297.644229643703</v>
      </c>
      <c r="G13" s="105">
        <v>264.56791536704321</v>
      </c>
      <c r="H13" s="105">
        <v>225.4263814858235</v>
      </c>
      <c r="I13" s="105">
        <v>202.72331530818533</v>
      </c>
      <c r="J13" s="105">
        <v>175.1613441717839</v>
      </c>
      <c r="K13" s="105">
        <v>157.82642483891945</v>
      </c>
      <c r="L13" s="105">
        <v>160.92358998317232</v>
      </c>
      <c r="M13" s="105">
        <v>162.98662105676613</v>
      </c>
      <c r="N13" s="105">
        <v>167.34375380469638</v>
      </c>
      <c r="O13" s="105">
        <v>159.8508707226172</v>
      </c>
      <c r="Q13" s="101"/>
      <c r="R13" s="101"/>
      <c r="T13" s="101"/>
      <c r="U13" s="101"/>
    </row>
    <row r="14" spans="1:21" x14ac:dyDescent="0.25">
      <c r="C14" s="86"/>
      <c r="D14" s="86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</row>
    <row r="15" spans="1:21" ht="16.5" x14ac:dyDescent="0.3">
      <c r="B15" s="11" t="s">
        <v>185</v>
      </c>
      <c r="C15" s="120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21" ht="30" x14ac:dyDescent="0.35">
      <c r="A16" s="46" t="s">
        <v>192</v>
      </c>
      <c r="B16" s="13" t="s">
        <v>229</v>
      </c>
      <c r="C16" s="14">
        <v>2018</v>
      </c>
      <c r="D16" s="14">
        <v>2019</v>
      </c>
      <c r="E16" s="14">
        <v>2020</v>
      </c>
      <c r="F16" s="14">
        <v>2023</v>
      </c>
      <c r="G16" s="14">
        <v>2025</v>
      </c>
      <c r="H16" s="14">
        <v>2028</v>
      </c>
      <c r="I16" s="14">
        <v>2030</v>
      </c>
      <c r="J16" s="14">
        <v>2033</v>
      </c>
      <c r="K16" s="14">
        <v>2035</v>
      </c>
      <c r="L16" s="14">
        <v>2038</v>
      </c>
      <c r="M16" s="14">
        <v>2040</v>
      </c>
      <c r="N16" s="14">
        <v>2045</v>
      </c>
      <c r="O16" s="14">
        <v>2050</v>
      </c>
    </row>
    <row r="17" spans="1:21" ht="15.75" x14ac:dyDescent="0.3">
      <c r="A17" s="47" t="s">
        <v>69</v>
      </c>
      <c r="B17" s="148" t="s">
        <v>242</v>
      </c>
      <c r="C17" s="106">
        <v>0</v>
      </c>
      <c r="D17" s="106">
        <v>0</v>
      </c>
      <c r="E17" s="106">
        <v>0</v>
      </c>
      <c r="F17" s="118">
        <v>0</v>
      </c>
      <c r="G17" s="118">
        <v>0</v>
      </c>
      <c r="H17" s="118">
        <v>0</v>
      </c>
      <c r="I17" s="118">
        <v>0</v>
      </c>
      <c r="J17" s="118">
        <v>0</v>
      </c>
      <c r="K17" s="118">
        <v>0</v>
      </c>
      <c r="L17" s="118">
        <v>0</v>
      </c>
      <c r="M17" s="118">
        <v>0</v>
      </c>
      <c r="N17" s="118">
        <v>0</v>
      </c>
      <c r="O17" s="118">
        <v>0</v>
      </c>
      <c r="Q17" s="101"/>
      <c r="R17" s="101"/>
      <c r="T17" s="101"/>
      <c r="U17" s="101"/>
    </row>
    <row r="18" spans="1:21" ht="15.75" x14ac:dyDescent="0.3">
      <c r="A18" s="47"/>
      <c r="B18" s="148" t="s">
        <v>243</v>
      </c>
      <c r="C18" s="149"/>
      <c r="D18" s="149"/>
      <c r="E18" s="149"/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Q18" s="101"/>
      <c r="R18" s="101"/>
      <c r="T18" s="101"/>
      <c r="U18" s="101"/>
    </row>
    <row r="19" spans="1:21" ht="15.75" x14ac:dyDescent="0.3">
      <c r="A19" s="47" t="s">
        <v>68</v>
      </c>
      <c r="B19" s="148" t="s">
        <v>244</v>
      </c>
      <c r="C19" s="106">
        <v>0</v>
      </c>
      <c r="D19" s="106">
        <v>0</v>
      </c>
      <c r="E19" s="106">
        <v>0</v>
      </c>
      <c r="F19" s="118">
        <v>0</v>
      </c>
      <c r="G19" s="118">
        <v>0</v>
      </c>
      <c r="H19" s="118">
        <v>0</v>
      </c>
      <c r="I19" s="118">
        <v>0</v>
      </c>
      <c r="J19" s="118">
        <v>0</v>
      </c>
      <c r="K19" s="118">
        <v>0</v>
      </c>
      <c r="L19" s="118">
        <v>0</v>
      </c>
      <c r="M19" s="118">
        <v>0</v>
      </c>
      <c r="N19" s="118">
        <v>0</v>
      </c>
      <c r="O19" s="118">
        <v>0</v>
      </c>
      <c r="Q19" s="101"/>
      <c r="R19" s="101"/>
      <c r="T19" s="101"/>
      <c r="U19" s="101"/>
    </row>
    <row r="20" spans="1:21" ht="15.75" x14ac:dyDescent="0.3">
      <c r="A20" s="47"/>
      <c r="B20" s="148" t="s">
        <v>245</v>
      </c>
      <c r="C20" s="149"/>
      <c r="D20" s="149"/>
      <c r="E20" s="149"/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Q20" s="101"/>
      <c r="R20" s="101"/>
      <c r="T20" s="101"/>
      <c r="U20" s="101"/>
    </row>
    <row r="21" spans="1:21" ht="15.75" x14ac:dyDescent="0.3">
      <c r="A21" s="47" t="s">
        <v>11</v>
      </c>
      <c r="B21" s="148" t="s">
        <v>246</v>
      </c>
      <c r="C21" s="106">
        <v>0</v>
      </c>
      <c r="D21" s="106">
        <v>0</v>
      </c>
      <c r="E21" s="106">
        <v>0</v>
      </c>
      <c r="F21" s="118">
        <v>0</v>
      </c>
      <c r="G21" s="118">
        <v>0</v>
      </c>
      <c r="H21" s="118">
        <v>0</v>
      </c>
      <c r="I21" s="118">
        <v>0</v>
      </c>
      <c r="J21" s="118">
        <v>0</v>
      </c>
      <c r="K21" s="118">
        <v>0</v>
      </c>
      <c r="L21" s="118">
        <v>0</v>
      </c>
      <c r="M21" s="118">
        <v>0</v>
      </c>
      <c r="N21" s="118">
        <v>0</v>
      </c>
      <c r="O21" s="118">
        <v>0</v>
      </c>
      <c r="Q21" s="101"/>
      <c r="R21" s="101"/>
      <c r="T21" s="101"/>
      <c r="U21" s="101"/>
    </row>
    <row r="22" spans="1:21" ht="15.75" x14ac:dyDescent="0.3">
      <c r="A22" s="47"/>
      <c r="B22" s="148" t="s">
        <v>247</v>
      </c>
      <c r="C22" s="149"/>
      <c r="D22" s="149"/>
      <c r="E22" s="149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Q22" s="101"/>
      <c r="R22" s="101"/>
      <c r="T22" s="101"/>
      <c r="U22" s="101"/>
    </row>
    <row r="23" spans="1:21" ht="15.75" x14ac:dyDescent="0.3">
      <c r="A23" s="47" t="s">
        <v>81</v>
      </c>
      <c r="B23" s="148" t="s">
        <v>92</v>
      </c>
      <c r="C23" s="106">
        <v>0</v>
      </c>
      <c r="D23" s="106">
        <v>0</v>
      </c>
      <c r="E23" s="106">
        <v>0</v>
      </c>
      <c r="F23" s="118">
        <v>0</v>
      </c>
      <c r="G23" s="118">
        <v>0</v>
      </c>
      <c r="H23" s="118">
        <v>0</v>
      </c>
      <c r="I23" s="118">
        <v>0</v>
      </c>
      <c r="J23" s="118">
        <v>0</v>
      </c>
      <c r="K23" s="118">
        <v>0</v>
      </c>
      <c r="L23" s="118">
        <v>0</v>
      </c>
      <c r="M23" s="118">
        <v>0</v>
      </c>
      <c r="N23" s="118">
        <v>0</v>
      </c>
      <c r="O23" s="118">
        <v>0</v>
      </c>
      <c r="Q23" s="101"/>
      <c r="R23" s="101"/>
      <c r="T23" s="101"/>
      <c r="U23" s="101"/>
    </row>
    <row r="24" spans="1:21" ht="15.75" x14ac:dyDescent="0.3">
      <c r="A24" s="47" t="s">
        <v>35</v>
      </c>
      <c r="B24" s="148" t="s">
        <v>93</v>
      </c>
      <c r="C24" s="106">
        <v>0</v>
      </c>
      <c r="D24" s="106">
        <v>0</v>
      </c>
      <c r="E24" s="106">
        <v>0</v>
      </c>
      <c r="F24" s="118">
        <v>0</v>
      </c>
      <c r="G24" s="118">
        <v>0</v>
      </c>
      <c r="H24" s="118">
        <v>0</v>
      </c>
      <c r="I24" s="118">
        <v>0</v>
      </c>
      <c r="J24" s="118">
        <v>0</v>
      </c>
      <c r="K24" s="118">
        <v>0</v>
      </c>
      <c r="L24" s="118">
        <v>0</v>
      </c>
      <c r="M24" s="118">
        <v>0</v>
      </c>
      <c r="N24" s="118">
        <v>0</v>
      </c>
      <c r="O24" s="118">
        <v>0</v>
      </c>
      <c r="Q24" s="101"/>
      <c r="R24" s="101"/>
      <c r="T24" s="101"/>
      <c r="U24" s="101"/>
    </row>
    <row r="25" spans="1:21" ht="15.75" x14ac:dyDescent="0.3">
      <c r="A25" s="47" t="s">
        <v>36</v>
      </c>
      <c r="B25" s="148" t="s">
        <v>94</v>
      </c>
      <c r="C25" s="106">
        <v>0</v>
      </c>
      <c r="D25" s="106">
        <v>0</v>
      </c>
      <c r="E25" s="106">
        <v>0</v>
      </c>
      <c r="F25" s="118">
        <v>0</v>
      </c>
      <c r="G25" s="118">
        <v>0</v>
      </c>
      <c r="H25" s="118">
        <v>0</v>
      </c>
      <c r="I25" s="118">
        <v>0</v>
      </c>
      <c r="J25" s="118">
        <v>0</v>
      </c>
      <c r="K25" s="118">
        <v>0</v>
      </c>
      <c r="L25" s="118">
        <v>0</v>
      </c>
      <c r="M25" s="118">
        <v>0</v>
      </c>
      <c r="N25" s="118">
        <v>0</v>
      </c>
      <c r="O25" s="118">
        <v>0</v>
      </c>
      <c r="Q25" s="101"/>
      <c r="R25" s="101"/>
      <c r="T25" s="101"/>
      <c r="U25" s="101"/>
    </row>
    <row r="26" spans="1:21" ht="15.75" x14ac:dyDescent="0.3">
      <c r="A26" s="47" t="s">
        <v>12</v>
      </c>
      <c r="B26" s="148" t="s">
        <v>95</v>
      </c>
      <c r="C26" s="106">
        <v>0</v>
      </c>
      <c r="D26" s="106">
        <v>0</v>
      </c>
      <c r="E26" s="106">
        <v>0</v>
      </c>
      <c r="F26" s="118">
        <v>0</v>
      </c>
      <c r="G26" s="118">
        <v>0</v>
      </c>
      <c r="H26" s="118">
        <v>0</v>
      </c>
      <c r="I26" s="118">
        <v>0</v>
      </c>
      <c r="J26" s="118">
        <v>0</v>
      </c>
      <c r="K26" s="118">
        <v>0</v>
      </c>
      <c r="L26" s="118">
        <v>0</v>
      </c>
      <c r="M26" s="118">
        <v>0</v>
      </c>
      <c r="N26" s="118">
        <v>0</v>
      </c>
      <c r="O26" s="118">
        <v>0</v>
      </c>
      <c r="Q26" s="101"/>
      <c r="R26" s="101"/>
      <c r="T26" s="101"/>
      <c r="U26" s="101"/>
    </row>
    <row r="27" spans="1:21" ht="15.75" x14ac:dyDescent="0.3">
      <c r="A27" s="47" t="s">
        <v>96</v>
      </c>
      <c r="B27" s="148" t="s">
        <v>193</v>
      </c>
      <c r="C27" s="106">
        <v>0</v>
      </c>
      <c r="D27" s="106">
        <v>0</v>
      </c>
      <c r="E27" s="106">
        <v>0</v>
      </c>
      <c r="F27" s="118">
        <v>0</v>
      </c>
      <c r="G27" s="118">
        <v>0</v>
      </c>
      <c r="H27" s="118">
        <v>0</v>
      </c>
      <c r="I27" s="118">
        <v>0</v>
      </c>
      <c r="J27" s="118">
        <v>0</v>
      </c>
      <c r="K27" s="118">
        <v>0</v>
      </c>
      <c r="L27" s="118">
        <v>0</v>
      </c>
      <c r="M27" s="118">
        <v>0</v>
      </c>
      <c r="N27" s="118">
        <v>0</v>
      </c>
      <c r="O27" s="118">
        <v>0</v>
      </c>
      <c r="Q27" s="101"/>
      <c r="R27" s="101"/>
      <c r="T27" s="101"/>
      <c r="U27" s="101"/>
    </row>
    <row r="28" spans="1:21" ht="15.75" x14ac:dyDescent="0.3">
      <c r="A28" s="47" t="s">
        <v>10</v>
      </c>
      <c r="B28" s="148" t="s">
        <v>97</v>
      </c>
      <c r="C28" s="106">
        <v>0</v>
      </c>
      <c r="D28" s="106">
        <v>0</v>
      </c>
      <c r="E28" s="106">
        <v>0</v>
      </c>
      <c r="F28" s="118">
        <v>0</v>
      </c>
      <c r="G28" s="118">
        <v>0</v>
      </c>
      <c r="H28" s="118">
        <v>0</v>
      </c>
      <c r="I28" s="118">
        <v>0</v>
      </c>
      <c r="J28" s="118">
        <v>0</v>
      </c>
      <c r="K28" s="118">
        <v>0</v>
      </c>
      <c r="L28" s="118">
        <v>0</v>
      </c>
      <c r="M28" s="118">
        <v>0</v>
      </c>
      <c r="N28" s="118">
        <v>0</v>
      </c>
      <c r="O28" s="118">
        <v>0</v>
      </c>
      <c r="Q28" s="101"/>
      <c r="R28" s="101"/>
      <c r="T28" s="101"/>
      <c r="U28" s="101"/>
    </row>
    <row r="29" spans="1:21" ht="15.75" x14ac:dyDescent="0.3">
      <c r="A29" s="47"/>
      <c r="B29" s="147" t="s">
        <v>248</v>
      </c>
      <c r="C29" s="149"/>
      <c r="D29" s="149"/>
      <c r="E29" s="149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Q29" s="101"/>
      <c r="R29" s="101"/>
      <c r="T29" s="101"/>
      <c r="U29" s="101"/>
    </row>
    <row r="30" spans="1:21" ht="15.75" x14ac:dyDescent="0.3">
      <c r="A30" s="47"/>
      <c r="B30" s="16" t="s">
        <v>194</v>
      </c>
      <c r="C30" s="107">
        <v>0</v>
      </c>
      <c r="D30" s="107">
        <v>0</v>
      </c>
      <c r="E30" s="107">
        <v>0</v>
      </c>
      <c r="F30" s="107">
        <v>0</v>
      </c>
      <c r="G30" s="107">
        <v>0</v>
      </c>
      <c r="H30" s="107">
        <v>0</v>
      </c>
      <c r="I30" s="107">
        <v>0</v>
      </c>
      <c r="J30" s="107">
        <v>0</v>
      </c>
      <c r="K30" s="107">
        <v>0</v>
      </c>
      <c r="L30" s="107">
        <v>0</v>
      </c>
      <c r="M30" s="107">
        <v>0</v>
      </c>
      <c r="N30" s="107">
        <v>0</v>
      </c>
      <c r="O30" s="107">
        <v>0</v>
      </c>
      <c r="Q30" s="101"/>
      <c r="R30" s="101"/>
      <c r="T30" s="101"/>
      <c r="U30" s="101"/>
    </row>
    <row r="31" spans="1:21" ht="15.75" x14ac:dyDescent="0.3">
      <c r="A31" s="48"/>
      <c r="B31" s="17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1:21" ht="16.5" x14ac:dyDescent="0.3">
      <c r="A32" s="48"/>
      <c r="B32" s="18" t="s">
        <v>186</v>
      </c>
      <c r="C32" s="1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</row>
    <row r="33" spans="1:21" ht="30" x14ac:dyDescent="0.35">
      <c r="A33" s="46"/>
      <c r="B33" s="13" t="s">
        <v>229</v>
      </c>
      <c r="C33" s="14">
        <v>2018</v>
      </c>
      <c r="D33" s="14">
        <v>2019</v>
      </c>
      <c r="E33" s="14">
        <v>2020</v>
      </c>
      <c r="F33" s="14">
        <v>2023</v>
      </c>
      <c r="G33" s="14">
        <v>2025</v>
      </c>
      <c r="H33" s="14">
        <v>2028</v>
      </c>
      <c r="I33" s="14">
        <v>2030</v>
      </c>
      <c r="J33" s="14">
        <v>2033</v>
      </c>
      <c r="K33" s="14">
        <v>2035</v>
      </c>
      <c r="L33" s="14">
        <v>2038</v>
      </c>
      <c r="M33" s="14">
        <v>2040</v>
      </c>
      <c r="N33" s="14">
        <v>2045</v>
      </c>
      <c r="O33" s="14">
        <v>2050</v>
      </c>
    </row>
    <row r="34" spans="1:21" ht="15.75" x14ac:dyDescent="0.3">
      <c r="A34" s="47" t="s">
        <v>17</v>
      </c>
      <c r="B34" s="146" t="s">
        <v>249</v>
      </c>
      <c r="C34" s="106">
        <v>0</v>
      </c>
      <c r="D34" s="106">
        <v>0</v>
      </c>
      <c r="E34" s="106">
        <v>0</v>
      </c>
      <c r="F34" s="118">
        <v>0</v>
      </c>
      <c r="G34" s="118">
        <v>0</v>
      </c>
      <c r="H34" s="118">
        <v>0</v>
      </c>
      <c r="I34" s="118">
        <v>0</v>
      </c>
      <c r="J34" s="118">
        <v>0</v>
      </c>
      <c r="K34" s="118">
        <v>0</v>
      </c>
      <c r="L34" s="118">
        <v>0</v>
      </c>
      <c r="M34" s="118">
        <v>0</v>
      </c>
      <c r="N34" s="118">
        <v>0</v>
      </c>
      <c r="O34" s="118">
        <v>0</v>
      </c>
      <c r="P34" t="s">
        <v>230</v>
      </c>
      <c r="Q34" s="101"/>
      <c r="R34" s="101"/>
      <c r="T34" s="101"/>
      <c r="U34" s="101"/>
    </row>
    <row r="35" spans="1:21" ht="15.75" x14ac:dyDescent="0.3">
      <c r="A35" s="47"/>
      <c r="B35" s="146" t="s">
        <v>250</v>
      </c>
      <c r="C35" s="149"/>
      <c r="D35" s="149"/>
      <c r="E35" s="149"/>
      <c r="F35" s="150"/>
      <c r="G35" s="150"/>
      <c r="H35" s="150"/>
      <c r="I35" s="150"/>
      <c r="J35" s="150"/>
      <c r="K35" s="150"/>
      <c r="L35" s="150"/>
      <c r="M35" s="150"/>
      <c r="N35" s="150"/>
      <c r="O35" s="150"/>
      <c r="Q35" s="101"/>
      <c r="R35" s="101"/>
      <c r="T35" s="101"/>
      <c r="U35" s="101"/>
    </row>
    <row r="36" spans="1:21" ht="15.75" x14ac:dyDescent="0.3">
      <c r="A36" s="47" t="s">
        <v>7</v>
      </c>
      <c r="B36" s="146" t="s">
        <v>251</v>
      </c>
      <c r="C36" s="106">
        <v>0</v>
      </c>
      <c r="D36" s="106">
        <v>0</v>
      </c>
      <c r="E36" s="106">
        <v>0</v>
      </c>
      <c r="F36" s="118">
        <v>0</v>
      </c>
      <c r="G36" s="118">
        <v>0</v>
      </c>
      <c r="H36" s="118">
        <v>0</v>
      </c>
      <c r="I36" s="118">
        <v>0</v>
      </c>
      <c r="J36" s="118">
        <v>0</v>
      </c>
      <c r="K36" s="118">
        <v>0</v>
      </c>
      <c r="L36" s="118">
        <v>0</v>
      </c>
      <c r="M36" s="118">
        <v>0</v>
      </c>
      <c r="N36" s="118">
        <v>0</v>
      </c>
      <c r="O36" s="118">
        <v>0</v>
      </c>
      <c r="Q36" s="101"/>
      <c r="R36" s="101"/>
      <c r="T36" s="101"/>
      <c r="U36" s="101"/>
    </row>
    <row r="37" spans="1:21" ht="15.75" x14ac:dyDescent="0.3">
      <c r="A37" s="47"/>
      <c r="B37" s="146" t="s">
        <v>252</v>
      </c>
      <c r="C37" s="149"/>
      <c r="D37" s="149"/>
      <c r="E37" s="149"/>
      <c r="F37" s="150"/>
      <c r="G37" s="150"/>
      <c r="H37" s="150"/>
      <c r="I37" s="150"/>
      <c r="J37" s="150"/>
      <c r="K37" s="150"/>
      <c r="L37" s="150"/>
      <c r="M37" s="150"/>
      <c r="N37" s="150"/>
      <c r="O37" s="150"/>
      <c r="Q37" s="101"/>
      <c r="R37" s="101"/>
      <c r="T37" s="101"/>
      <c r="U37" s="101"/>
    </row>
    <row r="38" spans="1:21" ht="15.75" x14ac:dyDescent="0.3">
      <c r="A38" s="47" t="s">
        <v>18</v>
      </c>
      <c r="B38" s="146" t="s">
        <v>253</v>
      </c>
      <c r="C38" s="106">
        <v>514.43015216563094</v>
      </c>
      <c r="D38" s="106">
        <v>457.49291086897438</v>
      </c>
      <c r="E38" s="106">
        <v>402.02811753211364</v>
      </c>
      <c r="F38" s="118">
        <v>235.65554316707619</v>
      </c>
      <c r="G38" s="118">
        <v>199.14717460791218</v>
      </c>
      <c r="H38" s="118">
        <v>158.93361142130618</v>
      </c>
      <c r="I38" s="118">
        <v>135.41466849548914</v>
      </c>
      <c r="J38" s="118">
        <v>104.36208686131224</v>
      </c>
      <c r="K38" s="118">
        <v>84.700093863264073</v>
      </c>
      <c r="L38" s="118">
        <v>84.70195479820616</v>
      </c>
      <c r="M38" s="118">
        <v>84.70144973225942</v>
      </c>
      <c r="N38" s="118">
        <v>84.701541900562844</v>
      </c>
      <c r="O38" s="118">
        <v>73.796373963197908</v>
      </c>
      <c r="Q38" s="101"/>
      <c r="R38" s="101"/>
      <c r="T38" s="101"/>
      <c r="U38" s="101"/>
    </row>
    <row r="39" spans="1:21" ht="15.75" x14ac:dyDescent="0.3">
      <c r="A39" s="47"/>
      <c r="B39" s="146" t="s">
        <v>254</v>
      </c>
      <c r="C39" s="149"/>
      <c r="D39" s="149"/>
      <c r="E39" s="149"/>
      <c r="F39" s="150"/>
      <c r="G39" s="150"/>
      <c r="H39" s="150"/>
      <c r="I39" s="150"/>
      <c r="J39" s="150"/>
      <c r="K39" s="150"/>
      <c r="L39" s="150"/>
      <c r="M39" s="150"/>
      <c r="N39" s="150"/>
      <c r="O39" s="150"/>
      <c r="Q39" s="101"/>
      <c r="R39" s="101"/>
      <c r="T39" s="101"/>
      <c r="U39" s="101"/>
    </row>
    <row r="40" spans="1:21" ht="15.75" x14ac:dyDescent="0.3">
      <c r="A40" s="47" t="s">
        <v>20</v>
      </c>
      <c r="B40" s="146" t="s">
        <v>255</v>
      </c>
      <c r="C40" s="106">
        <v>0</v>
      </c>
      <c r="D40" s="106">
        <v>0</v>
      </c>
      <c r="E40" s="106">
        <v>0</v>
      </c>
      <c r="F40" s="118">
        <v>0</v>
      </c>
      <c r="G40" s="118">
        <v>0</v>
      </c>
      <c r="H40" s="118">
        <v>0</v>
      </c>
      <c r="I40" s="118">
        <v>0</v>
      </c>
      <c r="J40" s="118">
        <v>0</v>
      </c>
      <c r="K40" s="118">
        <v>0</v>
      </c>
      <c r="L40" s="118">
        <v>0</v>
      </c>
      <c r="M40" s="118">
        <v>0</v>
      </c>
      <c r="N40" s="118">
        <v>0</v>
      </c>
      <c r="O40" s="118">
        <v>0</v>
      </c>
      <c r="Q40" s="101"/>
      <c r="R40" s="101"/>
      <c r="T40" s="101"/>
      <c r="U40" s="101"/>
    </row>
    <row r="41" spans="1:21" ht="15.75" x14ac:dyDescent="0.3">
      <c r="A41" s="47"/>
      <c r="B41" s="146" t="s">
        <v>256</v>
      </c>
      <c r="C41" s="149"/>
      <c r="D41" s="149"/>
      <c r="E41" s="149"/>
      <c r="F41" s="150"/>
      <c r="G41" s="150"/>
      <c r="H41" s="150"/>
      <c r="I41" s="150"/>
      <c r="J41" s="150"/>
      <c r="K41" s="150"/>
      <c r="L41" s="150"/>
      <c r="M41" s="150"/>
      <c r="N41" s="150"/>
      <c r="O41" s="150"/>
      <c r="Q41" s="101"/>
      <c r="R41" s="101"/>
      <c r="T41" s="101"/>
      <c r="U41" s="101"/>
    </row>
    <row r="42" spans="1:21" ht="15.75" x14ac:dyDescent="0.3">
      <c r="A42" s="47" t="s">
        <v>14</v>
      </c>
      <c r="B42" s="146" t="s">
        <v>257</v>
      </c>
      <c r="C42" s="106">
        <v>0</v>
      </c>
      <c r="D42" s="106">
        <v>0</v>
      </c>
      <c r="E42" s="106">
        <v>0</v>
      </c>
      <c r="F42" s="118">
        <v>0</v>
      </c>
      <c r="G42" s="118">
        <v>0</v>
      </c>
      <c r="H42" s="118">
        <v>0</v>
      </c>
      <c r="I42" s="118">
        <v>0</v>
      </c>
      <c r="J42" s="118">
        <v>0</v>
      </c>
      <c r="K42" s="118">
        <v>0</v>
      </c>
      <c r="L42" s="118">
        <v>0</v>
      </c>
      <c r="M42" s="118">
        <v>0</v>
      </c>
      <c r="N42" s="118">
        <v>0</v>
      </c>
      <c r="O42" s="118">
        <v>0</v>
      </c>
      <c r="Q42" s="101"/>
      <c r="R42" s="101"/>
      <c r="T42" s="101"/>
      <c r="U42" s="101"/>
    </row>
    <row r="43" spans="1:21" ht="15.75" x14ac:dyDescent="0.3">
      <c r="A43" s="47"/>
      <c r="B43" s="146" t="s">
        <v>258</v>
      </c>
      <c r="C43" s="149"/>
      <c r="D43" s="149"/>
      <c r="E43" s="149"/>
      <c r="F43" s="150"/>
      <c r="G43" s="150"/>
      <c r="H43" s="150"/>
      <c r="I43" s="150"/>
      <c r="J43" s="150"/>
      <c r="K43" s="150"/>
      <c r="L43" s="150"/>
      <c r="M43" s="150"/>
      <c r="N43" s="150"/>
      <c r="O43" s="150"/>
      <c r="Q43" s="101"/>
      <c r="R43" s="101"/>
      <c r="T43" s="101"/>
      <c r="U43" s="101"/>
    </row>
    <row r="44" spans="1:21" ht="15.75" x14ac:dyDescent="0.3">
      <c r="A44" s="47" t="s">
        <v>15</v>
      </c>
      <c r="B44" s="146" t="s">
        <v>259</v>
      </c>
      <c r="C44" s="106">
        <v>58.120943729609991</v>
      </c>
      <c r="D44" s="106">
        <v>60.32305340343202</v>
      </c>
      <c r="E44" s="106">
        <v>55.084734770892034</v>
      </c>
      <c r="F44" s="118">
        <v>59.256541772749308</v>
      </c>
      <c r="G44" s="118">
        <v>63.538596629793176</v>
      </c>
      <c r="H44" s="118">
        <v>65.035626222449295</v>
      </c>
      <c r="I44" s="118">
        <v>66.03364595088668</v>
      </c>
      <c r="J44" s="118">
        <v>69.524256448662172</v>
      </c>
      <c r="K44" s="118">
        <v>71.851330113845862</v>
      </c>
      <c r="L44" s="118">
        <v>74.946634323156644</v>
      </c>
      <c r="M44" s="118">
        <v>77.010170462697204</v>
      </c>
      <c r="N44" s="118">
        <v>81.367211042324016</v>
      </c>
      <c r="O44" s="118">
        <v>84.779495897609777</v>
      </c>
      <c r="Q44" s="101"/>
      <c r="R44" s="101"/>
      <c r="T44" s="101"/>
      <c r="U44" s="101"/>
    </row>
    <row r="45" spans="1:21" ht="15.75" x14ac:dyDescent="0.3">
      <c r="A45" s="47"/>
      <c r="B45" s="146" t="s">
        <v>260</v>
      </c>
      <c r="C45" s="149"/>
      <c r="D45" s="149"/>
      <c r="E45" s="149"/>
      <c r="F45" s="150"/>
      <c r="G45" s="150"/>
      <c r="H45" s="150"/>
      <c r="I45" s="150"/>
      <c r="J45" s="150"/>
      <c r="K45" s="150"/>
      <c r="L45" s="150"/>
      <c r="M45" s="150"/>
      <c r="N45" s="150"/>
      <c r="O45" s="150"/>
      <c r="Q45" s="101"/>
      <c r="R45" s="101"/>
      <c r="T45" s="101"/>
      <c r="U45" s="101"/>
    </row>
    <row r="46" spans="1:21" ht="15.75" x14ac:dyDescent="0.3">
      <c r="A46" s="47" t="s">
        <v>21</v>
      </c>
      <c r="B46" s="146" t="s">
        <v>261</v>
      </c>
      <c r="C46" s="106">
        <v>0</v>
      </c>
      <c r="D46" s="106">
        <v>0</v>
      </c>
      <c r="E46" s="106">
        <v>0</v>
      </c>
      <c r="F46" s="118">
        <v>0</v>
      </c>
      <c r="G46" s="118">
        <v>0</v>
      </c>
      <c r="H46" s="118">
        <v>0</v>
      </c>
      <c r="I46" s="118">
        <v>0</v>
      </c>
      <c r="J46" s="118">
        <v>0</v>
      </c>
      <c r="K46" s="118">
        <v>0</v>
      </c>
      <c r="L46" s="118">
        <v>0</v>
      </c>
      <c r="M46" s="118">
        <v>0</v>
      </c>
      <c r="N46" s="118">
        <v>0</v>
      </c>
      <c r="O46" s="118">
        <v>0</v>
      </c>
      <c r="Q46" s="101"/>
      <c r="R46" s="101"/>
      <c r="T46" s="101"/>
      <c r="U46" s="101"/>
    </row>
    <row r="47" spans="1:21" ht="15.75" x14ac:dyDescent="0.3">
      <c r="A47" s="47"/>
      <c r="B47" s="146" t="s">
        <v>262</v>
      </c>
      <c r="C47" s="149"/>
      <c r="D47" s="149"/>
      <c r="E47" s="149"/>
      <c r="F47" s="150"/>
      <c r="G47" s="150"/>
      <c r="H47" s="150"/>
      <c r="I47" s="150"/>
      <c r="J47" s="150"/>
      <c r="K47" s="150"/>
      <c r="L47" s="150"/>
      <c r="M47" s="150"/>
      <c r="N47" s="150"/>
      <c r="O47" s="150"/>
      <c r="Q47" s="101"/>
      <c r="R47" s="101"/>
      <c r="T47" s="101"/>
      <c r="U47" s="101"/>
    </row>
    <row r="48" spans="1:21" ht="15.75" x14ac:dyDescent="0.3">
      <c r="A48" s="47" t="s">
        <v>19</v>
      </c>
      <c r="B48" s="146" t="s">
        <v>263</v>
      </c>
      <c r="C48" s="106">
        <v>0</v>
      </c>
      <c r="D48" s="106">
        <v>0</v>
      </c>
      <c r="E48" s="106">
        <v>0</v>
      </c>
      <c r="F48" s="118">
        <v>0</v>
      </c>
      <c r="G48" s="118">
        <v>0</v>
      </c>
      <c r="H48" s="118">
        <v>0</v>
      </c>
      <c r="I48" s="118">
        <v>0</v>
      </c>
      <c r="J48" s="118">
        <v>0</v>
      </c>
      <c r="K48" s="118">
        <v>0</v>
      </c>
      <c r="L48" s="118">
        <v>0</v>
      </c>
      <c r="M48" s="118">
        <v>0</v>
      </c>
      <c r="N48" s="118">
        <v>0</v>
      </c>
      <c r="O48" s="118">
        <v>0</v>
      </c>
      <c r="Q48" s="101"/>
      <c r="R48" s="101"/>
      <c r="T48" s="101"/>
      <c r="U48" s="101"/>
    </row>
    <row r="49" spans="1:21" ht="15.75" x14ac:dyDescent="0.3">
      <c r="A49" s="47"/>
      <c r="B49" s="146" t="s">
        <v>264</v>
      </c>
      <c r="C49" s="149"/>
      <c r="D49" s="149"/>
      <c r="E49" s="149"/>
      <c r="F49" s="150"/>
      <c r="G49" s="150"/>
      <c r="H49" s="150"/>
      <c r="I49" s="150"/>
      <c r="J49" s="150"/>
      <c r="K49" s="150"/>
      <c r="L49" s="150"/>
      <c r="M49" s="150"/>
      <c r="N49" s="150"/>
      <c r="O49" s="150"/>
      <c r="Q49" s="101"/>
      <c r="R49" s="101"/>
      <c r="T49" s="101"/>
      <c r="U49" s="101"/>
    </row>
    <row r="50" spans="1:21" ht="15.75" x14ac:dyDescent="0.3">
      <c r="A50" s="47" t="s">
        <v>16</v>
      </c>
      <c r="B50" s="146" t="s">
        <v>265</v>
      </c>
      <c r="C50" s="106">
        <v>0</v>
      </c>
      <c r="D50" s="106">
        <v>0</v>
      </c>
      <c r="E50" s="106">
        <v>0</v>
      </c>
      <c r="F50" s="118">
        <v>0</v>
      </c>
      <c r="G50" s="118">
        <v>0</v>
      </c>
      <c r="H50" s="118">
        <v>0</v>
      </c>
      <c r="I50" s="118">
        <v>0</v>
      </c>
      <c r="J50" s="118">
        <v>0</v>
      </c>
      <c r="K50" s="118">
        <v>0</v>
      </c>
      <c r="L50" s="118">
        <v>0</v>
      </c>
      <c r="M50" s="118">
        <v>0</v>
      </c>
      <c r="N50" s="118">
        <v>0</v>
      </c>
      <c r="O50" s="118">
        <v>0</v>
      </c>
      <c r="Q50" s="101"/>
      <c r="R50" s="101"/>
      <c r="T50" s="101"/>
      <c r="U50" s="101"/>
    </row>
    <row r="51" spans="1:21" ht="15.75" x14ac:dyDescent="0.3">
      <c r="A51" s="47"/>
      <c r="B51" s="146" t="s">
        <v>266</v>
      </c>
      <c r="C51" s="149"/>
      <c r="D51" s="149"/>
      <c r="E51" s="149"/>
      <c r="F51" s="150"/>
      <c r="G51" s="150"/>
      <c r="H51" s="150"/>
      <c r="I51" s="150"/>
      <c r="J51" s="150"/>
      <c r="K51" s="150"/>
      <c r="L51" s="150"/>
      <c r="M51" s="150"/>
      <c r="N51" s="150"/>
      <c r="O51" s="150"/>
      <c r="Q51" s="101"/>
      <c r="R51" s="101"/>
      <c r="T51" s="101"/>
      <c r="U51" s="101"/>
    </row>
    <row r="52" spans="1:21" ht="15.75" x14ac:dyDescent="0.3">
      <c r="A52" s="47"/>
      <c r="B52" s="21" t="s">
        <v>195</v>
      </c>
      <c r="C52" s="108">
        <v>572.55109589524091</v>
      </c>
      <c r="D52" s="108">
        <v>517.8159642724064</v>
      </c>
      <c r="E52" s="108">
        <v>457.1128523030057</v>
      </c>
      <c r="F52" s="108">
        <v>294.91208493982549</v>
      </c>
      <c r="G52" s="108">
        <v>262.68577123770535</v>
      </c>
      <c r="H52" s="108">
        <v>223.96923764375549</v>
      </c>
      <c r="I52" s="108">
        <v>201.44831444637583</v>
      </c>
      <c r="J52" s="108">
        <v>173.88634330997439</v>
      </c>
      <c r="K52" s="108">
        <v>156.55142397710995</v>
      </c>
      <c r="L52" s="108">
        <v>159.64858912136282</v>
      </c>
      <c r="M52" s="108">
        <v>161.71162019495662</v>
      </c>
      <c r="N52" s="108">
        <v>166.06875294288687</v>
      </c>
      <c r="O52" s="108">
        <v>158.5758698608077</v>
      </c>
      <c r="Q52" s="101"/>
      <c r="R52" s="101"/>
      <c r="T52" s="101"/>
      <c r="U52" s="101"/>
    </row>
    <row r="53" spans="1:21" ht="15.75" x14ac:dyDescent="0.3">
      <c r="A53" s="48"/>
      <c r="B53" s="22"/>
      <c r="C53" s="81"/>
      <c r="D53" s="81"/>
      <c r="E53" s="81"/>
      <c r="F53" s="89"/>
      <c r="G53" s="89"/>
      <c r="H53" s="81"/>
      <c r="I53" s="81"/>
      <c r="J53" s="81"/>
      <c r="K53" s="81"/>
      <c r="L53" s="81"/>
      <c r="M53" s="81"/>
      <c r="N53" s="81"/>
      <c r="O53" s="81"/>
    </row>
    <row r="54" spans="1:21" ht="16.5" x14ac:dyDescent="0.3">
      <c r="A54" s="48"/>
      <c r="B54" s="23" t="s">
        <v>167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</row>
    <row r="55" spans="1:21" ht="30" x14ac:dyDescent="0.35">
      <c r="A55" s="46"/>
      <c r="B55" s="13" t="s">
        <v>229</v>
      </c>
      <c r="C55" s="14">
        <v>2018</v>
      </c>
      <c r="D55" s="14">
        <v>2019</v>
      </c>
      <c r="E55" s="14">
        <v>2020</v>
      </c>
      <c r="F55" s="14">
        <v>2023</v>
      </c>
      <c r="G55" s="14">
        <v>2025</v>
      </c>
      <c r="H55" s="14">
        <v>2028</v>
      </c>
      <c r="I55" s="14">
        <v>2030</v>
      </c>
      <c r="J55" s="14">
        <v>2033</v>
      </c>
      <c r="K55" s="14">
        <v>2035</v>
      </c>
      <c r="L55" s="14">
        <v>2038</v>
      </c>
      <c r="M55" s="14">
        <v>2040</v>
      </c>
      <c r="N55" s="14">
        <v>2045</v>
      </c>
      <c r="O55" s="14">
        <v>2050</v>
      </c>
    </row>
    <row r="56" spans="1:21" ht="15.75" x14ac:dyDescent="0.3">
      <c r="A56" s="47" t="s">
        <v>60</v>
      </c>
      <c r="B56" s="20" t="s">
        <v>107</v>
      </c>
      <c r="C56" s="106">
        <v>0</v>
      </c>
      <c r="D56" s="106">
        <v>0</v>
      </c>
      <c r="E56" s="106">
        <v>0</v>
      </c>
      <c r="F56" s="118">
        <v>0</v>
      </c>
      <c r="G56" s="118">
        <v>0</v>
      </c>
      <c r="H56" s="118">
        <v>0</v>
      </c>
      <c r="I56" s="118">
        <v>0</v>
      </c>
      <c r="J56" s="118">
        <v>0</v>
      </c>
      <c r="K56" s="118">
        <v>0</v>
      </c>
      <c r="L56" s="118">
        <v>0</v>
      </c>
      <c r="M56" s="118">
        <v>0</v>
      </c>
      <c r="N56" s="118">
        <v>0</v>
      </c>
      <c r="O56" s="118">
        <v>0</v>
      </c>
      <c r="Q56" s="101"/>
      <c r="R56" s="101"/>
      <c r="T56" s="101"/>
      <c r="U56" s="101"/>
    </row>
    <row r="57" spans="1:21" ht="15.75" x14ac:dyDescent="0.3">
      <c r="A57" s="47" t="s">
        <v>59</v>
      </c>
      <c r="B57" s="20" t="s">
        <v>108</v>
      </c>
      <c r="C57" s="106">
        <v>0</v>
      </c>
      <c r="D57" s="106">
        <v>0</v>
      </c>
      <c r="E57" s="106">
        <v>0</v>
      </c>
      <c r="F57" s="118">
        <v>0</v>
      </c>
      <c r="G57" s="118">
        <v>0</v>
      </c>
      <c r="H57" s="118">
        <v>0</v>
      </c>
      <c r="I57" s="118">
        <v>0</v>
      </c>
      <c r="J57" s="118">
        <v>0</v>
      </c>
      <c r="K57" s="118">
        <v>0</v>
      </c>
      <c r="L57" s="118">
        <v>0</v>
      </c>
      <c r="M57" s="118">
        <v>0</v>
      </c>
      <c r="N57" s="118">
        <v>0</v>
      </c>
      <c r="O57" s="118">
        <v>0</v>
      </c>
      <c r="Q57" s="101"/>
      <c r="R57" s="101"/>
      <c r="T57" s="101"/>
      <c r="U57" s="101"/>
    </row>
    <row r="58" spans="1:21" ht="15.75" x14ac:dyDescent="0.3">
      <c r="A58" s="47" t="s">
        <v>42</v>
      </c>
      <c r="B58" s="20" t="s">
        <v>109</v>
      </c>
      <c r="C58" s="106">
        <v>0</v>
      </c>
      <c r="D58" s="106">
        <v>0</v>
      </c>
      <c r="E58" s="106">
        <v>0</v>
      </c>
      <c r="F58" s="118">
        <v>0</v>
      </c>
      <c r="G58" s="118">
        <v>0</v>
      </c>
      <c r="H58" s="118">
        <v>0</v>
      </c>
      <c r="I58" s="118">
        <v>0</v>
      </c>
      <c r="J58" s="118">
        <v>0</v>
      </c>
      <c r="K58" s="118">
        <v>0</v>
      </c>
      <c r="L58" s="118">
        <v>0</v>
      </c>
      <c r="M58" s="118">
        <v>0</v>
      </c>
      <c r="N58" s="118">
        <v>0</v>
      </c>
      <c r="O58" s="118">
        <v>0</v>
      </c>
      <c r="Q58" s="101"/>
      <c r="R58" s="101"/>
      <c r="T58" s="101"/>
      <c r="U58" s="101"/>
    </row>
    <row r="59" spans="1:21" ht="15.75" x14ac:dyDescent="0.3">
      <c r="A59" s="47" t="s">
        <v>38</v>
      </c>
      <c r="B59" s="20" t="s">
        <v>110</v>
      </c>
      <c r="C59" s="106">
        <v>0</v>
      </c>
      <c r="D59" s="106">
        <v>0</v>
      </c>
      <c r="E59" s="106">
        <v>0</v>
      </c>
      <c r="F59" s="118">
        <v>0</v>
      </c>
      <c r="G59" s="118">
        <v>0</v>
      </c>
      <c r="H59" s="118">
        <v>0</v>
      </c>
      <c r="I59" s="118">
        <v>0</v>
      </c>
      <c r="J59" s="118">
        <v>0</v>
      </c>
      <c r="K59" s="118">
        <v>0</v>
      </c>
      <c r="L59" s="118">
        <v>0</v>
      </c>
      <c r="M59" s="118">
        <v>0</v>
      </c>
      <c r="N59" s="118">
        <v>0</v>
      </c>
      <c r="O59" s="118">
        <v>0</v>
      </c>
      <c r="Q59" s="101"/>
      <c r="R59" s="101"/>
      <c r="T59" s="101"/>
      <c r="U59" s="101"/>
    </row>
    <row r="60" spans="1:21" ht="15.75" x14ac:dyDescent="0.3">
      <c r="A60" s="47"/>
      <c r="B60" s="25" t="s">
        <v>196</v>
      </c>
      <c r="C60" s="109">
        <v>0</v>
      </c>
      <c r="D60" s="109">
        <v>0</v>
      </c>
      <c r="E60" s="109">
        <v>0</v>
      </c>
      <c r="F60" s="109">
        <v>0</v>
      </c>
      <c r="G60" s="109">
        <v>0</v>
      </c>
      <c r="H60" s="109">
        <v>0</v>
      </c>
      <c r="I60" s="109">
        <v>0</v>
      </c>
      <c r="J60" s="109">
        <v>0</v>
      </c>
      <c r="K60" s="109">
        <v>0</v>
      </c>
      <c r="L60" s="109">
        <v>0</v>
      </c>
      <c r="M60" s="109">
        <v>0</v>
      </c>
      <c r="N60" s="109">
        <v>0</v>
      </c>
      <c r="O60" s="109">
        <v>0</v>
      </c>
      <c r="Q60" s="101"/>
      <c r="R60" s="101"/>
      <c r="T60" s="101"/>
      <c r="U60" s="101"/>
    </row>
    <row r="61" spans="1:21" ht="15.75" x14ac:dyDescent="0.3">
      <c r="A61" s="48"/>
      <c r="B61" s="17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1:21" ht="16.5" x14ac:dyDescent="0.3">
      <c r="A62" s="48"/>
      <c r="B62" s="26" t="s">
        <v>187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</row>
    <row r="63" spans="1:21" ht="30" x14ac:dyDescent="0.35">
      <c r="A63" s="46"/>
      <c r="B63" s="13" t="s">
        <v>229</v>
      </c>
      <c r="C63" s="14">
        <v>2018</v>
      </c>
      <c r="D63" s="14">
        <v>2019</v>
      </c>
      <c r="E63" s="14">
        <v>2020</v>
      </c>
      <c r="F63" s="14">
        <v>2023</v>
      </c>
      <c r="G63" s="14">
        <v>2025</v>
      </c>
      <c r="H63" s="14">
        <v>2028</v>
      </c>
      <c r="I63" s="14">
        <v>2030</v>
      </c>
      <c r="J63" s="14">
        <v>2033</v>
      </c>
      <c r="K63" s="14">
        <v>2035</v>
      </c>
      <c r="L63" s="14">
        <v>2038</v>
      </c>
      <c r="M63" s="14">
        <v>2040</v>
      </c>
      <c r="N63" s="14">
        <v>2045</v>
      </c>
      <c r="O63" s="14">
        <v>2050</v>
      </c>
    </row>
    <row r="64" spans="1:21" ht="15.75" x14ac:dyDescent="0.3">
      <c r="A64" s="49" t="s">
        <v>77</v>
      </c>
      <c r="B64" s="15" t="s">
        <v>111</v>
      </c>
      <c r="C64" s="106">
        <v>0</v>
      </c>
      <c r="D64" s="106">
        <v>0</v>
      </c>
      <c r="E64" s="106">
        <v>0</v>
      </c>
      <c r="F64" s="118">
        <v>0</v>
      </c>
      <c r="G64" s="118">
        <v>0</v>
      </c>
      <c r="H64" s="118">
        <v>0</v>
      </c>
      <c r="I64" s="118">
        <v>0</v>
      </c>
      <c r="J64" s="118">
        <v>0</v>
      </c>
      <c r="K64" s="118">
        <v>0</v>
      </c>
      <c r="L64" s="118">
        <v>0</v>
      </c>
      <c r="M64" s="118">
        <v>0</v>
      </c>
      <c r="N64" s="118">
        <v>0</v>
      </c>
      <c r="O64" s="118">
        <v>0</v>
      </c>
      <c r="Q64" s="101"/>
      <c r="R64" s="101"/>
      <c r="T64" s="101"/>
      <c r="U64" s="101"/>
    </row>
    <row r="65" spans="1:21" ht="15.75" x14ac:dyDescent="0.3">
      <c r="A65" s="49" t="s">
        <v>87</v>
      </c>
      <c r="B65" s="15" t="s">
        <v>112</v>
      </c>
      <c r="C65" s="106">
        <v>0</v>
      </c>
      <c r="D65" s="106">
        <v>0</v>
      </c>
      <c r="E65" s="106">
        <v>0</v>
      </c>
      <c r="F65" s="118">
        <v>0</v>
      </c>
      <c r="G65" s="118">
        <v>0</v>
      </c>
      <c r="H65" s="118">
        <v>0</v>
      </c>
      <c r="I65" s="118">
        <v>0</v>
      </c>
      <c r="J65" s="118">
        <v>0</v>
      </c>
      <c r="K65" s="118">
        <v>0</v>
      </c>
      <c r="L65" s="118">
        <v>0</v>
      </c>
      <c r="M65" s="118">
        <v>0</v>
      </c>
      <c r="N65" s="118">
        <v>0</v>
      </c>
      <c r="O65" s="118">
        <v>0</v>
      </c>
      <c r="Q65" s="101"/>
      <c r="R65" s="101"/>
      <c r="T65" s="101"/>
      <c r="U65" s="101"/>
    </row>
    <row r="66" spans="1:21" ht="15.75" x14ac:dyDescent="0.3">
      <c r="A66" s="49" t="s">
        <v>85</v>
      </c>
      <c r="B66" s="15" t="s">
        <v>113</v>
      </c>
      <c r="C66" s="106">
        <v>0</v>
      </c>
      <c r="D66" s="106">
        <v>0</v>
      </c>
      <c r="E66" s="106">
        <v>0</v>
      </c>
      <c r="F66" s="118">
        <v>0</v>
      </c>
      <c r="G66" s="118">
        <v>0</v>
      </c>
      <c r="H66" s="118">
        <v>0</v>
      </c>
      <c r="I66" s="118">
        <v>0</v>
      </c>
      <c r="J66" s="118">
        <v>0</v>
      </c>
      <c r="K66" s="118">
        <v>0</v>
      </c>
      <c r="L66" s="118">
        <v>0</v>
      </c>
      <c r="M66" s="118">
        <v>0</v>
      </c>
      <c r="N66" s="118">
        <v>0</v>
      </c>
      <c r="O66" s="118">
        <v>0</v>
      </c>
      <c r="Q66" s="101"/>
      <c r="R66" s="101"/>
      <c r="T66" s="101"/>
      <c r="U66" s="101"/>
    </row>
    <row r="67" spans="1:21" ht="15.75" x14ac:dyDescent="0.3">
      <c r="A67" s="49" t="s">
        <v>41</v>
      </c>
      <c r="B67" s="15" t="s">
        <v>114</v>
      </c>
      <c r="C67" s="106">
        <v>7.2115699999999991</v>
      </c>
      <c r="D67" s="106">
        <v>10.921609999999998</v>
      </c>
      <c r="E67" s="106">
        <v>14.399772499999999</v>
      </c>
      <c r="F67" s="118">
        <v>1.7358013606996308</v>
      </c>
      <c r="G67" s="118">
        <v>1.1957742707041898</v>
      </c>
      <c r="H67" s="118">
        <v>0.92576072570646972</v>
      </c>
      <c r="I67" s="118">
        <v>0.81004063499316104</v>
      </c>
      <c r="J67" s="118">
        <v>0.81004063499316104</v>
      </c>
      <c r="K67" s="118">
        <v>0.81004063499316104</v>
      </c>
      <c r="L67" s="118">
        <v>0.81004063499316104</v>
      </c>
      <c r="M67" s="118">
        <v>0.81004063499316104</v>
      </c>
      <c r="N67" s="118">
        <v>0.81004063499316104</v>
      </c>
      <c r="O67" s="118">
        <v>0.81004063499316104</v>
      </c>
      <c r="Q67" s="101"/>
      <c r="R67" s="101"/>
      <c r="T67" s="101"/>
      <c r="U67" s="101"/>
    </row>
    <row r="68" spans="1:21" ht="15.75" x14ac:dyDescent="0.3">
      <c r="A68" s="49" t="s">
        <v>56</v>
      </c>
      <c r="B68" s="15" t="s">
        <v>115</v>
      </c>
      <c r="C68" s="106">
        <v>0</v>
      </c>
      <c r="D68" s="106">
        <v>0</v>
      </c>
      <c r="E68" s="106">
        <v>0</v>
      </c>
      <c r="F68" s="118">
        <v>0</v>
      </c>
      <c r="G68" s="118">
        <v>0</v>
      </c>
      <c r="H68" s="118">
        <v>0</v>
      </c>
      <c r="I68" s="118">
        <v>0</v>
      </c>
      <c r="J68" s="118">
        <v>0</v>
      </c>
      <c r="K68" s="118">
        <v>0</v>
      </c>
      <c r="L68" s="118">
        <v>0</v>
      </c>
      <c r="M68" s="118">
        <v>0</v>
      </c>
      <c r="N68" s="118">
        <v>0</v>
      </c>
      <c r="O68" s="118">
        <v>0</v>
      </c>
      <c r="Q68" s="101"/>
      <c r="R68" s="101"/>
      <c r="T68" s="101"/>
      <c r="U68" s="101"/>
    </row>
    <row r="69" spans="1:21" ht="15.75" x14ac:dyDescent="0.3">
      <c r="A69" s="49" t="s">
        <v>37</v>
      </c>
      <c r="B69" s="15" t="s">
        <v>116</v>
      </c>
      <c r="C69" s="106">
        <v>0</v>
      </c>
      <c r="D69" s="106">
        <v>0</v>
      </c>
      <c r="E69" s="106">
        <v>0</v>
      </c>
      <c r="F69" s="118">
        <v>0</v>
      </c>
      <c r="G69" s="118">
        <v>0</v>
      </c>
      <c r="H69" s="118">
        <v>0</v>
      </c>
      <c r="I69" s="118">
        <v>0</v>
      </c>
      <c r="J69" s="118">
        <v>0</v>
      </c>
      <c r="K69" s="118">
        <v>0</v>
      </c>
      <c r="L69" s="118">
        <v>0</v>
      </c>
      <c r="M69" s="118">
        <v>0</v>
      </c>
      <c r="N69" s="118">
        <v>0</v>
      </c>
      <c r="O69" s="118">
        <v>0</v>
      </c>
      <c r="Q69" s="101"/>
      <c r="R69" s="101"/>
      <c r="T69" s="101"/>
      <c r="U69" s="101"/>
    </row>
    <row r="70" spans="1:21" ht="15.75" x14ac:dyDescent="0.3">
      <c r="A70" s="49" t="s">
        <v>117</v>
      </c>
      <c r="B70" s="15" t="s">
        <v>118</v>
      </c>
      <c r="C70" s="106">
        <v>0</v>
      </c>
      <c r="D70" s="106">
        <v>0</v>
      </c>
      <c r="E70" s="106">
        <v>0</v>
      </c>
      <c r="F70" s="118">
        <v>0</v>
      </c>
      <c r="G70" s="118">
        <v>0</v>
      </c>
      <c r="H70" s="118">
        <v>0</v>
      </c>
      <c r="I70" s="118">
        <v>0</v>
      </c>
      <c r="J70" s="118">
        <v>0</v>
      </c>
      <c r="K70" s="118">
        <v>0</v>
      </c>
      <c r="L70" s="118">
        <v>0</v>
      </c>
      <c r="M70" s="118">
        <v>0</v>
      </c>
      <c r="N70" s="118">
        <v>0</v>
      </c>
      <c r="O70" s="118">
        <v>0</v>
      </c>
      <c r="Q70" s="101"/>
      <c r="R70" s="101"/>
      <c r="T70" s="101"/>
      <c r="U70" s="101"/>
    </row>
    <row r="71" spans="1:21" x14ac:dyDescent="0.25">
      <c r="A71" s="49"/>
      <c r="B71" s="28" t="s">
        <v>197</v>
      </c>
      <c r="C71" s="110">
        <v>7.2115699999999991</v>
      </c>
      <c r="D71" s="110">
        <v>10.921609999999998</v>
      </c>
      <c r="E71" s="110">
        <v>14.399772499999999</v>
      </c>
      <c r="F71" s="110">
        <v>1.7358013606996308</v>
      </c>
      <c r="G71" s="110">
        <v>1.1957742707041898</v>
      </c>
      <c r="H71" s="110">
        <v>0.92576072570646972</v>
      </c>
      <c r="I71" s="110">
        <v>0.81004063499316104</v>
      </c>
      <c r="J71" s="110">
        <v>0.81004063499316104</v>
      </c>
      <c r="K71" s="110">
        <v>0.81004063499316104</v>
      </c>
      <c r="L71" s="110">
        <v>0.81004063499316104</v>
      </c>
      <c r="M71" s="110">
        <v>0.81004063499316104</v>
      </c>
      <c r="N71" s="110">
        <v>0.81004063499316104</v>
      </c>
      <c r="O71" s="110">
        <v>0.81004063499316104</v>
      </c>
      <c r="Q71" s="101"/>
      <c r="R71" s="101"/>
      <c r="T71" s="101"/>
      <c r="U71" s="101"/>
    </row>
    <row r="72" spans="1:21" ht="15.75" x14ac:dyDescent="0.3">
      <c r="A72" s="49" t="s">
        <v>80</v>
      </c>
      <c r="B72" s="15" t="s">
        <v>119</v>
      </c>
      <c r="C72" s="106">
        <v>0</v>
      </c>
      <c r="D72" s="106">
        <v>0</v>
      </c>
      <c r="E72" s="106">
        <v>0</v>
      </c>
      <c r="F72" s="118">
        <v>0</v>
      </c>
      <c r="G72" s="118">
        <v>0</v>
      </c>
      <c r="H72" s="118">
        <v>0</v>
      </c>
      <c r="I72" s="118">
        <v>0</v>
      </c>
      <c r="J72" s="118">
        <v>0</v>
      </c>
      <c r="K72" s="118">
        <v>0</v>
      </c>
      <c r="L72" s="118">
        <v>0</v>
      </c>
      <c r="M72" s="118">
        <v>0</v>
      </c>
      <c r="N72" s="118">
        <v>0</v>
      </c>
      <c r="O72" s="118">
        <v>0</v>
      </c>
      <c r="Q72" s="101"/>
      <c r="R72" s="101"/>
      <c r="T72" s="101"/>
      <c r="U72" s="101"/>
    </row>
    <row r="73" spans="1:21" ht="15.75" x14ac:dyDescent="0.3">
      <c r="A73" s="49" t="s">
        <v>88</v>
      </c>
      <c r="B73" s="15" t="s">
        <v>120</v>
      </c>
      <c r="C73" s="106">
        <v>0</v>
      </c>
      <c r="D73" s="106">
        <v>0</v>
      </c>
      <c r="E73" s="106">
        <v>0</v>
      </c>
      <c r="F73" s="118">
        <v>0</v>
      </c>
      <c r="G73" s="118">
        <v>0</v>
      </c>
      <c r="H73" s="118">
        <v>0</v>
      </c>
      <c r="I73" s="118">
        <v>0</v>
      </c>
      <c r="J73" s="118">
        <v>0</v>
      </c>
      <c r="K73" s="118">
        <v>0</v>
      </c>
      <c r="L73" s="118">
        <v>0</v>
      </c>
      <c r="M73" s="118">
        <v>0</v>
      </c>
      <c r="N73" s="118">
        <v>0</v>
      </c>
      <c r="O73" s="118">
        <v>0</v>
      </c>
      <c r="Q73" s="101"/>
      <c r="R73" s="101"/>
      <c r="T73" s="101"/>
      <c r="U73" s="101"/>
    </row>
    <row r="74" spans="1:21" ht="15.75" x14ac:dyDescent="0.3">
      <c r="A74" s="49" t="s">
        <v>86</v>
      </c>
      <c r="B74" s="15" t="s">
        <v>121</v>
      </c>
      <c r="C74" s="106">
        <v>0</v>
      </c>
      <c r="D74" s="106">
        <v>0</v>
      </c>
      <c r="E74" s="106">
        <v>0</v>
      </c>
      <c r="F74" s="118">
        <v>0</v>
      </c>
      <c r="G74" s="118">
        <v>0</v>
      </c>
      <c r="H74" s="118">
        <v>0</v>
      </c>
      <c r="I74" s="118">
        <v>0</v>
      </c>
      <c r="J74" s="118">
        <v>0</v>
      </c>
      <c r="K74" s="118">
        <v>0</v>
      </c>
      <c r="L74" s="118">
        <v>0</v>
      </c>
      <c r="M74" s="118">
        <v>0</v>
      </c>
      <c r="N74" s="118">
        <v>0</v>
      </c>
      <c r="O74" s="118">
        <v>0</v>
      </c>
      <c r="Q74" s="101"/>
      <c r="R74" s="101"/>
      <c r="T74" s="101"/>
      <c r="U74" s="101"/>
    </row>
    <row r="75" spans="1:21" ht="27" x14ac:dyDescent="0.3">
      <c r="A75" s="49" t="s">
        <v>40</v>
      </c>
      <c r="B75" s="15" t="s">
        <v>122</v>
      </c>
      <c r="C75" s="106">
        <v>5.9743123830357003</v>
      </c>
      <c r="D75" s="106">
        <v>4.6016000000000004</v>
      </c>
      <c r="E75" s="106">
        <v>7.6214000000000004E-2</v>
      </c>
      <c r="F75" s="118">
        <v>0.99634334317787598</v>
      </c>
      <c r="G75" s="118">
        <v>0.68636985863364774</v>
      </c>
      <c r="H75" s="118">
        <v>0.53138311636153379</v>
      </c>
      <c r="I75" s="118">
        <v>0.46496022681634219</v>
      </c>
      <c r="J75" s="118">
        <v>0.46496022681634219</v>
      </c>
      <c r="K75" s="118">
        <v>0.46496022681634219</v>
      </c>
      <c r="L75" s="118">
        <v>0.46496022681634219</v>
      </c>
      <c r="M75" s="118">
        <v>0.46496022681634219</v>
      </c>
      <c r="N75" s="118">
        <v>0.46496022681634219</v>
      </c>
      <c r="O75" s="118">
        <v>0.46496022681634219</v>
      </c>
      <c r="Q75" s="101"/>
      <c r="R75" s="101"/>
      <c r="T75" s="101"/>
      <c r="U75" s="101"/>
    </row>
    <row r="76" spans="1:21" ht="27" x14ac:dyDescent="0.3">
      <c r="A76" s="49" t="s">
        <v>57</v>
      </c>
      <c r="B76" s="15" t="s">
        <v>123</v>
      </c>
      <c r="C76" s="106">
        <v>0</v>
      </c>
      <c r="D76" s="106">
        <v>0</v>
      </c>
      <c r="E76" s="106">
        <v>0</v>
      </c>
      <c r="F76" s="118">
        <v>0</v>
      </c>
      <c r="G76" s="118">
        <v>0</v>
      </c>
      <c r="H76" s="118">
        <v>0</v>
      </c>
      <c r="I76" s="118">
        <v>0</v>
      </c>
      <c r="J76" s="118">
        <v>0</v>
      </c>
      <c r="K76" s="118">
        <v>0</v>
      </c>
      <c r="L76" s="118">
        <v>0</v>
      </c>
      <c r="M76" s="118">
        <v>0</v>
      </c>
      <c r="N76" s="118">
        <v>0</v>
      </c>
      <c r="O76" s="118">
        <v>0</v>
      </c>
      <c r="Q76" s="101"/>
      <c r="R76" s="101"/>
      <c r="T76" s="101"/>
      <c r="U76" s="101"/>
    </row>
    <row r="77" spans="1:21" x14ac:dyDescent="0.25">
      <c r="A77" s="49"/>
      <c r="B77" s="28" t="s">
        <v>198</v>
      </c>
      <c r="C77" s="110">
        <v>5.9743123830357003</v>
      </c>
      <c r="D77" s="110">
        <v>4.6016000000000004</v>
      </c>
      <c r="E77" s="110">
        <v>7.6214000000000004E-2</v>
      </c>
      <c r="F77" s="110">
        <v>0.99634334317787598</v>
      </c>
      <c r="G77" s="110">
        <v>0.68636985863364774</v>
      </c>
      <c r="H77" s="110">
        <v>0.53138311636153379</v>
      </c>
      <c r="I77" s="110">
        <v>0.46496022681634219</v>
      </c>
      <c r="J77" s="110">
        <v>0.46496022681634219</v>
      </c>
      <c r="K77" s="110">
        <v>0.46496022681634219</v>
      </c>
      <c r="L77" s="110">
        <v>0.46496022681634219</v>
      </c>
      <c r="M77" s="110">
        <v>0.46496022681634219</v>
      </c>
      <c r="N77" s="110">
        <v>0.46496022681634219</v>
      </c>
      <c r="O77" s="110">
        <v>0.46496022681634219</v>
      </c>
      <c r="Q77" s="101"/>
      <c r="R77" s="101"/>
      <c r="T77" s="101"/>
      <c r="U77" s="101"/>
    </row>
    <row r="78" spans="1:21" ht="15.75" x14ac:dyDescent="0.3">
      <c r="A78" s="47"/>
      <c r="B78" s="29" t="s">
        <v>199</v>
      </c>
      <c r="C78" s="111">
        <v>13.1858823830357</v>
      </c>
      <c r="D78" s="111">
        <v>15.523209999999999</v>
      </c>
      <c r="E78" s="111">
        <v>14.475986499999999</v>
      </c>
      <c r="F78" s="111">
        <v>2.7321447038775069</v>
      </c>
      <c r="G78" s="111">
        <v>1.8821441293378376</v>
      </c>
      <c r="H78" s="111">
        <v>1.4571438420680036</v>
      </c>
      <c r="I78" s="111">
        <v>1.2750008618095032</v>
      </c>
      <c r="J78" s="111">
        <v>1.2750008618095032</v>
      </c>
      <c r="K78" s="111">
        <v>1.2750008618095032</v>
      </c>
      <c r="L78" s="111">
        <v>1.2750008618095032</v>
      </c>
      <c r="M78" s="111">
        <v>1.2750008618095032</v>
      </c>
      <c r="N78" s="111">
        <v>1.2750008618095032</v>
      </c>
      <c r="O78" s="111">
        <v>1.2750008618095032</v>
      </c>
      <c r="Q78" s="101"/>
      <c r="R78" s="101"/>
      <c r="T78" s="101"/>
      <c r="U78" s="101"/>
    </row>
    <row r="79" spans="1:21" ht="15.75" x14ac:dyDescent="0.3">
      <c r="A79" s="48"/>
      <c r="B79" s="99"/>
      <c r="C79" s="81"/>
      <c r="D79" s="81"/>
      <c r="E79" s="81"/>
      <c r="F79" s="88"/>
      <c r="G79" s="88"/>
      <c r="H79" s="81"/>
      <c r="I79" s="81"/>
      <c r="J79" s="81"/>
      <c r="K79" s="81"/>
      <c r="L79" s="81"/>
      <c r="M79" s="81"/>
      <c r="N79" s="81"/>
      <c r="O79" s="81"/>
    </row>
    <row r="80" spans="1:21" ht="16.5" x14ac:dyDescent="0.3">
      <c r="A80" s="48"/>
      <c r="B80" s="30" t="s">
        <v>188</v>
      </c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</row>
    <row r="81" spans="1:21" ht="30" x14ac:dyDescent="0.35">
      <c r="A81" s="46"/>
      <c r="B81" s="13" t="s">
        <v>229</v>
      </c>
      <c r="C81" s="14">
        <v>2018</v>
      </c>
      <c r="D81" s="14">
        <v>2019</v>
      </c>
      <c r="E81" s="14">
        <v>2020</v>
      </c>
      <c r="F81" s="14">
        <v>2023</v>
      </c>
      <c r="G81" s="14">
        <v>2025</v>
      </c>
      <c r="H81" s="14">
        <v>2028</v>
      </c>
      <c r="I81" s="14">
        <v>2030</v>
      </c>
      <c r="J81" s="14">
        <v>2033</v>
      </c>
      <c r="K81" s="14">
        <v>2035</v>
      </c>
      <c r="L81" s="14">
        <v>2038</v>
      </c>
      <c r="M81" s="14">
        <v>2040</v>
      </c>
      <c r="N81" s="14">
        <v>2045</v>
      </c>
      <c r="O81" s="14">
        <v>2050</v>
      </c>
    </row>
    <row r="82" spans="1:21" ht="15.75" x14ac:dyDescent="0.3">
      <c r="A82" s="47" t="s">
        <v>62</v>
      </c>
      <c r="B82" s="20" t="s">
        <v>124</v>
      </c>
      <c r="C82" s="106">
        <v>0</v>
      </c>
      <c r="D82" s="106">
        <v>0</v>
      </c>
      <c r="E82" s="106">
        <v>0</v>
      </c>
      <c r="F82" s="118">
        <v>0</v>
      </c>
      <c r="G82" s="118">
        <v>0</v>
      </c>
      <c r="H82" s="118">
        <v>0</v>
      </c>
      <c r="I82" s="118">
        <v>0</v>
      </c>
      <c r="J82" s="118">
        <v>0</v>
      </c>
      <c r="K82" s="118">
        <v>0</v>
      </c>
      <c r="L82" s="118">
        <v>0</v>
      </c>
      <c r="M82" s="118">
        <v>0</v>
      </c>
      <c r="N82" s="118">
        <v>0</v>
      </c>
      <c r="O82" s="118">
        <v>0</v>
      </c>
      <c r="Q82" s="101"/>
      <c r="R82" s="101"/>
      <c r="T82" s="101"/>
      <c r="U82" s="101"/>
    </row>
    <row r="83" spans="1:21" ht="15.75" x14ac:dyDescent="0.3">
      <c r="A83" s="47" t="s">
        <v>64</v>
      </c>
      <c r="B83" s="20" t="s">
        <v>125</v>
      </c>
      <c r="C83" s="106">
        <v>0</v>
      </c>
      <c r="D83" s="106">
        <v>0</v>
      </c>
      <c r="E83" s="106">
        <v>0</v>
      </c>
      <c r="F83" s="118">
        <v>0</v>
      </c>
      <c r="G83" s="118">
        <v>0</v>
      </c>
      <c r="H83" s="118">
        <v>0</v>
      </c>
      <c r="I83" s="118">
        <v>0</v>
      </c>
      <c r="J83" s="118">
        <v>0</v>
      </c>
      <c r="K83" s="118">
        <v>0</v>
      </c>
      <c r="L83" s="118">
        <v>0</v>
      </c>
      <c r="M83" s="118">
        <v>0</v>
      </c>
      <c r="N83" s="118">
        <v>0</v>
      </c>
      <c r="O83" s="118">
        <v>0</v>
      </c>
      <c r="Q83" s="101"/>
      <c r="R83" s="101"/>
      <c r="T83" s="101"/>
      <c r="U83" s="101"/>
    </row>
    <row r="84" spans="1:21" ht="15.75" x14ac:dyDescent="0.3">
      <c r="A84" s="47" t="s">
        <v>65</v>
      </c>
      <c r="B84" s="20" t="s">
        <v>126</v>
      </c>
      <c r="C84" s="106">
        <v>0</v>
      </c>
      <c r="D84" s="106">
        <v>0</v>
      </c>
      <c r="E84" s="106">
        <v>0</v>
      </c>
      <c r="F84" s="118">
        <v>0</v>
      </c>
      <c r="G84" s="118">
        <v>0</v>
      </c>
      <c r="H84" s="118">
        <v>0</v>
      </c>
      <c r="I84" s="118">
        <v>0</v>
      </c>
      <c r="J84" s="118">
        <v>0</v>
      </c>
      <c r="K84" s="118">
        <v>0</v>
      </c>
      <c r="L84" s="118">
        <v>0</v>
      </c>
      <c r="M84" s="118">
        <v>0</v>
      </c>
      <c r="N84" s="118">
        <v>0</v>
      </c>
      <c r="O84" s="118">
        <v>0</v>
      </c>
      <c r="Q84" s="101"/>
      <c r="R84" s="101"/>
      <c r="T84" s="101"/>
      <c r="U84" s="101"/>
    </row>
    <row r="85" spans="1:21" ht="15.75" x14ac:dyDescent="0.3">
      <c r="A85" s="47" t="s">
        <v>63</v>
      </c>
      <c r="B85" s="20" t="s">
        <v>127</v>
      </c>
      <c r="C85" s="106">
        <v>0</v>
      </c>
      <c r="D85" s="106">
        <v>0</v>
      </c>
      <c r="E85" s="106">
        <v>0</v>
      </c>
      <c r="F85" s="118">
        <v>0</v>
      </c>
      <c r="G85" s="118">
        <v>0</v>
      </c>
      <c r="H85" s="118">
        <v>0</v>
      </c>
      <c r="I85" s="118">
        <v>0</v>
      </c>
      <c r="J85" s="118">
        <v>0</v>
      </c>
      <c r="K85" s="118">
        <v>0</v>
      </c>
      <c r="L85" s="118">
        <v>0</v>
      </c>
      <c r="M85" s="118">
        <v>0</v>
      </c>
      <c r="N85" s="118">
        <v>0</v>
      </c>
      <c r="O85" s="118">
        <v>0</v>
      </c>
      <c r="Q85" s="101"/>
      <c r="R85" s="101"/>
      <c r="T85" s="101"/>
      <c r="U85" s="101"/>
    </row>
    <row r="86" spans="1:21" ht="15.75" x14ac:dyDescent="0.3">
      <c r="A86" s="47"/>
      <c r="B86" s="32" t="s">
        <v>200</v>
      </c>
      <c r="C86" s="112">
        <v>0</v>
      </c>
      <c r="D86" s="112">
        <v>0</v>
      </c>
      <c r="E86" s="112">
        <v>0</v>
      </c>
      <c r="F86" s="112">
        <v>0</v>
      </c>
      <c r="G86" s="112">
        <v>0</v>
      </c>
      <c r="H86" s="112">
        <v>0</v>
      </c>
      <c r="I86" s="112">
        <v>0</v>
      </c>
      <c r="J86" s="112">
        <v>0</v>
      </c>
      <c r="K86" s="112">
        <v>0</v>
      </c>
      <c r="L86" s="112">
        <v>0</v>
      </c>
      <c r="M86" s="112">
        <v>0</v>
      </c>
      <c r="N86" s="112">
        <v>0</v>
      </c>
      <c r="O86" s="112">
        <v>0</v>
      </c>
      <c r="Q86" s="101"/>
      <c r="R86" s="101"/>
      <c r="T86" s="101"/>
      <c r="U86" s="101"/>
    </row>
    <row r="87" spans="1:21" ht="15.75" x14ac:dyDescent="0.3">
      <c r="A87" s="47" t="s">
        <v>46</v>
      </c>
      <c r="B87" s="20" t="s">
        <v>128</v>
      </c>
      <c r="C87" s="106">
        <v>0</v>
      </c>
      <c r="D87" s="106">
        <v>0</v>
      </c>
      <c r="E87" s="106">
        <v>0</v>
      </c>
      <c r="F87" s="118">
        <v>0</v>
      </c>
      <c r="G87" s="118">
        <v>0</v>
      </c>
      <c r="H87" s="118">
        <v>0</v>
      </c>
      <c r="I87" s="118">
        <v>0</v>
      </c>
      <c r="J87" s="118">
        <v>0</v>
      </c>
      <c r="K87" s="118">
        <v>0</v>
      </c>
      <c r="L87" s="118">
        <v>0</v>
      </c>
      <c r="M87" s="118">
        <v>0</v>
      </c>
      <c r="N87" s="118">
        <v>0</v>
      </c>
      <c r="O87" s="118">
        <v>0</v>
      </c>
      <c r="Q87" s="101"/>
      <c r="R87" s="101"/>
      <c r="T87" s="101"/>
      <c r="U87" s="101"/>
    </row>
    <row r="88" spans="1:21" ht="15.75" x14ac:dyDescent="0.3">
      <c r="A88" s="47" t="s">
        <v>44</v>
      </c>
      <c r="B88" s="20" t="s">
        <v>129</v>
      </c>
      <c r="C88" s="106">
        <v>0</v>
      </c>
      <c r="D88" s="106">
        <v>0</v>
      </c>
      <c r="E88" s="106">
        <v>0</v>
      </c>
      <c r="F88" s="118">
        <v>0</v>
      </c>
      <c r="G88" s="118">
        <v>0</v>
      </c>
      <c r="H88" s="118">
        <v>0</v>
      </c>
      <c r="I88" s="118">
        <v>0</v>
      </c>
      <c r="J88" s="118">
        <v>0</v>
      </c>
      <c r="K88" s="118">
        <v>0</v>
      </c>
      <c r="L88" s="118">
        <v>0</v>
      </c>
      <c r="M88" s="118">
        <v>0</v>
      </c>
      <c r="N88" s="118">
        <v>0</v>
      </c>
      <c r="O88" s="118">
        <v>0</v>
      </c>
      <c r="Q88" s="101"/>
      <c r="R88" s="101"/>
      <c r="T88" s="101"/>
      <c r="U88" s="101"/>
    </row>
    <row r="89" spans="1:21" ht="15.75" x14ac:dyDescent="0.3">
      <c r="A89" s="47" t="s">
        <v>45</v>
      </c>
      <c r="B89" s="20" t="s">
        <v>130</v>
      </c>
      <c r="C89" s="106">
        <v>0</v>
      </c>
      <c r="D89" s="106">
        <v>0</v>
      </c>
      <c r="E89" s="106">
        <v>0</v>
      </c>
      <c r="F89" s="118">
        <v>0</v>
      </c>
      <c r="G89" s="118">
        <v>0</v>
      </c>
      <c r="H89" s="118">
        <v>0</v>
      </c>
      <c r="I89" s="118">
        <v>0</v>
      </c>
      <c r="J89" s="118">
        <v>0</v>
      </c>
      <c r="K89" s="118">
        <v>0</v>
      </c>
      <c r="L89" s="118">
        <v>0</v>
      </c>
      <c r="M89" s="118">
        <v>0</v>
      </c>
      <c r="N89" s="118">
        <v>0</v>
      </c>
      <c r="O89" s="118">
        <v>0</v>
      </c>
      <c r="Q89" s="101"/>
      <c r="R89" s="101"/>
      <c r="T89" s="101"/>
      <c r="U89" s="101"/>
    </row>
    <row r="90" spans="1:21" ht="15.75" x14ac:dyDescent="0.3">
      <c r="A90" s="47" t="s">
        <v>61</v>
      </c>
      <c r="B90" s="20" t="s">
        <v>131</v>
      </c>
      <c r="C90" s="106">
        <v>0</v>
      </c>
      <c r="D90" s="106">
        <v>0</v>
      </c>
      <c r="E90" s="106">
        <v>0</v>
      </c>
      <c r="F90" s="118">
        <v>0</v>
      </c>
      <c r="G90" s="118">
        <v>0</v>
      </c>
      <c r="H90" s="118">
        <v>0</v>
      </c>
      <c r="I90" s="118">
        <v>0</v>
      </c>
      <c r="J90" s="118">
        <v>0</v>
      </c>
      <c r="K90" s="118">
        <v>0</v>
      </c>
      <c r="L90" s="118">
        <v>0</v>
      </c>
      <c r="M90" s="118">
        <v>0</v>
      </c>
      <c r="N90" s="118">
        <v>0</v>
      </c>
      <c r="O90" s="118">
        <v>0</v>
      </c>
      <c r="Q90" s="101"/>
      <c r="R90" s="101"/>
      <c r="T90" s="101"/>
      <c r="U90" s="101"/>
    </row>
    <row r="91" spans="1:21" ht="15.75" x14ac:dyDescent="0.3">
      <c r="A91" s="47" t="s">
        <v>43</v>
      </c>
      <c r="B91" s="20" t="s">
        <v>132</v>
      </c>
      <c r="C91" s="106">
        <v>0</v>
      </c>
      <c r="D91" s="106">
        <v>0</v>
      </c>
      <c r="E91" s="106">
        <v>0</v>
      </c>
      <c r="F91" s="118">
        <v>0</v>
      </c>
      <c r="G91" s="118">
        <v>0</v>
      </c>
      <c r="H91" s="118">
        <v>0</v>
      </c>
      <c r="I91" s="118">
        <v>0</v>
      </c>
      <c r="J91" s="118">
        <v>0</v>
      </c>
      <c r="K91" s="118">
        <v>0</v>
      </c>
      <c r="L91" s="118">
        <v>0</v>
      </c>
      <c r="M91" s="118">
        <v>0</v>
      </c>
      <c r="N91" s="118">
        <v>0</v>
      </c>
      <c r="O91" s="118">
        <v>0</v>
      </c>
      <c r="Q91" s="101"/>
      <c r="R91" s="101"/>
      <c r="T91" s="101"/>
      <c r="U91" s="101"/>
    </row>
    <row r="92" spans="1:21" ht="15.75" x14ac:dyDescent="0.3">
      <c r="A92" s="47"/>
      <c r="B92" s="32" t="s">
        <v>201</v>
      </c>
      <c r="C92" s="112">
        <v>0</v>
      </c>
      <c r="D92" s="112">
        <v>0</v>
      </c>
      <c r="E92" s="112">
        <v>0</v>
      </c>
      <c r="F92" s="112">
        <v>0</v>
      </c>
      <c r="G92" s="112">
        <v>0</v>
      </c>
      <c r="H92" s="112">
        <v>0</v>
      </c>
      <c r="I92" s="112">
        <v>0</v>
      </c>
      <c r="J92" s="112">
        <v>0</v>
      </c>
      <c r="K92" s="112">
        <v>0</v>
      </c>
      <c r="L92" s="112">
        <v>0</v>
      </c>
      <c r="M92" s="112">
        <v>0</v>
      </c>
      <c r="N92" s="112">
        <v>0</v>
      </c>
      <c r="O92" s="112">
        <v>0</v>
      </c>
      <c r="Q92" s="101"/>
      <c r="R92" s="101"/>
      <c r="T92" s="101"/>
      <c r="U92" s="101"/>
    </row>
    <row r="93" spans="1:21" ht="15.75" x14ac:dyDescent="0.3">
      <c r="A93" s="47" t="s">
        <v>55</v>
      </c>
      <c r="B93" s="20" t="s">
        <v>133</v>
      </c>
      <c r="C93" s="106">
        <v>0</v>
      </c>
      <c r="D93" s="106">
        <v>0</v>
      </c>
      <c r="E93" s="106">
        <v>0</v>
      </c>
      <c r="F93" s="118">
        <v>0</v>
      </c>
      <c r="G93" s="118">
        <v>0</v>
      </c>
      <c r="H93" s="118">
        <v>0</v>
      </c>
      <c r="I93" s="118">
        <v>0</v>
      </c>
      <c r="J93" s="118">
        <v>0</v>
      </c>
      <c r="K93" s="118">
        <v>0</v>
      </c>
      <c r="L93" s="118">
        <v>0</v>
      </c>
      <c r="M93" s="118">
        <v>0</v>
      </c>
      <c r="N93" s="118">
        <v>0</v>
      </c>
      <c r="O93" s="118">
        <v>0</v>
      </c>
      <c r="Q93" s="101"/>
      <c r="R93" s="101"/>
      <c r="T93" s="101"/>
      <c r="U93" s="101"/>
    </row>
    <row r="94" spans="1:21" ht="15.75" x14ac:dyDescent="0.3">
      <c r="A94" s="47"/>
      <c r="B94" s="33" t="s">
        <v>202</v>
      </c>
      <c r="C94" s="113">
        <v>0</v>
      </c>
      <c r="D94" s="113">
        <v>0</v>
      </c>
      <c r="E94" s="113">
        <v>0</v>
      </c>
      <c r="F94" s="113">
        <v>0</v>
      </c>
      <c r="G94" s="113">
        <v>0</v>
      </c>
      <c r="H94" s="113">
        <v>0</v>
      </c>
      <c r="I94" s="113">
        <v>0</v>
      </c>
      <c r="J94" s="113">
        <v>0</v>
      </c>
      <c r="K94" s="113">
        <v>0</v>
      </c>
      <c r="L94" s="113">
        <v>0</v>
      </c>
      <c r="M94" s="113">
        <v>0</v>
      </c>
      <c r="N94" s="113">
        <v>0</v>
      </c>
      <c r="O94" s="113">
        <v>0</v>
      </c>
      <c r="Q94" s="102"/>
      <c r="R94" s="102"/>
      <c r="T94" s="102"/>
      <c r="U94" s="102"/>
    </row>
    <row r="95" spans="1:21" ht="15.75" x14ac:dyDescent="0.3">
      <c r="A95" s="47"/>
      <c r="B95" s="34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1:21" ht="16.5" x14ac:dyDescent="0.3">
      <c r="A96" s="48"/>
      <c r="B96" s="35" t="s">
        <v>203</v>
      </c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</row>
    <row r="97" spans="1:21" ht="30" x14ac:dyDescent="0.35">
      <c r="A97" s="46"/>
      <c r="B97" s="13" t="s">
        <v>229</v>
      </c>
      <c r="C97" s="14">
        <v>2018</v>
      </c>
      <c r="D97" s="14">
        <v>2019</v>
      </c>
      <c r="E97" s="14">
        <v>2020</v>
      </c>
      <c r="F97" s="14">
        <v>2023</v>
      </c>
      <c r="G97" s="14">
        <v>2025</v>
      </c>
      <c r="H97" s="14">
        <v>2028</v>
      </c>
      <c r="I97" s="14">
        <v>2030</v>
      </c>
      <c r="J97" s="14">
        <v>2033</v>
      </c>
      <c r="K97" s="14">
        <v>2035</v>
      </c>
      <c r="L97" s="14">
        <v>2038</v>
      </c>
      <c r="M97" s="14">
        <v>2040</v>
      </c>
      <c r="N97" s="14">
        <v>2045</v>
      </c>
      <c r="O97" s="14">
        <v>2050</v>
      </c>
    </row>
    <row r="98" spans="1:21" ht="15.75" x14ac:dyDescent="0.3">
      <c r="A98" s="47" t="s">
        <v>22</v>
      </c>
      <c r="B98" s="20" t="s">
        <v>134</v>
      </c>
      <c r="C98" s="106">
        <v>0</v>
      </c>
      <c r="D98" s="106">
        <v>0</v>
      </c>
      <c r="E98" s="106">
        <v>0</v>
      </c>
      <c r="F98" s="118">
        <v>0</v>
      </c>
      <c r="G98" s="118">
        <v>0</v>
      </c>
      <c r="H98" s="118">
        <v>0</v>
      </c>
      <c r="I98" s="118">
        <v>0</v>
      </c>
      <c r="J98" s="118">
        <v>0</v>
      </c>
      <c r="K98" s="118">
        <v>0</v>
      </c>
      <c r="L98" s="118">
        <v>0</v>
      </c>
      <c r="M98" s="118">
        <v>0</v>
      </c>
      <c r="N98" s="118">
        <v>0</v>
      </c>
      <c r="O98" s="118">
        <v>0</v>
      </c>
      <c r="Q98" s="102"/>
      <c r="R98" s="102"/>
      <c r="T98" s="102"/>
      <c r="U98" s="102"/>
    </row>
    <row r="99" spans="1:21" ht="15.75" x14ac:dyDescent="0.3">
      <c r="A99" s="47" t="s">
        <v>23</v>
      </c>
      <c r="B99" s="20" t="s">
        <v>135</v>
      </c>
      <c r="C99" s="106">
        <v>0</v>
      </c>
      <c r="D99" s="106">
        <v>0</v>
      </c>
      <c r="E99" s="106">
        <v>0</v>
      </c>
      <c r="F99" s="118">
        <v>0</v>
      </c>
      <c r="G99" s="118">
        <v>0</v>
      </c>
      <c r="H99" s="118">
        <v>0</v>
      </c>
      <c r="I99" s="118">
        <v>0</v>
      </c>
      <c r="J99" s="118">
        <v>0</v>
      </c>
      <c r="K99" s="118">
        <v>0</v>
      </c>
      <c r="L99" s="118">
        <v>0</v>
      </c>
      <c r="M99" s="118">
        <v>0</v>
      </c>
      <c r="N99" s="118">
        <v>0</v>
      </c>
      <c r="O99" s="118">
        <v>0</v>
      </c>
      <c r="Q99" s="102"/>
      <c r="R99" s="102"/>
      <c r="T99" s="102"/>
      <c r="U99" s="102"/>
    </row>
    <row r="100" spans="1:21" ht="15.75" x14ac:dyDescent="0.3">
      <c r="A100" s="47" t="s">
        <v>24</v>
      </c>
      <c r="B100" s="20" t="s">
        <v>136</v>
      </c>
      <c r="C100" s="106">
        <v>0</v>
      </c>
      <c r="D100" s="106">
        <v>0</v>
      </c>
      <c r="E100" s="106">
        <v>0</v>
      </c>
      <c r="F100" s="118">
        <v>0</v>
      </c>
      <c r="G100" s="118">
        <v>0</v>
      </c>
      <c r="H100" s="118">
        <v>0</v>
      </c>
      <c r="I100" s="118">
        <v>0</v>
      </c>
      <c r="J100" s="118">
        <v>0</v>
      </c>
      <c r="K100" s="118">
        <v>0</v>
      </c>
      <c r="L100" s="118">
        <v>0</v>
      </c>
      <c r="M100" s="118">
        <v>0</v>
      </c>
      <c r="N100" s="118">
        <v>0</v>
      </c>
      <c r="O100" s="118">
        <v>0</v>
      </c>
      <c r="Q100" s="102"/>
      <c r="R100" s="102"/>
      <c r="T100" s="102"/>
      <c r="U100" s="102"/>
    </row>
    <row r="101" spans="1:21" ht="15.75" x14ac:dyDescent="0.3">
      <c r="A101" s="47" t="s">
        <v>25</v>
      </c>
      <c r="B101" s="20" t="s">
        <v>204</v>
      </c>
      <c r="C101" s="106">
        <v>0</v>
      </c>
      <c r="D101" s="106">
        <v>0</v>
      </c>
      <c r="E101" s="106">
        <v>0</v>
      </c>
      <c r="F101" s="118">
        <v>0</v>
      </c>
      <c r="G101" s="118">
        <v>0</v>
      </c>
      <c r="H101" s="118">
        <v>0</v>
      </c>
      <c r="I101" s="118">
        <v>0</v>
      </c>
      <c r="J101" s="118">
        <v>0</v>
      </c>
      <c r="K101" s="118">
        <v>0</v>
      </c>
      <c r="L101" s="118">
        <v>0</v>
      </c>
      <c r="M101" s="118">
        <v>0</v>
      </c>
      <c r="N101" s="118">
        <v>0</v>
      </c>
      <c r="O101" s="118">
        <v>0</v>
      </c>
      <c r="Q101" s="102"/>
      <c r="R101" s="102"/>
      <c r="T101" s="102"/>
      <c r="U101" s="102"/>
    </row>
    <row r="102" spans="1:21" ht="15.75" x14ac:dyDescent="0.3">
      <c r="A102" s="47" t="s">
        <v>137</v>
      </c>
      <c r="B102" s="20" t="s">
        <v>138</v>
      </c>
      <c r="C102" s="106">
        <v>0</v>
      </c>
      <c r="D102" s="106">
        <v>0</v>
      </c>
      <c r="E102" s="106">
        <v>0</v>
      </c>
      <c r="F102" s="118">
        <v>0</v>
      </c>
      <c r="G102" s="118">
        <v>0</v>
      </c>
      <c r="H102" s="118">
        <v>0</v>
      </c>
      <c r="I102" s="118">
        <v>0</v>
      </c>
      <c r="J102" s="118">
        <v>0</v>
      </c>
      <c r="K102" s="118">
        <v>0</v>
      </c>
      <c r="L102" s="118">
        <v>0</v>
      </c>
      <c r="M102" s="118">
        <v>0</v>
      </c>
      <c r="N102" s="118">
        <v>0</v>
      </c>
      <c r="O102" s="118">
        <v>0</v>
      </c>
      <c r="Q102" s="102"/>
      <c r="R102" s="102"/>
      <c r="T102" s="102"/>
      <c r="U102" s="102"/>
    </row>
    <row r="103" spans="1:21" ht="15.75" x14ac:dyDescent="0.3">
      <c r="A103" s="47" t="s">
        <v>26</v>
      </c>
      <c r="B103" s="20" t="s">
        <v>139</v>
      </c>
      <c r="C103" s="106">
        <v>0</v>
      </c>
      <c r="D103" s="106">
        <v>0</v>
      </c>
      <c r="E103" s="106">
        <v>0</v>
      </c>
      <c r="F103" s="118">
        <v>0</v>
      </c>
      <c r="G103" s="118">
        <v>0</v>
      </c>
      <c r="H103" s="118">
        <v>0</v>
      </c>
      <c r="I103" s="118">
        <v>0</v>
      </c>
      <c r="J103" s="118">
        <v>0</v>
      </c>
      <c r="K103" s="118">
        <v>0</v>
      </c>
      <c r="L103" s="118">
        <v>0</v>
      </c>
      <c r="M103" s="118">
        <v>0</v>
      </c>
      <c r="N103" s="118">
        <v>0</v>
      </c>
      <c r="O103" s="118">
        <v>0</v>
      </c>
      <c r="Q103" s="102"/>
      <c r="R103" s="102"/>
      <c r="T103" s="102"/>
      <c r="U103" s="102"/>
    </row>
    <row r="104" spans="1:21" ht="15.75" x14ac:dyDescent="0.3">
      <c r="A104" s="47" t="s">
        <v>27</v>
      </c>
      <c r="B104" s="20" t="s">
        <v>140</v>
      </c>
      <c r="C104" s="106">
        <v>0</v>
      </c>
      <c r="D104" s="106">
        <v>0</v>
      </c>
      <c r="E104" s="106">
        <v>0</v>
      </c>
      <c r="F104" s="118">
        <v>0</v>
      </c>
      <c r="G104" s="118">
        <v>0</v>
      </c>
      <c r="H104" s="118">
        <v>0</v>
      </c>
      <c r="I104" s="118">
        <v>0</v>
      </c>
      <c r="J104" s="118">
        <v>0</v>
      </c>
      <c r="K104" s="118">
        <v>0</v>
      </c>
      <c r="L104" s="118">
        <v>0</v>
      </c>
      <c r="M104" s="118">
        <v>0</v>
      </c>
      <c r="N104" s="118">
        <v>0</v>
      </c>
      <c r="O104" s="118">
        <v>0</v>
      </c>
      <c r="Q104" s="102"/>
      <c r="R104" s="102"/>
      <c r="T104" s="102"/>
      <c r="U104" s="102"/>
    </row>
    <row r="105" spans="1:21" s="1" customFormat="1" ht="15.75" x14ac:dyDescent="0.3">
      <c r="A105" s="84" t="s">
        <v>28</v>
      </c>
      <c r="B105" s="85" t="s">
        <v>234</v>
      </c>
      <c r="C105" s="106">
        <v>0</v>
      </c>
      <c r="D105" s="106">
        <v>0</v>
      </c>
      <c r="E105" s="106">
        <v>0</v>
      </c>
      <c r="F105" s="118">
        <v>0</v>
      </c>
      <c r="G105" s="118">
        <v>0</v>
      </c>
      <c r="H105" s="118">
        <v>0</v>
      </c>
      <c r="I105" s="118">
        <v>0</v>
      </c>
      <c r="J105" s="118">
        <v>0</v>
      </c>
      <c r="K105" s="118">
        <v>0</v>
      </c>
      <c r="L105" s="118">
        <v>0</v>
      </c>
      <c r="M105" s="118">
        <v>0</v>
      </c>
      <c r="N105" s="118">
        <v>0</v>
      </c>
      <c r="O105" s="118">
        <v>0</v>
      </c>
      <c r="Q105" s="102"/>
      <c r="R105" s="102"/>
      <c r="T105" s="102"/>
      <c r="U105" s="102"/>
    </row>
    <row r="106" spans="1:21" s="1" customFormat="1" ht="15.75" x14ac:dyDescent="0.3">
      <c r="A106" s="84" t="s">
        <v>29</v>
      </c>
      <c r="B106" s="85" t="s">
        <v>235</v>
      </c>
      <c r="C106" s="106">
        <v>0</v>
      </c>
      <c r="D106" s="106">
        <v>0</v>
      </c>
      <c r="E106" s="106">
        <v>0</v>
      </c>
      <c r="F106" s="118">
        <v>0</v>
      </c>
      <c r="G106" s="118">
        <v>0</v>
      </c>
      <c r="H106" s="118">
        <v>0</v>
      </c>
      <c r="I106" s="118">
        <v>0</v>
      </c>
      <c r="J106" s="118">
        <v>0</v>
      </c>
      <c r="K106" s="118">
        <v>0</v>
      </c>
      <c r="L106" s="118">
        <v>0</v>
      </c>
      <c r="M106" s="118">
        <v>0</v>
      </c>
      <c r="N106" s="118">
        <v>0</v>
      </c>
      <c r="O106" s="118">
        <v>0</v>
      </c>
      <c r="Q106" s="102"/>
      <c r="R106" s="102"/>
      <c r="T106" s="102"/>
      <c r="U106" s="102"/>
    </row>
    <row r="107" spans="1:21" ht="15.75" x14ac:dyDescent="0.3">
      <c r="A107" s="47" t="s">
        <v>141</v>
      </c>
      <c r="B107" s="20" t="s">
        <v>142</v>
      </c>
      <c r="C107" s="106">
        <v>0</v>
      </c>
      <c r="D107" s="106">
        <v>0</v>
      </c>
      <c r="E107" s="106">
        <v>0</v>
      </c>
      <c r="F107" s="118">
        <v>0</v>
      </c>
      <c r="G107" s="118">
        <v>0</v>
      </c>
      <c r="H107" s="118">
        <v>0</v>
      </c>
      <c r="I107" s="118">
        <v>0</v>
      </c>
      <c r="J107" s="118">
        <v>0</v>
      </c>
      <c r="K107" s="118">
        <v>0</v>
      </c>
      <c r="L107" s="118">
        <v>0</v>
      </c>
      <c r="M107" s="118">
        <v>0</v>
      </c>
      <c r="N107" s="118">
        <v>0</v>
      </c>
      <c r="O107" s="118">
        <v>0</v>
      </c>
      <c r="Q107" s="102"/>
      <c r="R107" s="102"/>
      <c r="T107" s="102"/>
      <c r="U107" s="102"/>
    </row>
    <row r="108" spans="1:21" ht="15.75" x14ac:dyDescent="0.3">
      <c r="A108" s="47" t="s">
        <v>30</v>
      </c>
      <c r="B108" s="20" t="s">
        <v>205</v>
      </c>
      <c r="C108" s="106">
        <v>0</v>
      </c>
      <c r="D108" s="106">
        <v>0</v>
      </c>
      <c r="E108" s="106">
        <v>0</v>
      </c>
      <c r="F108" s="118">
        <v>0</v>
      </c>
      <c r="G108" s="118">
        <v>0</v>
      </c>
      <c r="H108" s="118">
        <v>0</v>
      </c>
      <c r="I108" s="118">
        <v>0</v>
      </c>
      <c r="J108" s="118">
        <v>0</v>
      </c>
      <c r="K108" s="118">
        <v>0</v>
      </c>
      <c r="L108" s="118">
        <v>0</v>
      </c>
      <c r="M108" s="118">
        <v>0</v>
      </c>
      <c r="N108" s="118">
        <v>0</v>
      </c>
      <c r="O108" s="118">
        <v>0</v>
      </c>
      <c r="Q108" s="102"/>
      <c r="R108" s="102"/>
      <c r="T108" s="102"/>
      <c r="U108" s="102"/>
    </row>
    <row r="109" spans="1:21" ht="15.75" x14ac:dyDescent="0.3">
      <c r="A109" s="47" t="s">
        <v>31</v>
      </c>
      <c r="B109" s="20" t="s">
        <v>206</v>
      </c>
      <c r="C109" s="106">
        <v>0</v>
      </c>
      <c r="D109" s="106">
        <v>0</v>
      </c>
      <c r="E109" s="106">
        <v>0</v>
      </c>
      <c r="F109" s="118">
        <v>0</v>
      </c>
      <c r="G109" s="118">
        <v>0</v>
      </c>
      <c r="H109" s="118">
        <v>0</v>
      </c>
      <c r="I109" s="118">
        <v>0</v>
      </c>
      <c r="J109" s="118">
        <v>0</v>
      </c>
      <c r="K109" s="118">
        <v>0</v>
      </c>
      <c r="L109" s="118">
        <v>0</v>
      </c>
      <c r="M109" s="118">
        <v>0</v>
      </c>
      <c r="N109" s="118">
        <v>0</v>
      </c>
      <c r="O109" s="118">
        <v>0</v>
      </c>
      <c r="Q109" s="102"/>
      <c r="R109" s="102"/>
      <c r="T109" s="102"/>
      <c r="U109" s="102"/>
    </row>
    <row r="110" spans="1:21" ht="15.75" x14ac:dyDescent="0.3">
      <c r="A110" s="47" t="s">
        <v>32</v>
      </c>
      <c r="B110" s="20" t="s">
        <v>207</v>
      </c>
      <c r="C110" s="106">
        <v>0</v>
      </c>
      <c r="D110" s="106">
        <v>0</v>
      </c>
      <c r="E110" s="106">
        <v>0</v>
      </c>
      <c r="F110" s="118">
        <v>0</v>
      </c>
      <c r="G110" s="118">
        <v>0</v>
      </c>
      <c r="H110" s="118">
        <v>0</v>
      </c>
      <c r="I110" s="118">
        <v>0</v>
      </c>
      <c r="J110" s="118">
        <v>0</v>
      </c>
      <c r="K110" s="118">
        <v>0</v>
      </c>
      <c r="L110" s="118">
        <v>0</v>
      </c>
      <c r="M110" s="118">
        <v>0</v>
      </c>
      <c r="N110" s="118">
        <v>0</v>
      </c>
      <c r="O110" s="118">
        <v>0</v>
      </c>
      <c r="Q110" s="102"/>
      <c r="R110" s="102"/>
      <c r="T110" s="102"/>
      <c r="U110" s="102"/>
    </row>
    <row r="111" spans="1:21" ht="15.75" x14ac:dyDescent="0.3">
      <c r="A111" s="47" t="s">
        <v>143</v>
      </c>
      <c r="B111" s="20" t="s">
        <v>208</v>
      </c>
      <c r="C111" s="106">
        <v>0</v>
      </c>
      <c r="D111" s="106">
        <v>0</v>
      </c>
      <c r="E111" s="106">
        <v>0</v>
      </c>
      <c r="F111" s="118">
        <v>0</v>
      </c>
      <c r="G111" s="118">
        <v>0</v>
      </c>
      <c r="H111" s="118">
        <v>0</v>
      </c>
      <c r="I111" s="118">
        <v>0</v>
      </c>
      <c r="J111" s="118">
        <v>0</v>
      </c>
      <c r="K111" s="118">
        <v>0</v>
      </c>
      <c r="L111" s="118">
        <v>0</v>
      </c>
      <c r="M111" s="118">
        <v>0</v>
      </c>
      <c r="N111" s="118">
        <v>0</v>
      </c>
      <c r="O111" s="118">
        <v>0</v>
      </c>
      <c r="Q111" s="102"/>
      <c r="R111" s="102"/>
      <c r="T111" s="102"/>
      <c r="U111" s="102"/>
    </row>
    <row r="112" spans="1:21" ht="15.75" x14ac:dyDescent="0.3">
      <c r="A112" s="47" t="s">
        <v>34</v>
      </c>
      <c r="B112" s="20" t="s">
        <v>144</v>
      </c>
      <c r="C112" s="106">
        <v>0</v>
      </c>
      <c r="D112" s="106">
        <v>0</v>
      </c>
      <c r="E112" s="106">
        <v>0</v>
      </c>
      <c r="F112" s="118">
        <v>0</v>
      </c>
      <c r="G112" s="118">
        <v>0</v>
      </c>
      <c r="H112" s="118">
        <v>0</v>
      </c>
      <c r="I112" s="118">
        <v>0</v>
      </c>
      <c r="J112" s="118">
        <v>0</v>
      </c>
      <c r="K112" s="118">
        <v>0</v>
      </c>
      <c r="L112" s="118">
        <v>0</v>
      </c>
      <c r="M112" s="118">
        <v>0</v>
      </c>
      <c r="N112" s="118">
        <v>0</v>
      </c>
      <c r="O112" s="118">
        <v>0</v>
      </c>
      <c r="Q112" s="102"/>
      <c r="R112" s="102"/>
      <c r="T112" s="102"/>
      <c r="U112" s="102"/>
    </row>
    <row r="113" spans="1:21" ht="15.75" x14ac:dyDescent="0.3">
      <c r="A113" s="47" t="s">
        <v>33</v>
      </c>
      <c r="B113" s="20" t="s">
        <v>145</v>
      </c>
      <c r="C113" s="106">
        <v>0</v>
      </c>
      <c r="D113" s="106">
        <v>0</v>
      </c>
      <c r="E113" s="106">
        <v>0</v>
      </c>
      <c r="F113" s="118">
        <v>0</v>
      </c>
      <c r="G113" s="118">
        <v>0</v>
      </c>
      <c r="H113" s="118">
        <v>0</v>
      </c>
      <c r="I113" s="118">
        <v>0</v>
      </c>
      <c r="J113" s="118">
        <v>0</v>
      </c>
      <c r="K113" s="118">
        <v>0</v>
      </c>
      <c r="L113" s="118">
        <v>0</v>
      </c>
      <c r="M113" s="118">
        <v>0</v>
      </c>
      <c r="N113" s="118">
        <v>0</v>
      </c>
      <c r="O113" s="118">
        <v>0</v>
      </c>
      <c r="Q113" s="102"/>
      <c r="R113" s="102"/>
      <c r="T113" s="102"/>
      <c r="U113" s="102"/>
    </row>
    <row r="114" spans="1:21" ht="15.75" x14ac:dyDescent="0.3">
      <c r="A114" s="47" t="s">
        <v>146</v>
      </c>
      <c r="B114" s="20" t="s">
        <v>147</v>
      </c>
      <c r="C114" s="106">
        <v>0</v>
      </c>
      <c r="D114" s="106">
        <v>0</v>
      </c>
      <c r="E114" s="106">
        <v>0</v>
      </c>
      <c r="F114" s="118">
        <v>0</v>
      </c>
      <c r="G114" s="118">
        <v>0</v>
      </c>
      <c r="H114" s="118">
        <v>0</v>
      </c>
      <c r="I114" s="118">
        <v>0</v>
      </c>
      <c r="J114" s="118">
        <v>0</v>
      </c>
      <c r="K114" s="118">
        <v>0</v>
      </c>
      <c r="L114" s="118">
        <v>0</v>
      </c>
      <c r="M114" s="118">
        <v>0</v>
      </c>
      <c r="N114" s="118">
        <v>0</v>
      </c>
      <c r="O114" s="118">
        <v>0</v>
      </c>
      <c r="Q114" s="102"/>
      <c r="R114" s="102"/>
      <c r="T114" s="102"/>
      <c r="U114" s="102"/>
    </row>
    <row r="115" spans="1:21" ht="15.75" x14ac:dyDescent="0.3">
      <c r="A115" s="47"/>
      <c r="B115" s="37" t="s">
        <v>209</v>
      </c>
      <c r="C115" s="114">
        <v>0</v>
      </c>
      <c r="D115" s="114">
        <v>0</v>
      </c>
      <c r="E115" s="114">
        <v>0</v>
      </c>
      <c r="F115" s="114">
        <v>0</v>
      </c>
      <c r="G115" s="114">
        <v>0</v>
      </c>
      <c r="H115" s="114">
        <v>0</v>
      </c>
      <c r="I115" s="114">
        <v>0</v>
      </c>
      <c r="J115" s="114">
        <v>0</v>
      </c>
      <c r="K115" s="114">
        <v>0</v>
      </c>
      <c r="L115" s="114">
        <v>0</v>
      </c>
      <c r="M115" s="114">
        <v>0</v>
      </c>
      <c r="N115" s="114">
        <v>0</v>
      </c>
      <c r="O115" s="114">
        <v>0</v>
      </c>
      <c r="Q115" s="102"/>
      <c r="R115" s="102"/>
      <c r="T115" s="102"/>
      <c r="U115" s="102"/>
    </row>
    <row r="116" spans="1:21" ht="15.75" x14ac:dyDescent="0.3">
      <c r="A116" s="47" t="s">
        <v>48</v>
      </c>
      <c r="B116" s="20" t="s">
        <v>148</v>
      </c>
      <c r="C116" s="106">
        <v>0</v>
      </c>
      <c r="D116" s="106">
        <v>0</v>
      </c>
      <c r="E116" s="106">
        <v>0</v>
      </c>
      <c r="F116" s="118">
        <v>0</v>
      </c>
      <c r="G116" s="118">
        <v>0</v>
      </c>
      <c r="H116" s="118">
        <v>0</v>
      </c>
      <c r="I116" s="118">
        <v>0</v>
      </c>
      <c r="J116" s="118">
        <v>0</v>
      </c>
      <c r="K116" s="118">
        <v>0</v>
      </c>
      <c r="L116" s="118">
        <v>0</v>
      </c>
      <c r="M116" s="118">
        <v>0</v>
      </c>
      <c r="N116" s="118">
        <v>0</v>
      </c>
      <c r="O116" s="118">
        <v>0</v>
      </c>
      <c r="Q116" s="102"/>
      <c r="R116" s="102"/>
      <c r="T116" s="102"/>
      <c r="U116" s="102"/>
    </row>
    <row r="117" spans="1:21" ht="15.75" x14ac:dyDescent="0.3">
      <c r="A117" s="47" t="s">
        <v>70</v>
      </c>
      <c r="B117" s="20" t="s">
        <v>210</v>
      </c>
      <c r="C117" s="106">
        <v>0</v>
      </c>
      <c r="D117" s="106">
        <v>0</v>
      </c>
      <c r="E117" s="106">
        <v>0</v>
      </c>
      <c r="F117" s="118">
        <v>0</v>
      </c>
      <c r="G117" s="118">
        <v>0</v>
      </c>
      <c r="H117" s="118">
        <v>0</v>
      </c>
      <c r="I117" s="118">
        <v>0</v>
      </c>
      <c r="J117" s="118">
        <v>0</v>
      </c>
      <c r="K117" s="118">
        <v>0</v>
      </c>
      <c r="L117" s="118">
        <v>0</v>
      </c>
      <c r="M117" s="118">
        <v>0</v>
      </c>
      <c r="N117" s="118">
        <v>0</v>
      </c>
      <c r="O117" s="118">
        <v>0</v>
      </c>
      <c r="Q117" s="102"/>
      <c r="R117" s="102"/>
      <c r="T117" s="102"/>
      <c r="U117" s="102"/>
    </row>
    <row r="118" spans="1:21" ht="15.75" x14ac:dyDescent="0.3">
      <c r="A118" s="47" t="s">
        <v>50</v>
      </c>
      <c r="B118" s="20" t="s">
        <v>149</v>
      </c>
      <c r="C118" s="106">
        <v>0</v>
      </c>
      <c r="D118" s="106">
        <v>0</v>
      </c>
      <c r="E118" s="106">
        <v>0</v>
      </c>
      <c r="F118" s="118">
        <v>0</v>
      </c>
      <c r="G118" s="118">
        <v>0</v>
      </c>
      <c r="H118" s="118">
        <v>0</v>
      </c>
      <c r="I118" s="118">
        <v>0</v>
      </c>
      <c r="J118" s="118">
        <v>0</v>
      </c>
      <c r="K118" s="118">
        <v>0</v>
      </c>
      <c r="L118" s="118">
        <v>0</v>
      </c>
      <c r="M118" s="118">
        <v>0</v>
      </c>
      <c r="N118" s="118">
        <v>0</v>
      </c>
      <c r="O118" s="118">
        <v>0</v>
      </c>
      <c r="Q118" s="102"/>
      <c r="R118" s="102"/>
      <c r="T118" s="102"/>
      <c r="U118" s="102"/>
    </row>
    <row r="119" spans="1:21" ht="15.75" x14ac:dyDescent="0.3">
      <c r="A119" s="47" t="s">
        <v>49</v>
      </c>
      <c r="B119" s="20" t="s">
        <v>150</v>
      </c>
      <c r="C119" s="106">
        <v>0</v>
      </c>
      <c r="D119" s="106">
        <v>0</v>
      </c>
      <c r="E119" s="106">
        <v>0</v>
      </c>
      <c r="F119" s="118">
        <v>0</v>
      </c>
      <c r="G119" s="118">
        <v>0</v>
      </c>
      <c r="H119" s="118">
        <v>0</v>
      </c>
      <c r="I119" s="118">
        <v>0</v>
      </c>
      <c r="J119" s="118">
        <v>0</v>
      </c>
      <c r="K119" s="118">
        <v>0</v>
      </c>
      <c r="L119" s="118">
        <v>0</v>
      </c>
      <c r="M119" s="118">
        <v>0</v>
      </c>
      <c r="N119" s="118">
        <v>0</v>
      </c>
      <c r="O119" s="118">
        <v>0</v>
      </c>
      <c r="Q119" s="102"/>
      <c r="R119" s="102"/>
      <c r="T119" s="102"/>
      <c r="U119" s="102"/>
    </row>
    <row r="120" spans="1:21" ht="15.75" x14ac:dyDescent="0.3">
      <c r="A120" s="47" t="s">
        <v>51</v>
      </c>
      <c r="B120" s="20" t="s">
        <v>151</v>
      </c>
      <c r="C120" s="106">
        <v>0</v>
      </c>
      <c r="D120" s="106">
        <v>0</v>
      </c>
      <c r="E120" s="106">
        <v>0</v>
      </c>
      <c r="F120" s="118">
        <v>0</v>
      </c>
      <c r="G120" s="118">
        <v>0</v>
      </c>
      <c r="H120" s="118">
        <v>0</v>
      </c>
      <c r="I120" s="118">
        <v>0</v>
      </c>
      <c r="J120" s="118">
        <v>0</v>
      </c>
      <c r="K120" s="118">
        <v>0</v>
      </c>
      <c r="L120" s="118">
        <v>0</v>
      </c>
      <c r="M120" s="118">
        <v>0</v>
      </c>
      <c r="N120" s="118">
        <v>0</v>
      </c>
      <c r="O120" s="118">
        <v>0</v>
      </c>
      <c r="Q120" s="102"/>
      <c r="R120" s="102"/>
      <c r="T120" s="102"/>
      <c r="U120" s="102"/>
    </row>
    <row r="121" spans="1:21" ht="15.75" x14ac:dyDescent="0.3">
      <c r="A121" s="47"/>
      <c r="B121" s="37" t="s">
        <v>211</v>
      </c>
      <c r="C121" s="114">
        <v>0</v>
      </c>
      <c r="D121" s="114">
        <v>0</v>
      </c>
      <c r="E121" s="114">
        <v>0</v>
      </c>
      <c r="F121" s="114">
        <v>0</v>
      </c>
      <c r="G121" s="114">
        <v>0</v>
      </c>
      <c r="H121" s="114">
        <v>0</v>
      </c>
      <c r="I121" s="114">
        <v>0</v>
      </c>
      <c r="J121" s="114">
        <v>0</v>
      </c>
      <c r="K121" s="114">
        <v>0</v>
      </c>
      <c r="L121" s="114">
        <v>0</v>
      </c>
      <c r="M121" s="114">
        <v>0</v>
      </c>
      <c r="N121" s="114">
        <v>0</v>
      </c>
      <c r="O121" s="114">
        <v>0</v>
      </c>
      <c r="Q121" s="102"/>
      <c r="R121" s="102"/>
      <c r="T121" s="102"/>
      <c r="U121" s="102"/>
    </row>
    <row r="122" spans="1:21" ht="15.75" x14ac:dyDescent="0.3">
      <c r="A122" s="47"/>
      <c r="B122" s="38" t="s">
        <v>212</v>
      </c>
      <c r="C122" s="115">
        <v>0</v>
      </c>
      <c r="D122" s="115">
        <v>0</v>
      </c>
      <c r="E122" s="115">
        <v>0</v>
      </c>
      <c r="F122" s="115">
        <v>0</v>
      </c>
      <c r="G122" s="115">
        <v>0</v>
      </c>
      <c r="H122" s="115">
        <v>0</v>
      </c>
      <c r="I122" s="115">
        <v>0</v>
      </c>
      <c r="J122" s="115">
        <v>0</v>
      </c>
      <c r="K122" s="115">
        <v>0</v>
      </c>
      <c r="L122" s="115">
        <v>0</v>
      </c>
      <c r="M122" s="115">
        <v>0</v>
      </c>
      <c r="N122" s="115">
        <v>0</v>
      </c>
      <c r="O122" s="115">
        <v>0</v>
      </c>
      <c r="Q122" s="102"/>
      <c r="R122" s="102"/>
      <c r="T122" s="102"/>
      <c r="U122" s="102"/>
    </row>
    <row r="123" spans="1:21" ht="15.75" x14ac:dyDescent="0.3">
      <c r="A123" s="47"/>
      <c r="B123" s="39"/>
      <c r="C123" s="82"/>
      <c r="D123" s="82"/>
      <c r="E123" s="82"/>
      <c r="F123" s="81"/>
      <c r="G123" s="81"/>
      <c r="H123" s="81"/>
      <c r="I123" s="81"/>
      <c r="J123" s="81"/>
      <c r="K123" s="81"/>
      <c r="L123" s="81"/>
      <c r="M123" s="81"/>
      <c r="N123" s="81"/>
      <c r="O123" s="81"/>
    </row>
    <row r="124" spans="1:21" ht="15.75" x14ac:dyDescent="0.3">
      <c r="A124" s="50" t="s">
        <v>71</v>
      </c>
      <c r="B124" s="40" t="s">
        <v>213</v>
      </c>
      <c r="C124" s="106">
        <v>0</v>
      </c>
      <c r="D124" s="106">
        <v>0</v>
      </c>
      <c r="E124" s="106">
        <v>0</v>
      </c>
      <c r="F124" s="118">
        <v>0</v>
      </c>
      <c r="G124" s="118">
        <v>0</v>
      </c>
      <c r="H124" s="118">
        <v>0</v>
      </c>
      <c r="I124" s="118">
        <v>0</v>
      </c>
      <c r="J124" s="118">
        <v>0</v>
      </c>
      <c r="K124" s="118">
        <v>0</v>
      </c>
      <c r="L124" s="118">
        <v>0</v>
      </c>
      <c r="M124" s="118">
        <v>0</v>
      </c>
      <c r="N124" s="118">
        <v>0</v>
      </c>
      <c r="O124" s="118">
        <v>0</v>
      </c>
      <c r="Q124" s="102"/>
      <c r="R124" s="102"/>
      <c r="T124" s="102"/>
      <c r="U124" s="102"/>
    </row>
    <row r="125" spans="1:21" ht="15.75" x14ac:dyDescent="0.3">
      <c r="A125" s="50" t="s">
        <v>78</v>
      </c>
      <c r="B125" s="40" t="s">
        <v>214</v>
      </c>
      <c r="C125" s="106">
        <v>0</v>
      </c>
      <c r="D125" s="106">
        <v>0</v>
      </c>
      <c r="E125" s="106">
        <v>0</v>
      </c>
      <c r="F125" s="118">
        <v>0</v>
      </c>
      <c r="G125" s="118">
        <v>0</v>
      </c>
      <c r="H125" s="118">
        <v>0</v>
      </c>
      <c r="I125" s="118">
        <v>0</v>
      </c>
      <c r="J125" s="118">
        <v>0</v>
      </c>
      <c r="K125" s="118">
        <v>0</v>
      </c>
      <c r="L125" s="118">
        <v>0</v>
      </c>
      <c r="M125" s="118">
        <v>0</v>
      </c>
      <c r="N125" s="118">
        <v>0</v>
      </c>
      <c r="O125" s="118">
        <v>0</v>
      </c>
      <c r="Q125" s="102"/>
      <c r="R125" s="102"/>
      <c r="T125" s="102"/>
      <c r="U125" s="102"/>
    </row>
    <row r="126" spans="1:21" ht="15.75" x14ac:dyDescent="0.3">
      <c r="A126" s="50" t="s">
        <v>53</v>
      </c>
      <c r="B126" s="40" t="s">
        <v>215</v>
      </c>
      <c r="C126" s="106">
        <v>0</v>
      </c>
      <c r="D126" s="106">
        <v>0</v>
      </c>
      <c r="E126" s="106">
        <v>0</v>
      </c>
      <c r="F126" s="118">
        <v>0</v>
      </c>
      <c r="G126" s="118">
        <v>0</v>
      </c>
      <c r="H126" s="118">
        <v>0</v>
      </c>
      <c r="I126" s="118">
        <v>0</v>
      </c>
      <c r="J126" s="118">
        <v>0</v>
      </c>
      <c r="K126" s="118">
        <v>0</v>
      </c>
      <c r="L126" s="118">
        <v>0</v>
      </c>
      <c r="M126" s="118">
        <v>0</v>
      </c>
      <c r="N126" s="118">
        <v>0</v>
      </c>
      <c r="O126" s="118">
        <v>0</v>
      </c>
      <c r="Q126" s="102"/>
      <c r="R126" s="102"/>
      <c r="T126" s="102"/>
      <c r="U126" s="102"/>
    </row>
    <row r="127" spans="1:21" ht="15.75" x14ac:dyDescent="0.3">
      <c r="A127" s="50" t="s">
        <v>152</v>
      </c>
      <c r="B127" s="41" t="s">
        <v>216</v>
      </c>
      <c r="C127" s="106">
        <v>0</v>
      </c>
      <c r="D127" s="106">
        <v>0</v>
      </c>
      <c r="E127" s="106">
        <v>0</v>
      </c>
      <c r="F127" s="118">
        <v>0</v>
      </c>
      <c r="G127" s="118">
        <v>0</v>
      </c>
      <c r="H127" s="118">
        <v>0</v>
      </c>
      <c r="I127" s="118">
        <v>0</v>
      </c>
      <c r="J127" s="118">
        <v>0</v>
      </c>
      <c r="K127" s="118">
        <v>0</v>
      </c>
      <c r="L127" s="118">
        <v>0</v>
      </c>
      <c r="M127" s="118">
        <v>0</v>
      </c>
      <c r="N127" s="118">
        <v>0</v>
      </c>
      <c r="O127" s="118">
        <v>0</v>
      </c>
      <c r="Q127" s="102"/>
      <c r="R127" s="102"/>
      <c r="T127" s="102"/>
      <c r="U127" s="102"/>
    </row>
    <row r="128" spans="1:21" ht="15.75" x14ac:dyDescent="0.3">
      <c r="A128" s="50"/>
      <c r="B128" s="42" t="s">
        <v>217</v>
      </c>
      <c r="C128" s="116">
        <v>0</v>
      </c>
      <c r="D128" s="116">
        <v>0</v>
      </c>
      <c r="E128" s="116">
        <v>0</v>
      </c>
      <c r="F128" s="116">
        <v>0</v>
      </c>
      <c r="G128" s="116">
        <v>0</v>
      </c>
      <c r="H128" s="116">
        <v>0</v>
      </c>
      <c r="I128" s="116">
        <v>0</v>
      </c>
      <c r="J128" s="116">
        <v>0</v>
      </c>
      <c r="K128" s="116">
        <v>0</v>
      </c>
      <c r="L128" s="116">
        <v>0</v>
      </c>
      <c r="M128" s="116">
        <v>0</v>
      </c>
      <c r="N128" s="116">
        <v>0</v>
      </c>
      <c r="O128" s="116">
        <v>0</v>
      </c>
      <c r="Q128" s="102"/>
      <c r="R128" s="102"/>
      <c r="T128" s="102"/>
      <c r="U128" s="102"/>
    </row>
    <row r="129" spans="1:21" ht="15.75" x14ac:dyDescent="0.3">
      <c r="A129" s="48"/>
      <c r="B129" s="98"/>
      <c r="C129" s="98"/>
      <c r="D129" s="98"/>
    </row>
    <row r="130" spans="1:21" ht="16.5" x14ac:dyDescent="0.3">
      <c r="A130" s="48"/>
      <c r="B130" s="43" t="s">
        <v>218</v>
      </c>
      <c r="C130" s="87"/>
      <c r="D130" s="87"/>
      <c r="E130" s="87"/>
      <c r="F130" s="121" t="s">
        <v>240</v>
      </c>
      <c r="G130" s="87"/>
      <c r="H130" s="87"/>
      <c r="I130" s="87"/>
      <c r="J130" s="87"/>
      <c r="K130" s="87"/>
      <c r="L130" s="87"/>
      <c r="M130" s="87"/>
      <c r="N130" s="87"/>
      <c r="O130" s="87"/>
    </row>
    <row r="131" spans="1:21" ht="30" x14ac:dyDescent="0.35">
      <c r="A131" s="46"/>
      <c r="B131" s="13" t="s">
        <v>229</v>
      </c>
      <c r="C131" s="14">
        <v>2018</v>
      </c>
      <c r="D131" s="14">
        <v>2019</v>
      </c>
      <c r="E131" s="14">
        <v>2020</v>
      </c>
      <c r="F131" s="14">
        <v>2023</v>
      </c>
      <c r="G131" s="14">
        <v>2025</v>
      </c>
      <c r="H131" s="14">
        <v>2028</v>
      </c>
      <c r="I131" s="14">
        <v>2030</v>
      </c>
      <c r="J131" s="14">
        <v>2033</v>
      </c>
      <c r="K131" s="14">
        <v>2035</v>
      </c>
      <c r="L131" s="14">
        <v>2038</v>
      </c>
      <c r="M131" s="14">
        <v>2040</v>
      </c>
      <c r="N131" s="14">
        <v>2045</v>
      </c>
      <c r="O131" s="14">
        <v>2050</v>
      </c>
    </row>
    <row r="132" spans="1:21" ht="15.75" x14ac:dyDescent="0.3">
      <c r="A132" s="47" t="s">
        <v>72</v>
      </c>
      <c r="B132" s="20" t="s">
        <v>153</v>
      </c>
      <c r="C132" s="106">
        <v>0</v>
      </c>
      <c r="D132" s="106">
        <v>0</v>
      </c>
      <c r="E132" s="106">
        <v>0</v>
      </c>
      <c r="F132" s="106">
        <v>0</v>
      </c>
      <c r="G132" s="106">
        <v>0</v>
      </c>
      <c r="H132" s="106">
        <v>0</v>
      </c>
      <c r="I132" s="106">
        <v>0</v>
      </c>
      <c r="J132" s="106">
        <v>0</v>
      </c>
      <c r="K132" s="106">
        <v>0</v>
      </c>
      <c r="L132" s="106">
        <v>0</v>
      </c>
      <c r="M132" s="106">
        <v>0</v>
      </c>
      <c r="N132" s="106">
        <v>0</v>
      </c>
      <c r="O132" s="106">
        <v>0</v>
      </c>
      <c r="Q132" s="102"/>
      <c r="R132" s="102"/>
      <c r="T132" s="102"/>
      <c r="U132" s="102"/>
    </row>
    <row r="133" spans="1:21" ht="15.75" x14ac:dyDescent="0.3">
      <c r="A133" s="47" t="s">
        <v>67</v>
      </c>
      <c r="B133" s="20" t="s">
        <v>154</v>
      </c>
      <c r="C133" s="106">
        <v>0</v>
      </c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6">
        <v>0</v>
      </c>
      <c r="J133" s="106">
        <v>0</v>
      </c>
      <c r="K133" s="106">
        <v>0</v>
      </c>
      <c r="L133" s="106">
        <v>0</v>
      </c>
      <c r="M133" s="106">
        <v>0</v>
      </c>
      <c r="N133" s="106">
        <v>0</v>
      </c>
      <c r="O133" s="106">
        <v>0</v>
      </c>
      <c r="Q133" s="102"/>
      <c r="R133" s="102"/>
      <c r="T133" s="102"/>
      <c r="U133" s="102"/>
    </row>
    <row r="134" spans="1:21" ht="15.75" x14ac:dyDescent="0.3">
      <c r="A134" s="47" t="s">
        <v>73</v>
      </c>
      <c r="B134" s="20" t="s">
        <v>155</v>
      </c>
      <c r="C134" s="106">
        <v>0</v>
      </c>
      <c r="D134" s="106">
        <v>0</v>
      </c>
      <c r="E134" s="106">
        <v>0</v>
      </c>
      <c r="F134" s="106">
        <v>0</v>
      </c>
      <c r="G134" s="106">
        <v>0</v>
      </c>
      <c r="H134" s="106">
        <v>0</v>
      </c>
      <c r="I134" s="106">
        <v>0</v>
      </c>
      <c r="J134" s="106">
        <v>0</v>
      </c>
      <c r="K134" s="106">
        <v>0</v>
      </c>
      <c r="L134" s="106">
        <v>0</v>
      </c>
      <c r="M134" s="106">
        <v>0</v>
      </c>
      <c r="N134" s="106">
        <v>0</v>
      </c>
      <c r="O134" s="106">
        <v>0</v>
      </c>
      <c r="Q134" s="102"/>
      <c r="R134" s="102"/>
      <c r="T134" s="102"/>
      <c r="U134" s="102"/>
    </row>
    <row r="135" spans="1:21" ht="15.75" x14ac:dyDescent="0.3">
      <c r="A135" s="47" t="s">
        <v>82</v>
      </c>
      <c r="B135" s="20" t="s">
        <v>156</v>
      </c>
      <c r="C135" s="106">
        <v>0</v>
      </c>
      <c r="D135" s="106">
        <v>0</v>
      </c>
      <c r="E135" s="106">
        <v>0</v>
      </c>
      <c r="F135" s="106">
        <v>0</v>
      </c>
      <c r="G135" s="106">
        <v>0</v>
      </c>
      <c r="H135" s="106">
        <v>0</v>
      </c>
      <c r="I135" s="106">
        <v>0</v>
      </c>
      <c r="J135" s="106">
        <v>0</v>
      </c>
      <c r="K135" s="106">
        <v>0</v>
      </c>
      <c r="L135" s="106">
        <v>0</v>
      </c>
      <c r="M135" s="106">
        <v>0</v>
      </c>
      <c r="N135" s="106">
        <v>0</v>
      </c>
      <c r="O135" s="106">
        <v>0</v>
      </c>
      <c r="Q135" s="102"/>
      <c r="R135" s="102"/>
      <c r="T135" s="102"/>
      <c r="U135" s="102"/>
    </row>
    <row r="136" spans="1:21" ht="15.75" x14ac:dyDescent="0.3">
      <c r="A136" s="47" t="s">
        <v>79</v>
      </c>
      <c r="B136" s="20" t="s">
        <v>219</v>
      </c>
      <c r="C136" s="106">
        <v>0</v>
      </c>
      <c r="D136" s="106">
        <v>0</v>
      </c>
      <c r="E136" s="106">
        <v>0</v>
      </c>
      <c r="F136" s="106">
        <v>0</v>
      </c>
      <c r="G136" s="106">
        <v>0</v>
      </c>
      <c r="H136" s="106">
        <v>0</v>
      </c>
      <c r="I136" s="106">
        <v>0</v>
      </c>
      <c r="J136" s="106">
        <v>0</v>
      </c>
      <c r="K136" s="106">
        <v>0</v>
      </c>
      <c r="L136" s="106">
        <v>0</v>
      </c>
      <c r="M136" s="106">
        <v>0</v>
      </c>
      <c r="N136" s="106">
        <v>0</v>
      </c>
      <c r="O136" s="106">
        <v>0</v>
      </c>
      <c r="Q136" s="102"/>
      <c r="R136" s="102"/>
      <c r="T136" s="102"/>
      <c r="U136" s="102"/>
    </row>
    <row r="137" spans="1:21" ht="15.75" x14ac:dyDescent="0.3">
      <c r="A137" s="47" t="s">
        <v>76</v>
      </c>
      <c r="B137" s="20" t="s">
        <v>157</v>
      </c>
      <c r="C137" s="106">
        <v>0</v>
      </c>
      <c r="D137" s="106">
        <v>0</v>
      </c>
      <c r="E137" s="106">
        <v>0</v>
      </c>
      <c r="F137" s="106">
        <v>0</v>
      </c>
      <c r="G137" s="106">
        <v>0</v>
      </c>
      <c r="H137" s="106">
        <v>0</v>
      </c>
      <c r="I137" s="106">
        <v>0</v>
      </c>
      <c r="J137" s="106">
        <v>0</v>
      </c>
      <c r="K137" s="106">
        <v>0</v>
      </c>
      <c r="L137" s="106">
        <v>0</v>
      </c>
      <c r="M137" s="106">
        <v>0</v>
      </c>
      <c r="N137" s="106">
        <v>0</v>
      </c>
      <c r="O137" s="106">
        <v>0</v>
      </c>
      <c r="Q137" s="102"/>
      <c r="R137" s="102"/>
      <c r="T137" s="102"/>
      <c r="U137" s="102"/>
    </row>
    <row r="138" spans="1:21" ht="15.75" x14ac:dyDescent="0.3">
      <c r="A138" s="47" t="s">
        <v>74</v>
      </c>
      <c r="B138" s="20" t="s">
        <v>158</v>
      </c>
      <c r="C138" s="106">
        <v>0</v>
      </c>
      <c r="D138" s="106">
        <v>0</v>
      </c>
      <c r="E138" s="106">
        <v>0</v>
      </c>
      <c r="F138" s="106">
        <v>0</v>
      </c>
      <c r="G138" s="106">
        <v>0</v>
      </c>
      <c r="H138" s="106">
        <v>0</v>
      </c>
      <c r="I138" s="106">
        <v>0</v>
      </c>
      <c r="J138" s="106">
        <v>0</v>
      </c>
      <c r="K138" s="106">
        <v>0</v>
      </c>
      <c r="L138" s="106">
        <v>0</v>
      </c>
      <c r="M138" s="106">
        <v>0</v>
      </c>
      <c r="N138" s="106">
        <v>0</v>
      </c>
      <c r="O138" s="106">
        <v>0</v>
      </c>
      <c r="Q138" s="102"/>
      <c r="R138" s="102"/>
      <c r="T138" s="102"/>
      <c r="U138" s="102"/>
    </row>
    <row r="139" spans="1:21" ht="15.75" x14ac:dyDescent="0.3">
      <c r="A139" s="47" t="s">
        <v>159</v>
      </c>
      <c r="B139" s="20" t="s">
        <v>160</v>
      </c>
      <c r="C139" s="106">
        <v>0</v>
      </c>
      <c r="D139" s="106">
        <v>0</v>
      </c>
      <c r="E139" s="106">
        <v>0</v>
      </c>
      <c r="F139" s="106">
        <v>0</v>
      </c>
      <c r="G139" s="106">
        <v>0</v>
      </c>
      <c r="H139" s="106">
        <v>0</v>
      </c>
      <c r="I139" s="106">
        <v>0</v>
      </c>
      <c r="J139" s="106">
        <v>0</v>
      </c>
      <c r="K139" s="106">
        <v>0</v>
      </c>
      <c r="L139" s="106">
        <v>0</v>
      </c>
      <c r="M139" s="106">
        <v>0</v>
      </c>
      <c r="N139" s="106">
        <v>0</v>
      </c>
      <c r="O139" s="106">
        <v>0</v>
      </c>
      <c r="Q139" s="102"/>
      <c r="R139" s="102"/>
      <c r="T139" s="102"/>
      <c r="U139" s="102"/>
    </row>
    <row r="140" spans="1:21" ht="15.75" x14ac:dyDescent="0.3">
      <c r="A140" s="47" t="s">
        <v>75</v>
      </c>
      <c r="B140" s="44" t="s">
        <v>161</v>
      </c>
      <c r="C140" s="106">
        <v>0</v>
      </c>
      <c r="D140" s="106">
        <v>0</v>
      </c>
      <c r="E140" s="106">
        <v>0</v>
      </c>
      <c r="F140" s="106">
        <v>0</v>
      </c>
      <c r="G140" s="106">
        <v>0</v>
      </c>
      <c r="H140" s="106">
        <v>0</v>
      </c>
      <c r="I140" s="106">
        <v>0</v>
      </c>
      <c r="J140" s="106">
        <v>0</v>
      </c>
      <c r="K140" s="106">
        <v>0</v>
      </c>
      <c r="L140" s="106">
        <v>0</v>
      </c>
      <c r="M140" s="106">
        <v>0</v>
      </c>
      <c r="N140" s="106">
        <v>0</v>
      </c>
      <c r="O140" s="106">
        <v>0</v>
      </c>
      <c r="Q140" s="102"/>
    </row>
    <row r="141" spans="1:21" ht="15.75" x14ac:dyDescent="0.3">
      <c r="A141" s="47"/>
      <c r="B141" s="45" t="s">
        <v>220</v>
      </c>
      <c r="C141" s="117">
        <v>0</v>
      </c>
      <c r="D141" s="117">
        <v>0</v>
      </c>
      <c r="E141" s="117">
        <v>0</v>
      </c>
      <c r="F141" s="117">
        <v>0</v>
      </c>
      <c r="G141" s="117">
        <v>0</v>
      </c>
      <c r="H141" s="117">
        <v>0</v>
      </c>
      <c r="I141" s="117">
        <v>0</v>
      </c>
      <c r="J141" s="117">
        <v>0</v>
      </c>
      <c r="K141" s="117">
        <v>0</v>
      </c>
      <c r="L141" s="117">
        <v>0</v>
      </c>
      <c r="M141" s="117">
        <v>0</v>
      </c>
      <c r="N141" s="117">
        <v>0</v>
      </c>
      <c r="O141" s="117">
        <v>0</v>
      </c>
      <c r="Q141" s="102"/>
      <c r="R141" s="102"/>
      <c r="T141" s="102"/>
      <c r="U141" s="102"/>
    </row>
    <row r="142" spans="1:21" x14ac:dyDescent="0.25">
      <c r="A142" s="47"/>
      <c r="C142" s="86"/>
      <c r="D142" s="86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</row>
    <row r="143" spans="1:21" x14ac:dyDescent="0.25">
      <c r="A143" s="5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19A5A-C308-4D26-BB42-04FD80D01941}">
  <sheetPr>
    <tabColor theme="8"/>
  </sheetPr>
  <dimension ref="A2:V161"/>
  <sheetViews>
    <sheetView workbookViewId="0">
      <selection activeCell="O6" sqref="O6:O11"/>
    </sheetView>
  </sheetViews>
  <sheetFormatPr baseColWidth="10" defaultColWidth="11.42578125" defaultRowHeight="15" x14ac:dyDescent="0.25"/>
  <cols>
    <col min="2" max="2" width="38.85546875" customWidth="1"/>
    <col min="3" max="3" width="13.5703125" style="2" bestFit="1" customWidth="1"/>
    <col min="4" max="4" width="12.5703125" style="2" bestFit="1" customWidth="1"/>
    <col min="5" max="5" width="15.140625" style="2" bestFit="1" customWidth="1"/>
    <col min="6" max="6" width="15.140625" style="2" customWidth="1"/>
    <col min="7" max="7" width="14" style="2" bestFit="1" customWidth="1"/>
    <col min="8" max="8" width="14" style="2" customWidth="1"/>
    <col min="9" max="9" width="14" style="2" bestFit="1" customWidth="1"/>
    <col min="10" max="10" width="14" style="2" customWidth="1"/>
    <col min="11" max="14" width="12.85546875" style="2" customWidth="1"/>
    <col min="15" max="15" width="14" style="2" bestFit="1" customWidth="1"/>
    <col min="20" max="21" width="10.85546875" style="1" customWidth="1"/>
    <col min="22" max="22" width="11.42578125" style="1"/>
  </cols>
  <sheetData>
    <row r="2" spans="1:22" x14ac:dyDescent="0.25">
      <c r="A2" t="s">
        <v>162</v>
      </c>
    </row>
    <row r="3" spans="1:22" ht="15.75" thickBot="1" x14ac:dyDescent="0.3">
      <c r="T3" s="1" t="s">
        <v>232</v>
      </c>
    </row>
    <row r="4" spans="1:22" ht="15.75" thickBot="1" x14ac:dyDescent="0.3">
      <c r="A4" s="3" t="s">
        <v>84</v>
      </c>
      <c r="C4" s="174" t="s">
        <v>163</v>
      </c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6"/>
    </row>
    <row r="5" spans="1:22" x14ac:dyDescent="0.25">
      <c r="A5" s="4" t="s">
        <v>8</v>
      </c>
      <c r="B5" s="4" t="s">
        <v>164</v>
      </c>
      <c r="C5" s="2">
        <v>2018</v>
      </c>
      <c r="D5" s="2">
        <v>2019</v>
      </c>
      <c r="E5" s="2">
        <v>2020</v>
      </c>
      <c r="F5" s="2">
        <v>2023</v>
      </c>
      <c r="G5" s="2">
        <v>2025</v>
      </c>
      <c r="H5" s="2">
        <v>2028</v>
      </c>
      <c r="I5" s="2">
        <v>2030</v>
      </c>
      <c r="J5" s="2">
        <v>2033</v>
      </c>
      <c r="K5" s="2">
        <v>2035</v>
      </c>
      <c r="L5" s="2">
        <v>2038</v>
      </c>
      <c r="M5" s="2">
        <v>2040</v>
      </c>
      <c r="N5" s="2">
        <v>2045</v>
      </c>
      <c r="O5" s="2">
        <v>2050</v>
      </c>
      <c r="T5" s="1">
        <v>2018</v>
      </c>
      <c r="U5" s="1">
        <v>2019</v>
      </c>
      <c r="V5" s="1">
        <v>2020</v>
      </c>
    </row>
    <row r="6" spans="1:22" x14ac:dyDescent="0.25">
      <c r="A6" s="5" t="s">
        <v>9</v>
      </c>
      <c r="B6" s="5" t="s">
        <v>165</v>
      </c>
      <c r="C6" s="92">
        <f>'Répartition SECTEN1_2023'!C6-'[2]Répartition SECTEN1'!C6</f>
        <v>-28.270888051170914</v>
      </c>
      <c r="D6" s="92">
        <f>'Répartition SECTEN1_2023'!D6-'[2]Répartition SECTEN1'!D6</f>
        <v>187.98699231593491</v>
      </c>
      <c r="E6" s="92">
        <f>'Répartition SECTEN1_2023'!E6-'[2]Répartition SECTEN1'!E6</f>
        <v>369.14295894341922</v>
      </c>
      <c r="F6" s="92">
        <f>'Répartition SECTEN1_2023'!F6-'[2]Répartition SECTEN1'!F6</f>
        <v>4012.0678220514019</v>
      </c>
      <c r="G6" s="92">
        <f>'Répartition SECTEN1_2023'!G6-'[2]Répartition SECTEN1'!G6</f>
        <v>-60.622174289452232</v>
      </c>
      <c r="H6" s="92">
        <f>'Répartition SECTEN1_2023'!H6-'[2]Répartition SECTEN1'!H6</f>
        <v>2016.3586225758481</v>
      </c>
      <c r="I6" s="92">
        <f>'Répartition SECTEN1_2023'!I6-'[2]Répartition SECTEN1'!I6</f>
        <v>2722.4732509500427</v>
      </c>
      <c r="J6" s="92">
        <f>'Répartition SECTEN1_2023'!J6-'[2]Répartition SECTEN1'!J6</f>
        <v>3413.8380591152491</v>
      </c>
      <c r="K6" s="92">
        <f>'Répartition SECTEN1_2023'!K6-'[2]Répartition SECTEN1'!K6</f>
        <v>3498.1407991654523</v>
      </c>
      <c r="L6" s="92">
        <f>'Répartition SECTEN1_2023'!L6-'[2]Répartition SECTEN1'!L6</f>
        <v>-161.45382751893158</v>
      </c>
      <c r="M6" s="92">
        <f>'Répartition SECTEN1_2023'!M6-'[2]Répartition SECTEN1'!M6</f>
        <v>-1995.4029038704002</v>
      </c>
      <c r="N6" s="92">
        <f>'Répartition SECTEN1_2023'!N6-'[2]Répartition SECTEN1'!N6</f>
        <v>-2598.8296555812776</v>
      </c>
      <c r="O6" s="92">
        <f>'Répartition SECTEN1_2023'!O6-'[2]Répartition SECTEN1'!O6</f>
        <v>-6514.0896915828325</v>
      </c>
      <c r="T6" s="1">
        <v>43.070769135355178</v>
      </c>
      <c r="U6" s="1">
        <v>40.957166738524947</v>
      </c>
      <c r="V6" s="1">
        <v>36.001699057937408</v>
      </c>
    </row>
    <row r="7" spans="1:22" x14ac:dyDescent="0.25">
      <c r="A7" s="6" t="s">
        <v>13</v>
      </c>
      <c r="B7" s="6" t="s">
        <v>166</v>
      </c>
      <c r="C7" s="92">
        <f>'Répartition SECTEN1_2023'!C7-'[2]Répartition SECTEN1'!C7</f>
        <v>-156.67454967934464</v>
      </c>
      <c r="D7" s="92">
        <f>'Répartition SECTEN1_2023'!D7-'[2]Répartition SECTEN1'!D7</f>
        <v>-205.55036617189762</v>
      </c>
      <c r="E7" s="92">
        <f>'Répartition SECTEN1_2023'!E7-'[2]Répartition SECTEN1'!E7</f>
        <v>-362.49444474140182</v>
      </c>
      <c r="F7" s="92">
        <f>'Répartition SECTEN1_2023'!F7-'[2]Répartition SECTEN1'!F7</f>
        <v>609.39703139362973</v>
      </c>
      <c r="G7" s="92">
        <f>'Répartition SECTEN1_2023'!G7-'[2]Répartition SECTEN1'!G7</f>
        <v>6284.7316995907604</v>
      </c>
      <c r="H7" s="92">
        <f>'Répartition SECTEN1_2023'!H7-'[2]Répartition SECTEN1'!H7</f>
        <v>5559.3494652412919</v>
      </c>
      <c r="I7" s="92">
        <f>'Répartition SECTEN1_2023'!I7-'[2]Répartition SECTEN1'!I7</f>
        <v>5209.7090757768165</v>
      </c>
      <c r="J7" s="92">
        <f>'Répartition SECTEN1_2023'!J7-'[2]Répartition SECTEN1'!J7</f>
        <v>4456.3776702627474</v>
      </c>
      <c r="K7" s="92">
        <f>'Répartition SECTEN1_2023'!K7-'[2]Répartition SECTEN1'!K7</f>
        <v>3881.2513414985224</v>
      </c>
      <c r="L7" s="92">
        <f>'Répartition SECTEN1_2023'!L7-'[2]Répartition SECTEN1'!L7</f>
        <v>3051.2895200993989</v>
      </c>
      <c r="M7" s="92">
        <f>'Répartition SECTEN1_2023'!M7-'[2]Répartition SECTEN1'!M7</f>
        <v>2643.0521723645561</v>
      </c>
      <c r="N7" s="92">
        <f>'Répartition SECTEN1_2023'!N7-'[2]Répartition SECTEN1'!N7</f>
        <v>1666.7498601478399</v>
      </c>
      <c r="O7" s="92">
        <f>'Répartition SECTEN1_2023'!O7-'[2]Répartition SECTEN1'!O7</f>
        <v>3612.5501890897331</v>
      </c>
      <c r="T7" s="1">
        <v>82.699259090731431</v>
      </c>
      <c r="U7" s="1">
        <v>79.734870626814669</v>
      </c>
      <c r="V7" s="1">
        <v>72.195758678954007</v>
      </c>
    </row>
    <row r="8" spans="1:22" x14ac:dyDescent="0.25">
      <c r="A8" s="6" t="s">
        <v>58</v>
      </c>
      <c r="B8" s="6" t="s">
        <v>167</v>
      </c>
      <c r="C8" s="92">
        <f>'Répartition SECTEN1_2023'!C8-'[2]Répartition SECTEN1'!C8</f>
        <v>-1266.4427166412061</v>
      </c>
      <c r="D8" s="92">
        <f>'Répartition SECTEN1_2023'!D8-'[2]Répartition SECTEN1'!D8</f>
        <v>-575.32096074369838</v>
      </c>
      <c r="E8" s="92">
        <f>'Répartition SECTEN1_2023'!E8-'[2]Répartition SECTEN1'!E8</f>
        <v>-96.743819652932871</v>
      </c>
      <c r="F8" s="92">
        <f>'Répartition SECTEN1_2023'!F8-'[2]Répartition SECTEN1'!F8</f>
        <v>-378.0385752538823</v>
      </c>
      <c r="G8" s="92">
        <f>'Répartition SECTEN1_2023'!G8-'[2]Répartition SECTEN1'!G8</f>
        <v>-343.69299372624482</v>
      </c>
      <c r="H8" s="92">
        <f>'Répartition SECTEN1_2023'!H8-'[2]Répartition SECTEN1'!H8</f>
        <v>-301.90176821651858</v>
      </c>
      <c r="I8" s="92">
        <f>'Répartition SECTEN1_2023'!I8-'[2]Répartition SECTEN1'!I8</f>
        <v>-295.87651777316933</v>
      </c>
      <c r="J8" s="92">
        <f>'Répartition SECTEN1_2023'!J8-'[2]Répartition SECTEN1'!J8</f>
        <v>-289.18080604942134</v>
      </c>
      <c r="K8" s="92">
        <f>'Répartition SECTEN1_2023'!K8-'[2]Répartition SECTEN1'!K8</f>
        <v>-287.90796555230463</v>
      </c>
      <c r="L8" s="92">
        <f>'Répartition SECTEN1_2023'!L8-'[2]Répartition SECTEN1'!L8</f>
        <v>-286.98817630421763</v>
      </c>
      <c r="M8" s="92">
        <f>'Répartition SECTEN1_2023'!M8-'[2]Répartition SECTEN1'!M8</f>
        <v>-286.50379901052565</v>
      </c>
      <c r="N8" s="92">
        <f>'Répartition SECTEN1_2023'!N8-'[2]Répartition SECTEN1'!N8</f>
        <v>-278.07305061924126</v>
      </c>
      <c r="O8" s="92">
        <f>'Répartition SECTEN1_2023'!O8-'[2]Répartition SECTEN1'!O8</f>
        <v>-265.15947431544464</v>
      </c>
      <c r="T8" s="1">
        <v>13.71622638000253</v>
      </c>
      <c r="U8" s="1">
        <v>14.193599795921667</v>
      </c>
      <c r="V8" s="1">
        <v>13.652837176715135</v>
      </c>
    </row>
    <row r="9" spans="1:22" x14ac:dyDescent="0.25">
      <c r="A9" s="6" t="s">
        <v>39</v>
      </c>
      <c r="B9" s="6" t="s">
        <v>168</v>
      </c>
      <c r="C9" s="92">
        <f>'Répartition SECTEN1_2023'!C9-'[2]Répartition SECTEN1'!C9</f>
        <v>417.4539674614789</v>
      </c>
      <c r="D9" s="92">
        <f>'Répartition SECTEN1_2023'!D9-'[2]Répartition SECTEN1'!D9</f>
        <v>313.85821792182105</v>
      </c>
      <c r="E9" s="92">
        <f>'Répartition SECTEN1_2023'!E9-'[2]Répartition SECTEN1'!E9</f>
        <v>15.857065794072696</v>
      </c>
      <c r="F9" s="92">
        <f>'Répartition SECTEN1_2023'!F9-'[2]Répartition SECTEN1'!F9</f>
        <v>8564.8187451098638</v>
      </c>
      <c r="G9" s="92">
        <f>'Répartition SECTEN1_2023'!G9-'[2]Répartition SECTEN1'!G9</f>
        <v>7153.3346556696488</v>
      </c>
      <c r="H9" s="92">
        <f>'Répartition SECTEN1_2023'!H9-'[2]Répartition SECTEN1'!H9</f>
        <v>4821.7019981180056</v>
      </c>
      <c r="I9" s="92">
        <f>'Répartition SECTEN1_2023'!I9-'[2]Répartition SECTEN1'!I9</f>
        <v>3379.4288599744614</v>
      </c>
      <c r="J9" s="92">
        <f>'Répartition SECTEN1_2023'!J9-'[2]Répartition SECTEN1'!J9</f>
        <v>1699.2320600129897</v>
      </c>
      <c r="K9" s="92">
        <f>'Répartition SECTEN1_2023'!K9-'[2]Répartition SECTEN1'!K9</f>
        <v>684.82697576478313</v>
      </c>
      <c r="L9" s="92">
        <f>'Répartition SECTEN1_2023'!L9-'[2]Répartition SECTEN1'!L9</f>
        <v>-450.98676474970853</v>
      </c>
      <c r="M9" s="92">
        <f>'Répartition SECTEN1_2023'!M9-'[2]Répartition SECTEN1'!M9</f>
        <v>-1026.5347873609771</v>
      </c>
      <c r="N9" s="92">
        <f>'Répartition SECTEN1_2023'!N9-'[2]Répartition SECTEN1'!N9</f>
        <v>-632.91830881310761</v>
      </c>
      <c r="O9" s="92">
        <f>'Répartition SECTEN1_2023'!O9-'[2]Répartition SECTEN1'!O9</f>
        <v>68.308348573341391</v>
      </c>
      <c r="T9" s="1">
        <v>77.539228124087259</v>
      </c>
      <c r="U9" s="1">
        <v>74.624350386152514</v>
      </c>
      <c r="V9" s="1">
        <v>70.208949560813551</v>
      </c>
    </row>
    <row r="10" spans="1:22" x14ac:dyDescent="0.25">
      <c r="A10" s="6" t="s">
        <v>54</v>
      </c>
      <c r="B10" s="6" t="s">
        <v>169</v>
      </c>
      <c r="C10" s="92">
        <f>'Répartition SECTEN1_2023'!C10-'[2]Répartition SECTEN1'!C10</f>
        <v>-4048.7217388579447</v>
      </c>
      <c r="D10" s="92">
        <f>'Répartition SECTEN1_2023'!D10-'[2]Répartition SECTEN1'!D10</f>
        <v>-4621.4873153088556</v>
      </c>
      <c r="E10" s="92">
        <f>'Répartition SECTEN1_2023'!E10-'[2]Répartition SECTEN1'!E10</f>
        <v>-3512.5060473805352</v>
      </c>
      <c r="F10" s="92">
        <f>'Répartition SECTEN1_2023'!F10-'[2]Répartition SECTEN1'!F10</f>
        <v>-1526.6930121544865</v>
      </c>
      <c r="G10" s="92">
        <f>'Répartition SECTEN1_2023'!G10-'[2]Répartition SECTEN1'!G10</f>
        <v>-975.52093133206654</v>
      </c>
      <c r="H10" s="92">
        <f>'Répartition SECTEN1_2023'!H10-'[2]Répartition SECTEN1'!H10</f>
        <v>-216.33348128930083</v>
      </c>
      <c r="I10" s="92">
        <f>'Répartition SECTEN1_2023'!I10-'[2]Répartition SECTEN1'!I10</f>
        <v>330.03810418404464</v>
      </c>
      <c r="J10" s="92">
        <f>'Répartition SECTEN1_2023'!J10-'[2]Répartition SECTEN1'!J10</f>
        <v>119.75437911861081</v>
      </c>
      <c r="K10" s="92">
        <f>'Répartition SECTEN1_2023'!K10-'[2]Répartition SECTEN1'!K10</f>
        <v>22.259590839799785</v>
      </c>
      <c r="L10" s="92">
        <f>'Répartition SECTEN1_2023'!L10-'[2]Répartition SECTEN1'!L10</f>
        <v>-256.49637672345852</v>
      </c>
      <c r="M10" s="92">
        <f>'Répartition SECTEN1_2023'!M10-'[2]Répartition SECTEN1'!M10</f>
        <v>-395.12183325493243</v>
      </c>
      <c r="N10" s="92">
        <f>'Répartition SECTEN1_2023'!N10-'[2]Répartition SECTEN1'!N10</f>
        <v>-678.65794285277661</v>
      </c>
      <c r="O10" s="92">
        <f>'Répartition SECTEN1_2023'!O10-'[2]Répartition SECTEN1'!O10</f>
        <v>-574.08383882951603</v>
      </c>
      <c r="T10" s="1">
        <v>83.152499216044461</v>
      </c>
      <c r="U10" s="1">
        <v>81.95021105744695</v>
      </c>
      <c r="V10" s="1">
        <v>80.382143301986872</v>
      </c>
    </row>
    <row r="11" spans="1:22" x14ac:dyDescent="0.25">
      <c r="A11" s="6" t="s">
        <v>47</v>
      </c>
      <c r="B11" s="6" t="s">
        <v>170</v>
      </c>
      <c r="C11" s="92">
        <f>'Répartition SECTEN1_2023'!C11-'[2]Répartition SECTEN1'!C11</f>
        <v>-390.46609093372535</v>
      </c>
      <c r="D11" s="92">
        <f>'Répartition SECTEN1_2023'!D11-'[2]Répartition SECTEN1'!D11</f>
        <v>-1052.7065336744417</v>
      </c>
      <c r="E11" s="92">
        <f>'Répartition SECTEN1_2023'!E11-'[2]Répartition SECTEN1'!E11</f>
        <v>450.00622899748851</v>
      </c>
      <c r="F11" s="92">
        <f>'Répartition SECTEN1_2023'!F11-'[2]Répartition SECTEN1'!F11</f>
        <v>8236.7033619922877</v>
      </c>
      <c r="G11" s="92">
        <f>'Répartition SECTEN1_2023'!G11-'[2]Répartition SECTEN1'!G11</f>
        <v>1632.9025174798153</v>
      </c>
      <c r="H11" s="92">
        <f>'Répartition SECTEN1_2023'!H11-'[2]Répartition SECTEN1'!H11</f>
        <v>1618.8729498220637</v>
      </c>
      <c r="I11" s="92">
        <f>'Répartition SECTEN1_2023'!I11-'[2]Répartition SECTEN1'!I11</f>
        <v>1787.6583398623188</v>
      </c>
      <c r="J11" s="92">
        <f>'Répartition SECTEN1_2023'!J11-'[2]Répartition SECTEN1'!J11</f>
        <v>-649.7027629770746</v>
      </c>
      <c r="K11" s="92">
        <f>'Répartition SECTEN1_2023'!K11-'[2]Répartition SECTEN1'!K11</f>
        <v>-895.58321045089542</v>
      </c>
      <c r="L11" s="92">
        <f>'Répartition SECTEN1_2023'!L11-'[2]Répartition SECTEN1'!L11</f>
        <v>-5723.8917171971698</v>
      </c>
      <c r="M11" s="92">
        <f>'Répartition SECTEN1_2023'!M11-'[2]Répartition SECTEN1'!M11</f>
        <v>-4573.6168215981252</v>
      </c>
      <c r="N11" s="92">
        <f>'Répartition SECTEN1_2023'!N11-'[2]Répartition SECTEN1'!N11</f>
        <v>-494.62349388500888</v>
      </c>
      <c r="O11" s="92">
        <f>'Répartition SECTEN1_2023'!O11-'[2]Répartition SECTEN1'!O11</f>
        <v>-47.295949968383411</v>
      </c>
      <c r="T11" s="1">
        <v>130.62928112907258</v>
      </c>
      <c r="U11" s="1">
        <v>130.26840279784034</v>
      </c>
      <c r="V11" s="1">
        <v>108.6910777782865</v>
      </c>
    </row>
    <row r="12" spans="1:22" x14ac:dyDescent="0.25">
      <c r="A12" s="7"/>
      <c r="B12" s="8" t="s">
        <v>171</v>
      </c>
      <c r="C12" s="92">
        <f>'Répartition SECTEN1_2023'!C12-'[2]Répartition SECTEN1'!C12</f>
        <v>-5473.1220167019055</v>
      </c>
      <c r="D12" s="92">
        <f>'Répartition SECTEN1_2023'!D12-'[2]Répartition SECTEN1'!D12</f>
        <v>-5953.2199656611192</v>
      </c>
      <c r="E12" s="92">
        <f>'Répartition SECTEN1_2023'!E12-'[2]Répartition SECTEN1'!E12</f>
        <v>-3136.7380580398603</v>
      </c>
      <c r="F12" s="92">
        <f>'Répartition SECTEN1_2023'!F12-'[2]Répartition SECTEN1'!F12</f>
        <v>19518.255373138818</v>
      </c>
      <c r="G12" s="92">
        <f>'Répartition SECTEN1_2023'!G12-'[2]Répartition SECTEN1'!G12</f>
        <v>13691.132773392426</v>
      </c>
      <c r="H12" s="92">
        <f>'Répartition SECTEN1_2023'!H12-'[2]Répartition SECTEN1'!H12</f>
        <v>13498.047786251351</v>
      </c>
      <c r="I12" s="92">
        <f>'Répartition SECTEN1_2023'!I12-'[2]Répartition SECTEN1'!I12</f>
        <v>13133.431112974533</v>
      </c>
      <c r="J12" s="92">
        <f>'Répartition SECTEN1_2023'!J12-'[2]Répartition SECTEN1'!J12</f>
        <v>8750.3185994830856</v>
      </c>
      <c r="K12" s="92">
        <f>'Répartition SECTEN1_2023'!K12-'[2]Répartition SECTEN1'!K12</f>
        <v>6902.9875312653894</v>
      </c>
      <c r="L12" s="92">
        <f>'Répartition SECTEN1_2023'!L12-'[2]Répartition SECTEN1'!L12</f>
        <v>-3828.5273423940816</v>
      </c>
      <c r="M12" s="92">
        <f>'Répartition SECTEN1_2023'!M12-'[2]Répartition SECTEN1'!M12</f>
        <v>-5634.1279727304063</v>
      </c>
      <c r="N12" s="92">
        <f>'Répartition SECTEN1_2023'!N12-'[2]Répartition SECTEN1'!N12</f>
        <v>-3016.3525916035724</v>
      </c>
      <c r="O12" s="92">
        <f>'Répartition SECTEN1_2023'!O12-'[2]Répartition SECTEN1'!O12</f>
        <v>-3719.7704170330981</v>
      </c>
      <c r="T12" s="1">
        <v>430.80726307529346</v>
      </c>
      <c r="U12" s="1">
        <v>421.72860140270109</v>
      </c>
      <c r="V12" s="1">
        <v>381.13246555469345</v>
      </c>
    </row>
    <row r="13" spans="1:22" x14ac:dyDescent="0.25">
      <c r="A13" s="7"/>
      <c r="B13" s="9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</row>
    <row r="14" spans="1:22" x14ac:dyDescent="0.25">
      <c r="A14" s="7"/>
      <c r="B14" s="9"/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</row>
    <row r="15" spans="1:22" x14ac:dyDescent="0.25">
      <c r="A15" s="7"/>
      <c r="B15" s="9"/>
    </row>
    <row r="16" spans="1:22" x14ac:dyDescent="0.25">
      <c r="A16" s="5" t="s">
        <v>66</v>
      </c>
      <c r="B16" s="5" t="s">
        <v>173</v>
      </c>
      <c r="C16" s="92">
        <f>'Répartition SECTEN1_2023'!C16-'[2]Répartition SECTEN1'!C16</f>
        <v>-5378.6463058482404</v>
      </c>
      <c r="D16" s="92">
        <f>'Répartition SECTEN1_2023'!D16-'[2]Répartition SECTEN1'!D16</f>
        <v>-5759.3168724923344</v>
      </c>
      <c r="E16" s="92">
        <f>'Répartition SECTEN1_2023'!E16-'[2]Répartition SECTEN1'!E16</f>
        <v>-7434.941688974428</v>
      </c>
      <c r="F16" s="92">
        <f>'Répartition SECTEN1_2023'!F16-'[2]Répartition SECTEN1'!F16</f>
        <v>8300.4531291189996</v>
      </c>
      <c r="G16" s="92">
        <f>'Répartition SECTEN1_2023'!G16-'[2]Répartition SECTEN1'!G16</f>
        <v>23699.963722625522</v>
      </c>
      <c r="H16" s="92">
        <f>'Répartition SECTEN1_2023'!H16-'[2]Répartition SECTEN1'!H16</f>
        <v>20208.586178012985</v>
      </c>
      <c r="I16" s="92">
        <f>'Répartition SECTEN1_2023'!I16-'[2]Répartition SECTEN1'!I16</f>
        <v>17218.982294341655</v>
      </c>
      <c r="J16" s="92">
        <f>'Répartition SECTEN1_2023'!J16-'[2]Répartition SECTEN1'!J16</f>
        <v>19278.089805167128</v>
      </c>
      <c r="K16" s="92">
        <f>'Répartition SECTEN1_2023'!K16-'[2]Répartition SECTEN1'!K16</f>
        <v>20422.243353550057</v>
      </c>
      <c r="L16" s="92">
        <f>'Répartition SECTEN1_2023'!L16-'[2]Répartition SECTEN1'!L16</f>
        <v>25953.093699247183</v>
      </c>
      <c r="M16" s="92">
        <f>'Répartition SECTEN1_2023'!M16-'[2]Répartition SECTEN1'!M16</f>
        <v>27383.796085794354</v>
      </c>
      <c r="N16" s="92">
        <f>'Répartition SECTEN1_2023'!N16-'[2]Répartition SECTEN1'!N16</f>
        <v>27637.862906392642</v>
      </c>
      <c r="O16" s="92">
        <f>'Répartition SECTEN1_2023'!O16-'[2]Répartition SECTEN1'!O16</f>
        <v>27546.626409172306</v>
      </c>
      <c r="T16" s="1">
        <v>-17.407563422359029</v>
      </c>
      <c r="U16" s="1">
        <v>-15.68575845839789</v>
      </c>
      <c r="V16" s="1">
        <v>-17.364480147576224</v>
      </c>
    </row>
    <row r="17" spans="1:22" x14ac:dyDescent="0.25">
      <c r="B17" s="8" t="s">
        <v>174</v>
      </c>
      <c r="C17" s="92">
        <f>'Répartition SECTEN1_2023'!C17-'[2]Répartition SECTEN1'!C17</f>
        <v>-10851.76832255011</v>
      </c>
      <c r="D17" s="92">
        <f>'Répartition SECTEN1_2023'!D17-'[2]Répartition SECTEN1'!D17</f>
        <v>-11712.536838153494</v>
      </c>
      <c r="E17" s="92">
        <f>'Répartition SECTEN1_2023'!E17-'[2]Répartition SECTEN1'!E17</f>
        <v>-10571.679747014248</v>
      </c>
      <c r="F17" s="92">
        <f>'Répartition SECTEN1_2023'!F17-'[2]Répartition SECTEN1'!F17</f>
        <v>27818.708502257825</v>
      </c>
      <c r="G17" s="92">
        <f>'Répartition SECTEN1_2023'!G17-'[2]Répartition SECTEN1'!G17</f>
        <v>37391.096496017941</v>
      </c>
      <c r="H17" s="92">
        <f>'Répartition SECTEN1_2023'!H17-'[2]Répartition SECTEN1'!H17</f>
        <v>33706.633964264358</v>
      </c>
      <c r="I17" s="92">
        <f>'Répartition SECTEN1_2023'!I17-'[2]Répartition SECTEN1'!I17</f>
        <v>30352.413407316199</v>
      </c>
      <c r="J17" s="92">
        <f>'Répartition SECTEN1_2023'!J17-'[2]Répartition SECTEN1'!J17</f>
        <v>28028.408404650196</v>
      </c>
      <c r="K17" s="92">
        <f>'Répartition SECTEN1_2023'!K17-'[2]Répartition SECTEN1'!K17</f>
        <v>27325.23088481545</v>
      </c>
      <c r="L17" s="92">
        <f>'Répartition SECTEN1_2023'!L17-'[2]Répartition SECTEN1'!L17</f>
        <v>22124.566356853102</v>
      </c>
      <c r="M17" s="92">
        <f>'Répartition SECTEN1_2023'!M17-'[2]Répartition SECTEN1'!M17</f>
        <v>21749.668113063963</v>
      </c>
      <c r="N17" s="92">
        <f>'Répartition SECTEN1_2023'!N17-'[2]Répartition SECTEN1'!N17</f>
        <v>24621.51031478907</v>
      </c>
      <c r="O17" s="92">
        <f>'Répartition SECTEN1_2023'!O17-'[2]Répartition SECTEN1'!O17</f>
        <v>23826.855992139208</v>
      </c>
      <c r="T17" s="1">
        <v>413.39969965293443</v>
      </c>
      <c r="U17" s="1">
        <v>406.04284294430317</v>
      </c>
      <c r="V17" s="1">
        <v>363.76798540711724</v>
      </c>
    </row>
    <row r="18" spans="1:22" x14ac:dyDescent="0.25">
      <c r="B18" s="9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</row>
    <row r="19" spans="1:22" x14ac:dyDescent="0.25">
      <c r="B19" s="9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</row>
    <row r="20" spans="1:22" x14ac:dyDescent="0.25">
      <c r="B20" s="8"/>
    </row>
    <row r="21" spans="1:22" x14ac:dyDescent="0.25">
      <c r="A21" s="5" t="s">
        <v>52</v>
      </c>
      <c r="B21" s="5" t="s">
        <v>175</v>
      </c>
      <c r="C21" s="92">
        <f>'Répartition SECTEN1_2023'!C21-'[2]Répartition SECTEN1'!C21</f>
        <v>3.1406383832218125</v>
      </c>
      <c r="D21" s="92">
        <f>'Répartition SECTEN1_2023'!D21-'[2]Répartition SECTEN1'!D21</f>
        <v>9.1402997781187878</v>
      </c>
      <c r="E21" s="92">
        <f>'Répartition SECTEN1_2023'!E21-'[2]Répartition SECTEN1'!E21</f>
        <v>198.92266532357644</v>
      </c>
      <c r="F21" s="92">
        <f>'Répartition SECTEN1_2023'!F21-'[2]Répartition SECTEN1'!F21</f>
        <v>1026.7210364562779</v>
      </c>
      <c r="G21" s="92">
        <f>'Répartition SECTEN1_2023'!G21-'[2]Répartition SECTEN1'!G21</f>
        <v>1167.8721523659588</v>
      </c>
      <c r="H21" s="92">
        <f>'Répartition SECTEN1_2023'!H21-'[2]Répartition SECTEN1'!H21</f>
        <v>2009.5553835788269</v>
      </c>
      <c r="I21" s="92">
        <f>'Répartition SECTEN1_2023'!I21-'[2]Répartition SECTEN1'!I21</f>
        <v>2570.6742644749866</v>
      </c>
      <c r="J21" s="92">
        <f>'Répartition SECTEN1_2023'!J21-'[2]Répartition SECTEN1'!J21</f>
        <v>545.40788632584736</v>
      </c>
      <c r="K21" s="92">
        <f>'Répartition SECTEN1_2023'!K21-'[2]Répartition SECTEN1'!K21</f>
        <v>-804.76600686955135</v>
      </c>
      <c r="L21" s="92">
        <f>'Répartition SECTEN1_2023'!L21-'[2]Répartition SECTEN1'!L21</f>
        <v>-1959.2371872329641</v>
      </c>
      <c r="M21" s="92">
        <f>'Répartition SECTEN1_2023'!M21-'[2]Répartition SECTEN1'!M21</f>
        <v>-2729.6714089885063</v>
      </c>
      <c r="N21" s="92">
        <f>'Répartition SECTEN1_2023'!N21-'[2]Répartition SECTEN1'!N21</f>
        <v>-2696.7685723523809</v>
      </c>
      <c r="O21" s="92">
        <f>'Répartition SECTEN1_2023'!O21-'[2]Répartition SECTEN1'!O21</f>
        <v>-3109.777085169957</v>
      </c>
      <c r="T21" s="1">
        <v>27.957213631309514</v>
      </c>
      <c r="U21" s="1">
        <v>28.073009117102437</v>
      </c>
      <c r="V21" s="1">
        <v>14.621676107897308</v>
      </c>
    </row>
    <row r="23" spans="1:22" ht="15.75" thickBot="1" x14ac:dyDescent="0.3"/>
    <row r="24" spans="1:22" ht="15.75" thickBot="1" x14ac:dyDescent="0.3">
      <c r="A24" s="3" t="s">
        <v>1</v>
      </c>
      <c r="C24" s="174" t="s">
        <v>176</v>
      </c>
      <c r="D24" s="175"/>
      <c r="E24" s="175"/>
      <c r="F24" s="175"/>
      <c r="G24" s="175"/>
      <c r="H24" s="175"/>
      <c r="I24" s="175"/>
      <c r="J24" s="175"/>
      <c r="K24" s="175"/>
      <c r="L24" s="175"/>
      <c r="M24" s="175"/>
      <c r="N24" s="175"/>
      <c r="O24" s="176"/>
    </row>
    <row r="25" spans="1:22" x14ac:dyDescent="0.25">
      <c r="A25" s="10" t="s">
        <v>8</v>
      </c>
      <c r="B25" s="4" t="s">
        <v>164</v>
      </c>
      <c r="C25" s="2">
        <v>2018</v>
      </c>
      <c r="D25" s="2">
        <v>2019</v>
      </c>
      <c r="E25" s="2">
        <v>2020</v>
      </c>
      <c r="F25" s="2">
        <v>2023</v>
      </c>
      <c r="G25" s="2">
        <v>2025</v>
      </c>
      <c r="H25" s="2">
        <v>2028</v>
      </c>
      <c r="I25" s="2">
        <v>2030</v>
      </c>
      <c r="J25" s="2">
        <v>2033</v>
      </c>
      <c r="K25" s="2">
        <v>2035</v>
      </c>
      <c r="L25" s="2">
        <v>2038</v>
      </c>
      <c r="M25" s="2">
        <v>2040</v>
      </c>
      <c r="N25" s="2">
        <v>2045</v>
      </c>
      <c r="O25" s="2">
        <v>2050</v>
      </c>
      <c r="T25" s="1">
        <v>2018</v>
      </c>
      <c r="U25" s="1">
        <v>2019</v>
      </c>
      <c r="V25" s="1">
        <v>2020</v>
      </c>
    </row>
    <row r="26" spans="1:22" x14ac:dyDescent="0.25">
      <c r="A26" s="5" t="s">
        <v>9</v>
      </c>
      <c r="B26" s="5" t="s">
        <v>165</v>
      </c>
      <c r="C26" s="92">
        <f>'Répartition SECTEN1_2023'!C26-'[2]Répartition SECTEN1'!C26</f>
        <v>-28.353627827731543</v>
      </c>
      <c r="D26" s="92">
        <f>'Répartition SECTEN1_2023'!D26-'[2]Répartition SECTEN1'!D26</f>
        <v>201.04493332045968</v>
      </c>
      <c r="E26" s="92">
        <f>'Répartition SECTEN1_2023'!E26-'[2]Répartition SECTEN1'!E26</f>
        <v>498.21480553796573</v>
      </c>
      <c r="F26" s="92">
        <f>'Répartition SECTEN1_2023'!F26-'[2]Répartition SECTEN1'!F26</f>
        <v>3954.0566398759111</v>
      </c>
      <c r="G26" s="92">
        <f>'Répartition SECTEN1_2023'!G26-'[2]Répartition SECTEN1'!G26</f>
        <v>-176.61216194503868</v>
      </c>
      <c r="H26" s="92">
        <f>'Répartition SECTEN1_2023'!H26-'[2]Répartition SECTEN1'!H26</f>
        <v>1876.4998787719924</v>
      </c>
      <c r="I26" s="92">
        <f>'Répartition SECTEN1_2023'!I26-'[2]Répartition SECTEN1'!I26</f>
        <v>2573.7348566367982</v>
      </c>
      <c r="J26" s="92">
        <f>'Répartition SECTEN1_2023'!J26-'[2]Répartition SECTEN1'!J26</f>
        <v>3229.1213485159424</v>
      </c>
      <c r="K26" s="92">
        <f>'Répartition SECTEN1_2023'!K26-'[2]Répartition SECTEN1'!K26</f>
        <v>3295.3505748460138</v>
      </c>
      <c r="L26" s="92">
        <f>'Répartition SECTEN1_2023'!L26-'[2]Répartition SECTEN1'!L26</f>
        <v>-312.95422507631156</v>
      </c>
      <c r="M26" s="92">
        <f>'Répartition SECTEN1_2023'!M26-'[2]Répartition SECTEN1'!M26</f>
        <v>-2116.1169717931461</v>
      </c>
      <c r="N26" s="92">
        <f>'Répartition SECTEN1_2023'!N26-'[2]Répartition SECTEN1'!N26</f>
        <v>-2737.695255542229</v>
      </c>
      <c r="O26" s="92">
        <f>'Répartition SECTEN1_2023'!O26-'[2]Répartition SECTEN1'!O26</f>
        <v>-6677.1118203279721</v>
      </c>
      <c r="T26" s="1">
        <v>41.507748786885266</v>
      </c>
      <c r="U26" s="1">
        <v>39.482334657809808</v>
      </c>
      <c r="V26" s="1">
        <v>34.570431517636855</v>
      </c>
    </row>
    <row r="27" spans="1:22" x14ac:dyDescent="0.25">
      <c r="A27" s="6" t="s">
        <v>13</v>
      </c>
      <c r="B27" s="6" t="s">
        <v>166</v>
      </c>
      <c r="C27" s="92">
        <f>'Répartition SECTEN1_2023'!C27-'[2]Répartition SECTEN1'!C27</f>
        <v>-232.12210985536512</v>
      </c>
      <c r="D27" s="92">
        <f>'Répartition SECTEN1_2023'!D27-'[2]Répartition SECTEN1'!D27</f>
        <v>-272.87919403247361</v>
      </c>
      <c r="E27" s="92">
        <f>'Répartition SECTEN1_2023'!E27-'[2]Répartition SECTEN1'!E27</f>
        <v>-430.77730554071604</v>
      </c>
      <c r="F27" s="92">
        <f>'Répartition SECTEN1_2023'!F27-'[2]Répartition SECTEN1'!F27</f>
        <v>505.54098027741566</v>
      </c>
      <c r="G27" s="92">
        <f>'Répartition SECTEN1_2023'!G27-'[2]Répartition SECTEN1'!G27</f>
        <v>6150.2897777313701</v>
      </c>
      <c r="H27" s="92">
        <f>'Répartition SECTEN1_2023'!H27-'[2]Répartition SECTEN1'!H27</f>
        <v>5413.8396439710705</v>
      </c>
      <c r="I27" s="92">
        <f>'Répartition SECTEN1_2023'!I27-'[2]Répartition SECTEN1'!I27</f>
        <v>5058.1994897731929</v>
      </c>
      <c r="J27" s="92">
        <f>'Répartition SECTEN1_2023'!J27-'[2]Répartition SECTEN1'!J27</f>
        <v>4297.6315551583357</v>
      </c>
      <c r="K27" s="92">
        <f>'Répartition SECTEN1_2023'!K27-'[2]Répartition SECTEN1'!K27</f>
        <v>3718.1627608856434</v>
      </c>
      <c r="L27" s="92">
        <f>'Répartition SECTEN1_2023'!L27-'[2]Répartition SECTEN1'!L27</f>
        <v>2870.2419011258789</v>
      </c>
      <c r="M27" s="92">
        <f>'Répartition SECTEN1_2023'!M27-'[2]Répartition SECTEN1'!M27</f>
        <v>2450.1990982738298</v>
      </c>
      <c r="N27" s="92">
        <f>'Répartition SECTEN1_2023'!N27-'[2]Répartition SECTEN1'!N27</f>
        <v>1445.5293005079038</v>
      </c>
      <c r="O27" s="92">
        <f>'Répartition SECTEN1_2023'!O27-'[2]Répartition SECTEN1'!O27</f>
        <v>3384.918610243436</v>
      </c>
      <c r="T27" s="1">
        <v>77.062200971610309</v>
      </c>
      <c r="U27" s="1">
        <v>74.683334918472411</v>
      </c>
      <c r="V27" s="1">
        <v>67.711854677624459</v>
      </c>
    </row>
    <row r="28" spans="1:22" x14ac:dyDescent="0.25">
      <c r="A28" s="6" t="s">
        <v>58</v>
      </c>
      <c r="B28" s="6" t="s">
        <v>167</v>
      </c>
      <c r="C28" s="92">
        <f>'Répartition SECTEN1_2023'!C28-'[2]Répartition SECTEN1'!C28</f>
        <v>5.8466261286678218</v>
      </c>
      <c r="D28" s="92">
        <f>'Répartition SECTEN1_2023'!D28-'[2]Répartition SECTEN1'!D28</f>
        <v>64.162993740899992</v>
      </c>
      <c r="E28" s="92">
        <f>'Répartition SECTEN1_2023'!E28-'[2]Répartition SECTEN1'!E28</f>
        <v>154.62627254302015</v>
      </c>
      <c r="F28" s="92">
        <f>'Répartition SECTEN1_2023'!F28-'[2]Répartition SECTEN1'!F28</f>
        <v>-143.40544542154839</v>
      </c>
      <c r="G28" s="92">
        <f>'Répartition SECTEN1_2023'!G28-'[2]Répartition SECTEN1'!G28</f>
        <v>-145.24064272269857</v>
      </c>
      <c r="H28" s="92">
        <f>'Répartition SECTEN1_2023'!H28-'[2]Répartition SECTEN1'!H28</f>
        <v>-143.91063933968167</v>
      </c>
      <c r="I28" s="92">
        <f>'Répartition SECTEN1_2023'!I28-'[2]Répartition SECTEN1'!I28</f>
        <v>-143.11231347172793</v>
      </c>
      <c r="J28" s="92">
        <f>'Répartition SECTEN1_2023'!J28-'[2]Répartition SECTEN1'!J28</f>
        <v>-142.09361007174311</v>
      </c>
      <c r="K28" s="92">
        <f>'Répartition SECTEN1_2023'!K28-'[2]Répartition SECTEN1'!K28</f>
        <v>-141.13522992733965</v>
      </c>
      <c r="L28" s="92">
        <f>'Répartition SECTEN1_2023'!L28-'[2]Répartition SECTEN1'!L28</f>
        <v>-137.11855381001101</v>
      </c>
      <c r="M28" s="92">
        <f>'Répartition SECTEN1_2023'!M28-'[2]Répartition SECTEN1'!M28</f>
        <v>-133.67242434751847</v>
      </c>
      <c r="N28" s="92">
        <f>'Répartition SECTEN1_2023'!N28-'[2]Répartition SECTEN1'!N28</f>
        <v>-123.43630297936647</v>
      </c>
      <c r="O28" s="92">
        <f>'Répartition SECTEN1_2023'!O28-'[2]Répartition SECTEN1'!O28</f>
        <v>-111.4526455462651</v>
      </c>
      <c r="T28" s="1">
        <v>1.1780893374827803</v>
      </c>
      <c r="U28" s="1">
        <v>1.4482149362011272</v>
      </c>
      <c r="V28" s="1">
        <v>1.3399714452006217</v>
      </c>
    </row>
    <row r="29" spans="1:22" x14ac:dyDescent="0.25">
      <c r="A29" s="6" t="s">
        <v>39</v>
      </c>
      <c r="B29" s="6" t="s">
        <v>168</v>
      </c>
      <c r="C29" s="92">
        <f>'Répartition SECTEN1_2023'!C29-'[2]Répartition SECTEN1'!C29</f>
        <v>-46.635003042909375</v>
      </c>
      <c r="D29" s="92">
        <f>'Répartition SECTEN1_2023'!D29-'[2]Répartition SECTEN1'!D29</f>
        <v>-67.216201727649604</v>
      </c>
      <c r="E29" s="92">
        <f>'Répartition SECTEN1_2023'!E29-'[2]Répartition SECTEN1'!E29</f>
        <v>-84.970803406315099</v>
      </c>
      <c r="F29" s="92">
        <f>'Répartition SECTEN1_2023'!F29-'[2]Répartition SECTEN1'!F29</f>
        <v>8079.8209018597336</v>
      </c>
      <c r="G29" s="92">
        <f>'Répartition SECTEN1_2023'!G29-'[2]Répartition SECTEN1'!G29</f>
        <v>6739.736368001395</v>
      </c>
      <c r="H29" s="92">
        <f>'Répartition SECTEN1_2023'!H29-'[2]Répartition SECTEN1'!H29</f>
        <v>4543.5517560494736</v>
      </c>
      <c r="I29" s="92">
        <f>'Répartition SECTEN1_2023'!I29-'[2]Répartition SECTEN1'!I29</f>
        <v>3174.5753048762454</v>
      </c>
      <c r="J29" s="92">
        <f>'Répartition SECTEN1_2023'!J29-'[2]Répartition SECTEN1'!J29</f>
        <v>1577.6294881837457</v>
      </c>
      <c r="K29" s="92">
        <f>'Répartition SECTEN1_2023'!K29-'[2]Répartition SECTEN1'!K29</f>
        <v>597.89698967286859</v>
      </c>
      <c r="L29" s="92">
        <f>'Répartition SECTEN1_2023'!L29-'[2]Répartition SECTEN1'!L29</f>
        <v>-535.70918479304783</v>
      </c>
      <c r="M29" s="92">
        <f>'Répartition SECTEN1_2023'!M29-'[2]Répartition SECTEN1'!M29</f>
        <v>-1111.637277939275</v>
      </c>
      <c r="N29" s="92">
        <f>'Répartition SECTEN1_2023'!N29-'[2]Répartition SECTEN1'!N29</f>
        <v>-681.40804727524255</v>
      </c>
      <c r="O29" s="92">
        <f>'Répartition SECTEN1_2023'!O29-'[2]Répartition SECTEN1'!O29</f>
        <v>89.00882240381452</v>
      </c>
      <c r="T29" s="1">
        <v>65.471421684889648</v>
      </c>
      <c r="U29" s="1">
        <v>63.801691487221234</v>
      </c>
      <c r="V29" s="1">
        <v>60.208796700368708</v>
      </c>
    </row>
    <row r="30" spans="1:22" x14ac:dyDescent="0.25">
      <c r="A30" s="6" t="s">
        <v>54</v>
      </c>
      <c r="B30" s="6" t="s">
        <v>169</v>
      </c>
      <c r="C30" s="92">
        <f>'Répartition SECTEN1_2023'!C30-'[2]Répartition SECTEN1'!C30</f>
        <v>30.544452564417952</v>
      </c>
      <c r="D30" s="92">
        <f>'Répartition SECTEN1_2023'!D30-'[2]Répartition SECTEN1'!D30</f>
        <v>-5.0234710886688845</v>
      </c>
      <c r="E30" s="92">
        <f>'Répartition SECTEN1_2023'!E30-'[2]Répartition SECTEN1'!E30</f>
        <v>737.78342143697773</v>
      </c>
      <c r="F30" s="92">
        <f>'Répartition SECTEN1_2023'!F30-'[2]Répartition SECTEN1'!F30</f>
        <v>1771.1163825178737</v>
      </c>
      <c r="G30" s="92">
        <f>'Répartition SECTEN1_2023'!G30-'[2]Répartition SECTEN1'!G30</f>
        <v>1772.6218994151968</v>
      </c>
      <c r="H30" s="92">
        <f>'Répartition SECTEN1_2023'!H30-'[2]Répartition SECTEN1'!H30</f>
        <v>1737.6505639240695</v>
      </c>
      <c r="I30" s="92">
        <f>'Répartition SECTEN1_2023'!I30-'[2]Répartition SECTEN1'!I30</f>
        <v>1713.5587819303946</v>
      </c>
      <c r="J30" s="92">
        <f>'Répartition SECTEN1_2023'!J30-'[2]Répartition SECTEN1'!J30</f>
        <v>1279.7302258462933</v>
      </c>
      <c r="K30" s="92">
        <f>'Répartition SECTEN1_2023'!K30-'[2]Répartition SECTEN1'!K30</f>
        <v>1001.8923245717588</v>
      </c>
      <c r="L30" s="92">
        <f>'Répartition SECTEN1_2023'!L30-'[2]Répartition SECTEN1'!L30</f>
        <v>484.70512144765416</v>
      </c>
      <c r="M30" s="92">
        <f>'Répartition SECTEN1_2023'!M30-'[2]Répartition SECTEN1'!M30</f>
        <v>186.07748899067883</v>
      </c>
      <c r="N30" s="92">
        <f>'Répartition SECTEN1_2023'!N30-'[2]Répartition SECTEN1'!N30</f>
        <v>-399.80871062390679</v>
      </c>
      <c r="O30" s="92">
        <f>'Répartition SECTEN1_2023'!O30-'[2]Répartition SECTEN1'!O30</f>
        <v>-718.91816558486721</v>
      </c>
      <c r="T30" s="1">
        <v>11.137854555943838</v>
      </c>
      <c r="U30" s="1">
        <v>10.864949590238671</v>
      </c>
      <c r="V30" s="1">
        <v>11.174253278997021</v>
      </c>
    </row>
    <row r="31" spans="1:22" x14ac:dyDescent="0.25">
      <c r="A31" s="6" t="s">
        <v>47</v>
      </c>
      <c r="B31" s="6" t="s">
        <v>170</v>
      </c>
      <c r="C31" s="92">
        <f>'Répartition SECTEN1_2023'!C31-'[2]Répartition SECTEN1'!C31</f>
        <v>-177.30153829501069</v>
      </c>
      <c r="D31" s="92">
        <f>'Répartition SECTEN1_2023'!D31-'[2]Répartition SECTEN1'!D31</f>
        <v>-856.87589337937243</v>
      </c>
      <c r="E31" s="92">
        <f>'Répartition SECTEN1_2023'!E31-'[2]Répartition SECTEN1'!E31</f>
        <v>632.8796042954491</v>
      </c>
      <c r="F31" s="92">
        <f>'Répartition SECTEN1_2023'!F31-'[2]Répartition SECTEN1'!F31</f>
        <v>8192.9006926733418</v>
      </c>
      <c r="G31" s="92">
        <f>'Répartition SECTEN1_2023'!G31-'[2]Répartition SECTEN1'!G31</f>
        <v>1641.7947248801211</v>
      </c>
      <c r="H31" s="92">
        <f>'Répartition SECTEN1_2023'!H31-'[2]Répartition SECTEN1'!H31</f>
        <v>1626.3279152786272</v>
      </c>
      <c r="I31" s="92">
        <f>'Répartition SECTEN1_2023'!I31-'[2]Répartition SECTEN1'!I31</f>
        <v>1798.4128426424431</v>
      </c>
      <c r="J31" s="92">
        <f>'Répartition SECTEN1_2023'!J31-'[2]Répartition SECTEN1'!J31</f>
        <v>-629.25464898087375</v>
      </c>
      <c r="K31" s="92">
        <f>'Répartition SECTEN1_2023'!K31-'[2]Répartition SECTEN1'!K31</f>
        <v>-868.54378532966075</v>
      </c>
      <c r="L31" s="92">
        <f>'Répartition SECTEN1_2023'!L31-'[2]Répartition SECTEN1'!L31</f>
        <v>-5694.492237841383</v>
      </c>
      <c r="M31" s="92">
        <f>'Répartition SECTEN1_2023'!M31-'[2]Répartition SECTEN1'!M31</f>
        <v>-4550.5476742919582</v>
      </c>
      <c r="N31" s="92">
        <f>'Répartition SECTEN1_2023'!N31-'[2]Répartition SECTEN1'!N31</f>
        <v>-490.8085609445211</v>
      </c>
      <c r="O31" s="92">
        <f>'Répartition SECTEN1_2023'!O31-'[2]Répartition SECTEN1'!O31</f>
        <v>-60.631441797286243</v>
      </c>
      <c r="T31" s="1">
        <v>126.09481309831321</v>
      </c>
      <c r="U31" s="1">
        <v>126.0348783610679</v>
      </c>
      <c r="V31" s="1">
        <v>104.96542591644722</v>
      </c>
    </row>
    <row r="32" spans="1:22" x14ac:dyDescent="0.25">
      <c r="A32" s="7"/>
      <c r="B32" s="8" t="s">
        <v>171</v>
      </c>
      <c r="C32" s="92">
        <f>'Répartition SECTEN1_2023'!C32-'[2]Répartition SECTEN1'!C32</f>
        <v>-448.02120032790117</v>
      </c>
      <c r="D32" s="92">
        <f>'Répartition SECTEN1_2023'!D32-'[2]Répartition SECTEN1'!D32</f>
        <v>-936.78683316678507</v>
      </c>
      <c r="E32" s="92">
        <f>'Répartition SECTEN1_2023'!E32-'[2]Répartition SECTEN1'!E32</f>
        <v>1507.7559948663693</v>
      </c>
      <c r="F32" s="92">
        <f>'Répartition SECTEN1_2023'!F32-'[2]Répartition SECTEN1'!F32</f>
        <v>22360.030151782761</v>
      </c>
      <c r="G32" s="92">
        <f>'Répartition SECTEN1_2023'!G32-'[2]Répartition SECTEN1'!G32</f>
        <v>15982.589965360356</v>
      </c>
      <c r="H32" s="92">
        <f>'Répartition SECTEN1_2023'!H32-'[2]Répartition SECTEN1'!H32</f>
        <v>15053.959118655534</v>
      </c>
      <c r="I32" s="92">
        <f>'Répartition SECTEN1_2023'!I32-'[2]Répartition SECTEN1'!I32</f>
        <v>14175.368962387351</v>
      </c>
      <c r="J32" s="92">
        <f>'Répartition SECTEN1_2023'!J32-'[2]Répartition SECTEN1'!J32</f>
        <v>9612.7643586517079</v>
      </c>
      <c r="K32" s="92">
        <f>'Répartition SECTEN1_2023'!K32-'[2]Répartition SECTEN1'!K32</f>
        <v>7603.6236347193044</v>
      </c>
      <c r="L32" s="92">
        <f>'Répartition SECTEN1_2023'!L32-'[2]Répartition SECTEN1'!L32</f>
        <v>-3325.3271789472201</v>
      </c>
      <c r="M32" s="92">
        <f>'Répartition SECTEN1_2023'!M32-'[2]Répartition SECTEN1'!M32</f>
        <v>-5275.6977611073889</v>
      </c>
      <c r="N32" s="92">
        <f>'Répartition SECTEN1_2023'!N32-'[2]Répartition SECTEN1'!N32</f>
        <v>-2987.6275768573596</v>
      </c>
      <c r="O32" s="92">
        <f>'Répartition SECTEN1_2023'!O32-'[2]Répartition SECTEN1'!O32</f>
        <v>-4094.186640609144</v>
      </c>
      <c r="T32" s="1">
        <v>322.45212843512502</v>
      </c>
      <c r="U32" s="1">
        <v>316.31540395101115</v>
      </c>
      <c r="V32" s="1">
        <v>279.97073353627485</v>
      </c>
    </row>
    <row r="33" spans="1:22" x14ac:dyDescent="0.25">
      <c r="A33" s="7"/>
      <c r="B33" s="9" t="s">
        <v>172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</row>
    <row r="34" spans="1:22" x14ac:dyDescent="0.25">
      <c r="A34" s="7"/>
      <c r="B34" s="9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</row>
    <row r="35" spans="1:22" x14ac:dyDescent="0.25">
      <c r="A35" s="7"/>
      <c r="B35" s="9"/>
    </row>
    <row r="36" spans="1:22" x14ac:dyDescent="0.25">
      <c r="A36" s="5" t="s">
        <v>66</v>
      </c>
      <c r="B36" s="5" t="s">
        <v>173</v>
      </c>
      <c r="C36" s="92">
        <f>'Répartition SECTEN1_2023'!C36-'[2]Répartition SECTEN1'!C36</f>
        <v>-3878.3221977361827</v>
      </c>
      <c r="D36" s="92">
        <f>'Répartition SECTEN1_2023'!D36-'[2]Répartition SECTEN1'!D36</f>
        <v>-4214.6361398137706</v>
      </c>
      <c r="E36" s="92">
        <f>'Répartition SECTEN1_2023'!E36-'[2]Répartition SECTEN1'!E36</f>
        <v>-5822.1899210821211</v>
      </c>
      <c r="F36" s="92">
        <f>'Répartition SECTEN1_2023'!F36-'[2]Répartition SECTEN1'!F36</f>
        <v>9913.2048970113065</v>
      </c>
      <c r="G36" s="92">
        <f>'Répartition SECTEN1_2023'!G36-'[2]Répartition SECTEN1'!G36</f>
        <v>25312.715490517832</v>
      </c>
      <c r="H36" s="92">
        <f>'Répartition SECTEN1_2023'!H36-'[2]Répartition SECTEN1'!H36</f>
        <v>21821.337945905296</v>
      </c>
      <c r="I36" s="92">
        <f>'Répartition SECTEN1_2023'!I36-'[2]Répartition SECTEN1'!I36</f>
        <v>18831.734062233965</v>
      </c>
      <c r="J36" s="92">
        <f>'Répartition SECTEN1_2023'!J36-'[2]Répartition SECTEN1'!J36</f>
        <v>20890.841573059432</v>
      </c>
      <c r="K36" s="92">
        <f>'Répartition SECTEN1_2023'!K36-'[2]Répartition SECTEN1'!K36</f>
        <v>22034.99512144236</v>
      </c>
      <c r="L36" s="92">
        <f>'Répartition SECTEN1_2023'!L36-'[2]Répartition SECTEN1'!L36</f>
        <v>27565.845467139494</v>
      </c>
      <c r="M36" s="92">
        <f>'Répartition SECTEN1_2023'!M36-'[2]Répartition SECTEN1'!M36</f>
        <v>28996.547853686665</v>
      </c>
      <c r="N36" s="92">
        <f>'Répartition SECTEN1_2023'!N36-'[2]Répartition SECTEN1'!N36</f>
        <v>29250.614674284952</v>
      </c>
      <c r="O36" s="92">
        <f>'Répartition SECTEN1_2023'!O36-'[2]Répartition SECTEN1'!O36</f>
        <v>29159.378177064616</v>
      </c>
      <c r="T36" s="1">
        <v>-21.004097034590096</v>
      </c>
      <c r="U36" s="1">
        <v>-19.303374071071392</v>
      </c>
      <c r="V36" s="1">
        <v>-20.944969945494197</v>
      </c>
    </row>
    <row r="37" spans="1:22" x14ac:dyDescent="0.25">
      <c r="B37" s="8" t="s">
        <v>174</v>
      </c>
      <c r="C37" s="92">
        <f>'Répartition SECTEN1_2023'!C37-'[2]Répartition SECTEN1'!C37</f>
        <v>-4326.3433980641421</v>
      </c>
      <c r="D37" s="92">
        <f>'Répartition SECTEN1_2023'!D37-'[2]Répartition SECTEN1'!D37</f>
        <v>-5151.4229729805957</v>
      </c>
      <c r="E37" s="92">
        <f>'Répartition SECTEN1_2023'!E37-'[2]Répartition SECTEN1'!E37</f>
        <v>-4314.4339262157155</v>
      </c>
      <c r="F37" s="92">
        <f>'Répartition SECTEN1_2023'!F37-'[2]Répartition SECTEN1'!F37</f>
        <v>32273.235048794071</v>
      </c>
      <c r="G37" s="92">
        <f>'Répartition SECTEN1_2023'!G37-'[2]Répartition SECTEN1'!G37</f>
        <v>41295.305455878173</v>
      </c>
      <c r="H37" s="92">
        <f>'Répartition SECTEN1_2023'!H37-'[2]Répartition SECTEN1'!H37</f>
        <v>36875.297064560815</v>
      </c>
      <c r="I37" s="92">
        <f>'Répartition SECTEN1_2023'!I37-'[2]Répartition SECTEN1'!I37</f>
        <v>33007.103024621319</v>
      </c>
      <c r="J37" s="92">
        <f>'Répartition SECTEN1_2023'!J37-'[2]Répartition SECTEN1'!J37</f>
        <v>30503.605931711136</v>
      </c>
      <c r="K37" s="92">
        <f>'Répartition SECTEN1_2023'!K37-'[2]Répartition SECTEN1'!K37</f>
        <v>29638.618756161653</v>
      </c>
      <c r="L37" s="92">
        <f>'Répartition SECTEN1_2023'!L37-'[2]Répartition SECTEN1'!L37</f>
        <v>24240.518288192274</v>
      </c>
      <c r="M37" s="92">
        <f>'Répartition SECTEN1_2023'!M37-'[2]Répartition SECTEN1'!M37</f>
        <v>23720.850092579276</v>
      </c>
      <c r="N37" s="92">
        <f>'Répartition SECTEN1_2023'!N37-'[2]Répartition SECTEN1'!N37</f>
        <v>26262.987097427591</v>
      </c>
      <c r="O37" s="92">
        <f>'Répartition SECTEN1_2023'!O37-'[2]Répartition SECTEN1'!O37</f>
        <v>25065.19153645547</v>
      </c>
      <c r="T37" s="1">
        <v>301.44803140053494</v>
      </c>
      <c r="U37" s="1">
        <v>297.01202987993975</v>
      </c>
      <c r="V37" s="1">
        <v>259.02576359078063</v>
      </c>
    </row>
    <row r="38" spans="1:22" x14ac:dyDescent="0.25">
      <c r="B38" s="9" t="s">
        <v>172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</row>
    <row r="39" spans="1:22" x14ac:dyDescent="0.25">
      <c r="B39" s="9"/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</row>
    <row r="40" spans="1:22" x14ac:dyDescent="0.25">
      <c r="B40" s="8"/>
    </row>
    <row r="41" spans="1:22" x14ac:dyDescent="0.25">
      <c r="A41" s="5" t="s">
        <v>52</v>
      </c>
      <c r="B41" s="5" t="s">
        <v>175</v>
      </c>
      <c r="C41" s="92">
        <f>'Répartition SECTEN1_2023'!C41-'[2]Répartition SECTEN1'!C41</f>
        <v>8.4623850779353234</v>
      </c>
      <c r="D41" s="92">
        <f>'Répartition SECTEN1_2023'!D41-'[2]Répartition SECTEN1'!D41</f>
        <v>10.026410952687002</v>
      </c>
      <c r="E41" s="92">
        <f>'Répartition SECTEN1_2023'!E41-'[2]Répartition SECTEN1'!E41</f>
        <v>197.69184776252223</v>
      </c>
      <c r="F41" s="92">
        <f>'Répartition SECTEN1_2023'!F41-'[2]Répartition SECTEN1'!F41</f>
        <v>945.73042569019162</v>
      </c>
      <c r="G41" s="92">
        <f>'Répartition SECTEN1_2023'!G41-'[2]Répartition SECTEN1'!G41</f>
        <v>1037.5736448661737</v>
      </c>
      <c r="H41" s="92">
        <f>'Répartition SECTEN1_2023'!H41-'[2]Répartition SECTEN1'!H41</f>
        <v>1866.2744345714491</v>
      </c>
      <c r="I41" s="92">
        <f>'Répartition SECTEN1_2023'!I41-'[2]Répartition SECTEN1'!I41</f>
        <v>2418.7416277082993</v>
      </c>
      <c r="J41" s="92">
        <f>'Répartition SECTEN1_2023'!J41-'[2]Répartition SECTEN1'!J41</f>
        <v>415.45524833027957</v>
      </c>
      <c r="K41" s="92">
        <f>'Répartition SECTEN1_2023'!K41-'[2]Répartition SECTEN1'!K41</f>
        <v>-920.06900458840755</v>
      </c>
      <c r="L41" s="92">
        <f>'Répartition SECTEN1_2023'!L41-'[2]Répartition SECTEN1'!L41</f>
        <v>-2052.0807757672537</v>
      </c>
      <c r="M41" s="92">
        <f>'Répartition SECTEN1_2023'!M41-'[2]Répartition SECTEN1'!M41</f>
        <v>-2806.7552898864942</v>
      </c>
      <c r="N41" s="92">
        <f>'Répartition SECTEN1_2023'!N41-'[2]Répartition SECTEN1'!N41</f>
        <v>-2771.6420143388514</v>
      </c>
      <c r="O41" s="92">
        <f>'Répartition SECTEN1_2023'!O41-'[2]Répartition SECTEN1'!O41</f>
        <v>-3179.1482229104713</v>
      </c>
      <c r="T41" s="1">
        <v>24.257319981092849</v>
      </c>
      <c r="U41" s="1">
        <v>24.42060290322555</v>
      </c>
      <c r="V41" s="1">
        <v>11.088477088761781</v>
      </c>
    </row>
    <row r="43" spans="1:22" ht="15.75" thickBot="1" x14ac:dyDescent="0.3"/>
    <row r="44" spans="1:22" ht="15.75" thickBot="1" x14ac:dyDescent="0.3">
      <c r="A44" s="3" t="s">
        <v>2</v>
      </c>
      <c r="C44" s="174" t="s">
        <v>177</v>
      </c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6"/>
    </row>
    <row r="45" spans="1:22" x14ac:dyDescent="0.25">
      <c r="A45" s="10" t="s">
        <v>8</v>
      </c>
      <c r="B45" s="4" t="s">
        <v>164</v>
      </c>
      <c r="C45" s="2">
        <v>2018</v>
      </c>
      <c r="D45" s="2">
        <v>2019</v>
      </c>
      <c r="E45" s="2">
        <v>2020</v>
      </c>
      <c r="F45" s="2">
        <v>2023</v>
      </c>
      <c r="G45" s="2">
        <v>2025</v>
      </c>
      <c r="H45" s="2">
        <v>2028</v>
      </c>
      <c r="I45" s="2">
        <v>2030</v>
      </c>
      <c r="J45" s="2">
        <v>2033</v>
      </c>
      <c r="K45" s="2">
        <v>2035</v>
      </c>
      <c r="L45" s="2">
        <v>2038</v>
      </c>
      <c r="M45" s="2">
        <v>2040</v>
      </c>
      <c r="N45" s="2">
        <v>2045</v>
      </c>
      <c r="O45" s="2">
        <v>2050</v>
      </c>
      <c r="T45" s="1">
        <v>2018</v>
      </c>
      <c r="U45" s="1">
        <v>2019</v>
      </c>
      <c r="V45" s="1">
        <v>2020</v>
      </c>
    </row>
    <row r="46" spans="1:22" x14ac:dyDescent="0.25">
      <c r="A46" s="5" t="s">
        <v>9</v>
      </c>
      <c r="B46" s="5" t="s">
        <v>165</v>
      </c>
      <c r="C46" s="92">
        <f>'Répartition SECTEN1_2023'!C46-'[2]Répartition SECTEN1'!C46</f>
        <v>0.12781539219395199</v>
      </c>
      <c r="D46" s="92">
        <f>'Répartition SECTEN1_2023'!D46-'[2]Répartition SECTEN1'!D46</f>
        <v>-0.10545002730987107</v>
      </c>
      <c r="E46" s="92">
        <f>'Répartition SECTEN1_2023'!E46-'[2]Répartition SECTEN1'!E46</f>
        <v>1.5564370343892051</v>
      </c>
      <c r="F46" s="92">
        <f>'Répartition SECTEN1_2023'!F46-'[2]Répartition SECTEN1'!F46</f>
        <v>65.905943208294275</v>
      </c>
      <c r="G46" s="92">
        <f>'Répartition SECTEN1_2023'!G46-'[2]Répartition SECTEN1'!G46</f>
        <v>125.2917597825392</v>
      </c>
      <c r="H46" s="92">
        <f>'Répartition SECTEN1_2023'!H46-'[2]Répartition SECTEN1'!H46</f>
        <v>147.2847831066556</v>
      </c>
      <c r="I46" s="92">
        <f>'Répartition SECTEN1_2023'!I46-'[2]Répartition SECTEN1'!I46</f>
        <v>155.79687880630445</v>
      </c>
      <c r="J46" s="92">
        <f>'Répartition SECTEN1_2023'!J46-'[2]Répartition SECTEN1'!J46</f>
        <v>183.74399479292174</v>
      </c>
      <c r="K46" s="92">
        <f>'Répartition SECTEN1_2023'!K46-'[2]Répartition SECTEN1'!K46</f>
        <v>196.52904558452337</v>
      </c>
      <c r="L46" s="92">
        <f>'Répartition SECTEN1_2023'!L46-'[2]Répartition SECTEN1'!L46</f>
        <v>158.42326398542394</v>
      </c>
      <c r="M46" s="92">
        <f>'Répartition SECTEN1_2023'!M46-'[2]Répartition SECTEN1'!M46</f>
        <v>136.13574475269161</v>
      </c>
      <c r="N46" s="92">
        <f>'Répartition SECTEN1_2023'!N46-'[2]Répartition SECTEN1'!N46</f>
        <v>145.45436654408613</v>
      </c>
      <c r="O46" s="92">
        <f>'Répartition SECTEN1_2023'!O46-'[2]Répartition SECTEN1'!O46</f>
        <v>161.74825682075127</v>
      </c>
      <c r="T46" s="1">
        <v>1125.7650224580357</v>
      </c>
      <c r="U46" s="1">
        <v>1048.3219537121049</v>
      </c>
      <c r="V46" s="1">
        <v>888.01278839287727</v>
      </c>
    </row>
    <row r="47" spans="1:22" x14ac:dyDescent="0.25">
      <c r="A47" s="6" t="s">
        <v>13</v>
      </c>
      <c r="B47" s="6" t="s">
        <v>166</v>
      </c>
      <c r="C47" s="92">
        <f>'Répartition SECTEN1_2023'!C47-'[2]Répartition SECTEN1'!C47</f>
        <v>-4.9586133056476456</v>
      </c>
      <c r="D47" s="92">
        <f>'Répartition SECTEN1_2023'!D47-'[2]Répartition SECTEN1'!D47</f>
        <v>2.0558505830710487</v>
      </c>
      <c r="E47" s="92">
        <f>'Répartition SECTEN1_2023'!E47-'[2]Répartition SECTEN1'!E47</f>
        <v>0.27384173263999401</v>
      </c>
      <c r="F47" s="92">
        <f>'Répartition SECTEN1_2023'!F47-'[2]Répartition SECTEN1'!F47</f>
        <v>-13.355724077909827</v>
      </c>
      <c r="G47" s="92">
        <f>'Répartition SECTEN1_2023'!G47-'[2]Répartition SECTEN1'!G47</f>
        <v>-0.55075172685178586</v>
      </c>
      <c r="H47" s="92">
        <f>'Répartition SECTEN1_2023'!H47-'[2]Répartition SECTEN1'!H47</f>
        <v>6.3167687405693869</v>
      </c>
      <c r="I47" s="92">
        <f>'Répartition SECTEN1_2023'!I47-'[2]Répartition SECTEN1'!I47</f>
        <v>10.996138271538086</v>
      </c>
      <c r="J47" s="92">
        <f>'Répartition SECTEN1_2023'!J47-'[2]Répartition SECTEN1'!J47</f>
        <v>12.172129147302542</v>
      </c>
      <c r="K47" s="92">
        <f>'Répartition SECTEN1_2023'!K47-'[2]Répartition SECTEN1'!K47</f>
        <v>12.925163004789397</v>
      </c>
      <c r="L47" s="92">
        <f>'Répartition SECTEN1_2023'!L47-'[2]Répartition SECTEN1'!L47</f>
        <v>21.941253457382999</v>
      </c>
      <c r="M47" s="92">
        <f>'Répartition SECTEN1_2023'!M47-'[2]Répartition SECTEN1'!M47</f>
        <v>27.802621209406198</v>
      </c>
      <c r="N47" s="92">
        <f>'Répartition SECTEN1_2023'!N47-'[2]Répartition SECTEN1'!N47</f>
        <v>37.354865067933588</v>
      </c>
      <c r="O47" s="92">
        <f>'Répartition SECTEN1_2023'!O47-'[2]Répartition SECTEN1'!O47</f>
        <v>42.362301755747581</v>
      </c>
      <c r="T47" s="1">
        <v>255.35415560608487</v>
      </c>
      <c r="U47" s="1">
        <v>244.18086472095493</v>
      </c>
      <c r="V47" s="1">
        <v>233.06488106996525</v>
      </c>
    </row>
    <row r="48" spans="1:22" x14ac:dyDescent="0.25">
      <c r="A48" s="6" t="s">
        <v>58</v>
      </c>
      <c r="B48" s="6" t="s">
        <v>167</v>
      </c>
      <c r="C48" s="92">
        <f>'Répartition SECTEN1_2023'!C48-'[2]Répartition SECTEN1'!C48</f>
        <v>-1373.2698122342772</v>
      </c>
      <c r="D48" s="92">
        <f>'Répartition SECTEN1_2023'!D48-'[2]Répartition SECTEN1'!D48</f>
        <v>-740.87107023327371</v>
      </c>
      <c r="E48" s="92">
        <f>'Répartition SECTEN1_2023'!E48-'[2]Répartition SECTEN1'!E48</f>
        <v>-350.61800053646948</v>
      </c>
      <c r="F48" s="92">
        <f>'Répartition SECTEN1_2023'!F48-'[2]Répartition SECTEN1'!F48</f>
        <v>-333.08588753470394</v>
      </c>
      <c r="G48" s="92">
        <f>'Répartition SECTEN1_2023'!G48-'[2]Répartition SECTEN1'!G48</f>
        <v>-296.59456030440015</v>
      </c>
      <c r="H48" s="92">
        <f>'Répartition SECTEN1_2023'!H48-'[2]Répartition SECTEN1'!H48</f>
        <v>-255.69015921629398</v>
      </c>
      <c r="I48" s="92">
        <f>'Répartition SECTEN1_2023'!I48-'[2]Répartition SECTEN1'!I48</f>
        <v>-250.49574829884386</v>
      </c>
      <c r="J48" s="92">
        <f>'Répartition SECTEN1_2023'!J48-'[2]Répartition SECTEN1'!J48</f>
        <v>-244.6563862147932</v>
      </c>
      <c r="K48" s="92">
        <f>'Répartition SECTEN1_2023'!K48-'[2]Répartition SECTEN1'!K48</f>
        <v>-244.79224981899006</v>
      </c>
      <c r="L48" s="92">
        <f>'Répartition SECTEN1_2023'!L48-'[2]Répartition SECTEN1'!L48</f>
        <v>-249.24943970050799</v>
      </c>
      <c r="M48" s="92">
        <f>'Répartition SECTEN1_2023'!M48-'[2]Répartition SECTEN1'!M48</f>
        <v>-252.7746158325167</v>
      </c>
      <c r="N48" s="92">
        <f>'Répartition SECTEN1_2023'!N48-'[2]Répartition SECTEN1'!N48</f>
        <v>-254.21852911590986</v>
      </c>
      <c r="O48" s="92">
        <f>'Répartition SECTEN1_2023'!O48-'[2]Répartition SECTEN1'!O48</f>
        <v>-251.83521596784112</v>
      </c>
      <c r="T48" s="1">
        <v>12212.694173523761</v>
      </c>
      <c r="U48" s="1">
        <v>12391.265437397369</v>
      </c>
      <c r="V48" s="1">
        <v>11956.557965444083</v>
      </c>
    </row>
    <row r="49" spans="1:22" x14ac:dyDescent="0.25">
      <c r="A49" s="6" t="s">
        <v>39</v>
      </c>
      <c r="B49" s="6" t="s">
        <v>168</v>
      </c>
      <c r="C49" s="92">
        <f>'Répartition SECTEN1_2023'!C49-'[2]Répartition SECTEN1'!C49</f>
        <v>543.87788978817389</v>
      </c>
      <c r="D49" s="92">
        <f>'Répartition SECTEN1_2023'!D49-'[2]Répartition SECTEN1'!D49</f>
        <v>478.96182125894757</v>
      </c>
      <c r="E49" s="92">
        <f>'Répartition SECTEN1_2023'!E49-'[2]Répartition SECTEN1'!E49</f>
        <v>307.1954688571559</v>
      </c>
      <c r="F49" s="92">
        <f>'Répartition SECTEN1_2023'!F49-'[2]Répartition SECTEN1'!F49</f>
        <v>361.84851013033676</v>
      </c>
      <c r="G49" s="92">
        <f>'Répartition SECTEN1_2023'!G49-'[2]Répartition SECTEN1'!G49</f>
        <v>306.19558646220867</v>
      </c>
      <c r="H49" s="92">
        <f>'Répartition SECTEN1_2023'!H49-'[2]Répartition SECTEN1'!H49</f>
        <v>196.77151670259173</v>
      </c>
      <c r="I49" s="92">
        <f>'Répartition SECTEN1_2023'!I49-'[2]Répartition SECTEN1'!I49</f>
        <v>128.45241737057768</v>
      </c>
      <c r="J49" s="92">
        <f>'Répartition SECTEN1_2023'!J49-'[2]Répartition SECTEN1'!J49</f>
        <v>60.867806281869434</v>
      </c>
      <c r="K49" s="92">
        <f>'Répartition SECTEN1_2023'!K49-'[2]Répartition SECTEN1'!K49</f>
        <v>35.759714197221456</v>
      </c>
      <c r="L49" s="92">
        <f>'Répartition SECTEN1_2023'!L49-'[2]Répartition SECTEN1'!L49</f>
        <v>46.549008926317128</v>
      </c>
      <c r="M49" s="92">
        <f>'Répartition SECTEN1_2023'!M49-'[2]Répartition SECTEN1'!M49</f>
        <v>53.942811072735822</v>
      </c>
      <c r="N49" s="92">
        <f>'Répartition SECTEN1_2023'!N49-'[2]Répartition SECTEN1'!N49</f>
        <v>30.345090406935924</v>
      </c>
      <c r="O49" s="92">
        <f>'Répartition SECTEN1_2023'!O49-'[2]Répartition SECTEN1'!O49</f>
        <v>-24.809579329184999</v>
      </c>
      <c r="T49" s="1">
        <v>3257.1679784986718</v>
      </c>
      <c r="U49" s="1">
        <v>3281.4481079758471</v>
      </c>
      <c r="V49" s="1">
        <v>3231.3042937872442</v>
      </c>
    </row>
    <row r="50" spans="1:22" x14ac:dyDescent="0.25">
      <c r="A50" s="6" t="s">
        <v>54</v>
      </c>
      <c r="B50" s="6" t="s">
        <v>169</v>
      </c>
      <c r="C50" s="92">
        <f>'Répartition SECTEN1_2023'!C50-'[2]Répartition SECTEN1'!C50</f>
        <v>2414.1125828585718</v>
      </c>
      <c r="D50" s="92">
        <f>'Répartition SECTEN1_2023'!D50-'[2]Répartition SECTEN1'!D50</f>
        <v>2391.4733056822151</v>
      </c>
      <c r="E50" s="92">
        <f>'Répartition SECTEN1_2023'!E50-'[2]Répartition SECTEN1'!E50</f>
        <v>2208.8173489260371</v>
      </c>
      <c r="F50" s="92">
        <f>'Répartition SECTEN1_2023'!F50-'[2]Répartition SECTEN1'!F50</f>
        <v>2171.0208252914599</v>
      </c>
      <c r="G50" s="92">
        <f>'Répartition SECTEN1_2023'!G50-'[2]Répartition SECTEN1'!G50</f>
        <v>2113.0987438754819</v>
      </c>
      <c r="H50" s="92">
        <f>'Répartition SECTEN1_2023'!H50-'[2]Répartition SECTEN1'!H50</f>
        <v>2019.7725076554852</v>
      </c>
      <c r="I50" s="92">
        <f>'Répartition SECTEN1_2023'!I50-'[2]Répartition SECTEN1'!I50</f>
        <v>1999.9731338429046</v>
      </c>
      <c r="J50" s="92">
        <f>'Répartition SECTEN1_2023'!J50-'[2]Répartition SECTEN1'!J50</f>
        <v>2221.4646431619694</v>
      </c>
      <c r="K50" s="92">
        <f>'Répartition SECTEN1_2023'!K50-'[2]Répartition SECTEN1'!K50</f>
        <v>2396.6416006981126</v>
      </c>
      <c r="L50" s="92">
        <f>'Répartition SECTEN1_2023'!L50-'[2]Répartition SECTEN1'!L50</f>
        <v>2655.1158432465927</v>
      </c>
      <c r="M50" s="92">
        <f>'Répartition SECTEN1_2023'!M50-'[2]Répartition SECTEN1'!M50</f>
        <v>2824.8974159586905</v>
      </c>
      <c r="N50" s="92">
        <f>'Répartition SECTEN1_2023'!N50-'[2]Répartition SECTEN1'!N50</f>
        <v>3240.9076544184172</v>
      </c>
      <c r="O50" s="92">
        <f>'Répartition SECTEN1_2023'!O50-'[2]Répartition SECTEN1'!O50</f>
        <v>3655.6414121784801</v>
      </c>
      <c r="T50" s="1">
        <v>37837.060302646867</v>
      </c>
      <c r="U50" s="1">
        <v>37187.235129301072</v>
      </c>
      <c r="V50" s="1">
        <v>36753.604849083829</v>
      </c>
    </row>
    <row r="51" spans="1:22" x14ac:dyDescent="0.25">
      <c r="A51" s="6" t="s">
        <v>47</v>
      </c>
      <c r="B51" s="6" t="s">
        <v>170</v>
      </c>
      <c r="C51" s="92">
        <f>'Répartition SECTEN1_2023'!C51-'[2]Répartition SECTEN1'!C51</f>
        <v>-1.2804881662759726</v>
      </c>
      <c r="D51" s="92">
        <f>'Répartition SECTEN1_2023'!D51-'[2]Répartition SECTEN1'!D51</f>
        <v>-2.5522081926796432</v>
      </c>
      <c r="E51" s="92">
        <f>'Répartition SECTEN1_2023'!E51-'[2]Répartition SECTEN1'!E51</f>
        <v>-2.6220403261728791</v>
      </c>
      <c r="F51" s="92">
        <f>'Répartition SECTEN1_2023'!F51-'[2]Répartition SECTEN1'!F51</f>
        <v>2.8807777251359994</v>
      </c>
      <c r="G51" s="92">
        <f>'Répartition SECTEN1_2023'!G51-'[2]Répartition SECTEN1'!G51</f>
        <v>-9.3433336412330448</v>
      </c>
      <c r="H51" s="92">
        <f>'Répartition SECTEN1_2023'!H51-'[2]Répartition SECTEN1'!H51</f>
        <v>-13.122719222312014</v>
      </c>
      <c r="I51" s="92">
        <f>'Répartition SECTEN1_2023'!I51-'[2]Répartition SECTEN1'!I51</f>
        <v>-15.521638208443818</v>
      </c>
      <c r="J51" s="92">
        <f>'Répartition SECTEN1_2023'!J51-'[2]Répartition SECTEN1'!J51</f>
        <v>-15.934225481580739</v>
      </c>
      <c r="K51" s="92">
        <f>'Répartition SECTEN1_2023'!K51-'[2]Répartition SECTEN1'!K51</f>
        <v>-16.36903090025217</v>
      </c>
      <c r="L51" s="92">
        <f>'Répartition SECTEN1_2023'!L51-'[2]Répartition SECTEN1'!L51</f>
        <v>-13.072807732735441</v>
      </c>
      <c r="M51" s="92">
        <f>'Répartition SECTEN1_2023'!M51-'[2]Répartition SECTEN1'!M51</f>
        <v>-9.4757564553701172</v>
      </c>
      <c r="N51" s="92">
        <f>'Répartition SECTEN1_2023'!N51-'[2]Répartition SECTEN1'!N51</f>
        <v>-1.569420711391146</v>
      </c>
      <c r="O51" s="92">
        <f>'Répartition SECTEN1_2023'!O51-'[2]Répartition SECTEN1'!O51</f>
        <v>5.320469773632837</v>
      </c>
      <c r="T51" s="1">
        <v>156.31446464681653</v>
      </c>
      <c r="U51" s="1">
        <v>161.93208322886309</v>
      </c>
      <c r="V51" s="1">
        <v>140.84907544869287</v>
      </c>
    </row>
    <row r="52" spans="1:22" x14ac:dyDescent="0.25">
      <c r="A52" s="7"/>
      <c r="B52" s="8" t="s">
        <v>171</v>
      </c>
      <c r="C52" s="92">
        <f>'Répartition SECTEN1_2023'!C52-'[2]Répartition SECTEN1'!C52</f>
        <v>1578.6093743327292</v>
      </c>
      <c r="D52" s="92">
        <f>'Répartition SECTEN1_2023'!D52-'[2]Répartition SECTEN1'!D52</f>
        <v>2128.9622490709808</v>
      </c>
      <c r="E52" s="92">
        <f>'Répartition SECTEN1_2023'!E52-'[2]Répartition SECTEN1'!E52</f>
        <v>2164.6030556875776</v>
      </c>
      <c r="F52" s="92">
        <f>'Répartition SECTEN1_2023'!F52-'[2]Répartition SECTEN1'!F52</f>
        <v>2255.2144447426253</v>
      </c>
      <c r="G52" s="92">
        <f>'Répartition SECTEN1_2023'!G52-'[2]Répartition SECTEN1'!G52</f>
        <v>2238.0974444477397</v>
      </c>
      <c r="H52" s="92">
        <f>'Répartition SECTEN1_2023'!H52-'[2]Répartition SECTEN1'!H52</f>
        <v>2101.332697766702</v>
      </c>
      <c r="I52" s="92">
        <f>'Répartition SECTEN1_2023'!I52-'[2]Répartition SECTEN1'!I52</f>
        <v>2029.2011817840321</v>
      </c>
      <c r="J52" s="92">
        <f>'Répartition SECTEN1_2023'!J52-'[2]Répartition SECTEN1'!J52</f>
        <v>2217.6579616876916</v>
      </c>
      <c r="K52" s="92">
        <f>'Répartition SECTEN1_2023'!K52-'[2]Répartition SECTEN1'!K52</f>
        <v>2380.6942427653921</v>
      </c>
      <c r="L52" s="92">
        <f>'Répartition SECTEN1_2023'!L52-'[2]Répartition SECTEN1'!L52</f>
        <v>2619.7071221824808</v>
      </c>
      <c r="M52" s="92">
        <f>'Répartition SECTEN1_2023'!M52-'[2]Répartition SECTEN1'!M52</f>
        <v>2780.5282207056371</v>
      </c>
      <c r="N52" s="92">
        <f>'Répartition SECTEN1_2023'!N52-'[2]Répartition SECTEN1'!N52</f>
        <v>3198.2740266100627</v>
      </c>
      <c r="O52" s="92">
        <f>'Répartition SECTEN1_2023'!O52-'[2]Répartition SECTEN1'!O52</f>
        <v>3588.4276452315898</v>
      </c>
      <c r="T52" s="1">
        <v>54844.356097380238</v>
      </c>
      <c r="U52" s="1">
        <v>54314.383576336215</v>
      </c>
      <c r="V52" s="1">
        <v>53203.393853226691</v>
      </c>
    </row>
    <row r="53" spans="1:22" x14ac:dyDescent="0.25">
      <c r="A53" s="7"/>
      <c r="B53" s="9" t="s">
        <v>172</v>
      </c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</row>
    <row r="54" spans="1:22" x14ac:dyDescent="0.25">
      <c r="A54" s="7"/>
      <c r="B54" s="9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</row>
    <row r="55" spans="1:22" x14ac:dyDescent="0.25">
      <c r="A55" s="7"/>
      <c r="B55" s="9"/>
    </row>
    <row r="56" spans="1:22" x14ac:dyDescent="0.25">
      <c r="A56" s="5" t="s">
        <v>66</v>
      </c>
      <c r="B56" s="5" t="s">
        <v>173</v>
      </c>
      <c r="C56" s="92">
        <f>'Répartition SECTEN1_2023'!C56-'[2]Répartition SECTEN1'!C56</f>
        <v>-117.16004051587015</v>
      </c>
      <c r="D56" s="92">
        <f>'Répartition SECTEN1_2023'!D56-'[2]Répartition SECTEN1'!D56</f>
        <v>-116.28039274046455</v>
      </c>
      <c r="E56" s="92">
        <f>'Répartition SECTEN1_2023'!E56-'[2]Répartition SECTEN1'!E56</f>
        <v>-126.88824245478713</v>
      </c>
      <c r="F56" s="92">
        <f>'Répartition SECTEN1_2023'!F56-'[2]Répartition SECTEN1'!F56</f>
        <v>-126.88824245478725</v>
      </c>
      <c r="G56" s="92">
        <f>'Répartition SECTEN1_2023'!G56-'[2]Répartition SECTEN1'!G56</f>
        <v>-126.88824245478725</v>
      </c>
      <c r="H56" s="92">
        <f>'Répartition SECTEN1_2023'!H56-'[2]Répartition SECTEN1'!H56</f>
        <v>-126.88824245478725</v>
      </c>
      <c r="I56" s="92">
        <f>'Répartition SECTEN1_2023'!I56-'[2]Répartition SECTEN1'!I56</f>
        <v>-126.88824245478725</v>
      </c>
      <c r="J56" s="92">
        <f>'Répartition SECTEN1_2023'!J56-'[2]Répartition SECTEN1'!J56</f>
        <v>-126.88824245478725</v>
      </c>
      <c r="K56" s="92">
        <f>'Répartition SECTEN1_2023'!K56-'[2]Répartition SECTEN1'!K56</f>
        <v>-126.88824245478725</v>
      </c>
      <c r="L56" s="92">
        <f>'Répartition SECTEN1_2023'!L56-'[2]Répartition SECTEN1'!L56</f>
        <v>-126.88824245478725</v>
      </c>
      <c r="M56" s="92">
        <f>'Répartition SECTEN1_2023'!M56-'[2]Répartition SECTEN1'!M56</f>
        <v>-126.88824245478725</v>
      </c>
      <c r="N56" s="92">
        <f>'Répartition SECTEN1_2023'!N56-'[2]Répartition SECTEN1'!N56</f>
        <v>-126.88824245478725</v>
      </c>
      <c r="O56" s="92">
        <f>'Répartition SECTEN1_2023'!O56-'[2]Répartition SECTEN1'!O56</f>
        <v>-126.88824245478725</v>
      </c>
      <c r="T56" s="1">
        <v>818.99237276420251</v>
      </c>
      <c r="U56" s="1">
        <v>836.6516960855347</v>
      </c>
      <c r="V56" s="1">
        <v>813.39962457960223</v>
      </c>
    </row>
    <row r="57" spans="1:22" x14ac:dyDescent="0.25">
      <c r="B57" s="8" t="s">
        <v>174</v>
      </c>
      <c r="C57" s="92">
        <f>'Répartition SECTEN1_2023'!C57-'[2]Répartition SECTEN1'!C57</f>
        <v>1461.4493338168541</v>
      </c>
      <c r="D57" s="92">
        <f>'Répartition SECTEN1_2023'!D57-'[2]Répartition SECTEN1'!D57</f>
        <v>2012.6818563304987</v>
      </c>
      <c r="E57" s="92">
        <f>'Répartition SECTEN1_2023'!E57-'[2]Répartition SECTEN1'!E57</f>
        <v>2037.7148132327857</v>
      </c>
      <c r="F57" s="92">
        <f>'Répartition SECTEN1_2023'!F57-'[2]Répartition SECTEN1'!F57</f>
        <v>2128.3262022878334</v>
      </c>
      <c r="G57" s="92">
        <f>'Répartition SECTEN1_2023'!G57-'[2]Répartition SECTEN1'!G57</f>
        <v>2111.2092019929551</v>
      </c>
      <c r="H57" s="92">
        <f>'Répartition SECTEN1_2023'!H57-'[2]Répartition SECTEN1'!H57</f>
        <v>1974.4444553119174</v>
      </c>
      <c r="I57" s="92">
        <f>'Répartition SECTEN1_2023'!I57-'[2]Répartition SECTEN1'!I57</f>
        <v>1902.3129393292475</v>
      </c>
      <c r="J57" s="92">
        <f>'Répartition SECTEN1_2023'!J57-'[2]Répartition SECTEN1'!J57</f>
        <v>2090.7697192329069</v>
      </c>
      <c r="K57" s="92">
        <f>'Répartition SECTEN1_2023'!K57-'[2]Répartition SECTEN1'!K57</f>
        <v>2253.8060003106148</v>
      </c>
      <c r="L57" s="92">
        <f>'Répartition SECTEN1_2023'!L57-'[2]Répartition SECTEN1'!L57</f>
        <v>2492.8188797276962</v>
      </c>
      <c r="M57" s="92">
        <f>'Répartition SECTEN1_2023'!M57-'[2]Répartition SECTEN1'!M57</f>
        <v>2653.6399782508524</v>
      </c>
      <c r="N57" s="92">
        <f>'Répartition SECTEN1_2023'!N57-'[2]Répartition SECTEN1'!N57</f>
        <v>3071.3857841552817</v>
      </c>
      <c r="O57" s="92">
        <f>'Répartition SECTEN1_2023'!O57-'[2]Répartition SECTEN1'!O57</f>
        <v>3461.5394027768016</v>
      </c>
      <c r="T57" s="1">
        <v>55663.348470144439</v>
      </c>
      <c r="U57" s="1">
        <v>55151.035272421752</v>
      </c>
      <c r="V57" s="1">
        <v>54016.793477806292</v>
      </c>
    </row>
    <row r="58" spans="1:22" x14ac:dyDescent="0.25">
      <c r="B58" s="9" t="s">
        <v>172</v>
      </c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</row>
    <row r="59" spans="1:22" x14ac:dyDescent="0.25">
      <c r="B59" s="9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</row>
    <row r="60" spans="1:22" x14ac:dyDescent="0.25">
      <c r="B60" s="8"/>
    </row>
    <row r="61" spans="1:22" x14ac:dyDescent="0.25">
      <c r="A61" s="5" t="s">
        <v>52</v>
      </c>
      <c r="B61" s="5" t="s">
        <v>175</v>
      </c>
      <c r="C61" s="92">
        <f>'Répartition SECTEN1_2023'!C61-'[2]Répartition SECTEN1'!C61</f>
        <v>-0.82038435454930791</v>
      </c>
      <c r="D61" s="92">
        <f>'Répartition SECTEN1_2023'!D61-'[2]Répartition SECTEN1'!D61</f>
        <v>-0.67630277176969678</v>
      </c>
      <c r="E61" s="92">
        <f>'Répartition SECTEN1_2023'!E61-'[2]Répartition SECTEN1'!E61</f>
        <v>-0.42977986518631539</v>
      </c>
      <c r="F61" s="92">
        <f>'Répartition SECTEN1_2023'!F61-'[2]Répartition SECTEN1'!F61</f>
        <v>74.017074721582361</v>
      </c>
      <c r="G61" s="92">
        <f>'Répartition SECTEN1_2023'!G61-'[2]Répartition SECTEN1'!G61</f>
        <v>122.60525859449372</v>
      </c>
      <c r="H61" s="92">
        <f>'Répartition SECTEN1_2023'!H61-'[2]Répartition SECTEN1'!H61</f>
        <v>135.84543809980315</v>
      </c>
      <c r="I61" s="92">
        <f>'Répartition SECTEN1_2023'!I61-'[2]Répartition SECTEN1'!I61</f>
        <v>144.66895119092453</v>
      </c>
      <c r="J61" s="92">
        <f>'Répartition SECTEN1_2023'!J61-'[2]Répartition SECTEN1'!J61</f>
        <v>130.31958770180916</v>
      </c>
      <c r="K61" s="92">
        <f>'Répartition SECTEN1_2023'!K61-'[2]Répartition SECTEN1'!K61</f>
        <v>120.75703761309637</v>
      </c>
      <c r="L61" s="92">
        <f>'Répartition SECTEN1_2023'!L61-'[2]Répartition SECTEN1'!L61</f>
        <v>108.61995152728373</v>
      </c>
      <c r="M61" s="92">
        <f>'Répartition SECTEN1_2023'!M61-'[2]Répartition SECTEN1'!M61</f>
        <v>99.741792623480549</v>
      </c>
      <c r="N61" s="92">
        <f>'Répartition SECTEN1_2023'!N61-'[2]Répartition SECTEN1'!N61</f>
        <v>109.41751429264961</v>
      </c>
      <c r="O61" s="92">
        <f>'Répartition SECTEN1_2023'!O61-'[2]Répartition SECTEN1'!O61</f>
        <v>118.31549438099559</v>
      </c>
      <c r="T61" s="1">
        <v>3416.2734413601124</v>
      </c>
      <c r="U61" s="1">
        <v>3414.4396657232974</v>
      </c>
      <c r="V61" s="1">
        <v>3407.7700983440423</v>
      </c>
    </row>
    <row r="62" spans="1:22" x14ac:dyDescent="0.25">
      <c r="G62" s="94"/>
    </row>
    <row r="63" spans="1:22" ht="15.75" thickBot="1" x14ac:dyDescent="0.3"/>
    <row r="64" spans="1:22" ht="15.75" thickBot="1" x14ac:dyDescent="0.3">
      <c r="A64" s="3" t="s">
        <v>3</v>
      </c>
      <c r="C64" s="174" t="s">
        <v>178</v>
      </c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6"/>
    </row>
    <row r="65" spans="1:22" x14ac:dyDescent="0.25">
      <c r="A65" s="10" t="s">
        <v>8</v>
      </c>
      <c r="B65" s="4" t="s">
        <v>164</v>
      </c>
      <c r="C65" s="2">
        <v>2018</v>
      </c>
      <c r="D65" s="2">
        <v>2019</v>
      </c>
      <c r="E65" s="2">
        <v>2020</v>
      </c>
      <c r="F65" s="2">
        <v>2023</v>
      </c>
      <c r="G65" s="2">
        <v>2025</v>
      </c>
      <c r="H65" s="2">
        <v>2028</v>
      </c>
      <c r="I65" s="2">
        <v>2030</v>
      </c>
      <c r="J65" s="2">
        <v>2033</v>
      </c>
      <c r="K65" s="2">
        <v>2035</v>
      </c>
      <c r="L65" s="2">
        <v>2038</v>
      </c>
      <c r="M65" s="2">
        <v>2040</v>
      </c>
      <c r="N65" s="2">
        <v>2045</v>
      </c>
      <c r="O65" s="2">
        <v>2050</v>
      </c>
      <c r="T65" s="1">
        <v>2018</v>
      </c>
      <c r="U65" s="1">
        <v>2019</v>
      </c>
      <c r="V65" s="1">
        <v>2020</v>
      </c>
    </row>
    <row r="66" spans="1:22" x14ac:dyDescent="0.25">
      <c r="A66" s="5" t="s">
        <v>9</v>
      </c>
      <c r="B66" s="5" t="s">
        <v>165</v>
      </c>
      <c r="C66" s="92">
        <f>'Répartition SECTEN1_2023'!C66-'[2]Répartition SECTEN1'!C66</f>
        <v>-8.8950616337967858E-2</v>
      </c>
      <c r="D66" s="92">
        <f>'Répartition SECTEN1_2023'!D66-'[2]Répartition SECTEN1'!D66</f>
        <v>-12.995145590956696</v>
      </c>
      <c r="E66" s="92">
        <f>'Répartition SECTEN1_2023'!E66-'[2]Répartition SECTEN1'!E66</f>
        <v>-130.66878084748265</v>
      </c>
      <c r="F66" s="92">
        <f>'Répartition SECTEN1_2023'!F66-'[2]Répartition SECTEN1'!F66</f>
        <v>-8.0242570296559279</v>
      </c>
      <c r="G66" s="92">
        <f>'Répartition SECTEN1_2023'!G66-'[2]Répartition SECTEN1'!G66</f>
        <v>-9.3938723114617346</v>
      </c>
      <c r="H66" s="92">
        <f>'Répartition SECTEN1_2023'!H66-'[2]Répartition SECTEN1'!H66</f>
        <v>-7.4999279351838481</v>
      </c>
      <c r="I66" s="92">
        <f>'Répartition SECTEN1_2023'!I66-'[2]Répartition SECTEN1'!I66</f>
        <v>-7.1146344784334019</v>
      </c>
      <c r="J66" s="92">
        <f>'Répartition SECTEN1_2023'!J66-'[2]Répartition SECTEN1'!J66</f>
        <v>0.9241523332051429</v>
      </c>
      <c r="K66" s="92">
        <f>'Répartition SECTEN1_2023'!K66-'[2]Répartition SECTEN1'!K66</f>
        <v>6.2153900038314305</v>
      </c>
      <c r="L66" s="92">
        <f>'Répartition SECTEN1_2023'!L66-'[2]Répartition SECTEN1'!L66</f>
        <v>-6.9660716753563463</v>
      </c>
      <c r="M66" s="92">
        <f>'Répartition SECTEN1_2023'!M66-'[2]Répartition SECTEN1'!M66</f>
        <v>-15.463658550446496</v>
      </c>
      <c r="N66" s="92">
        <f>'Répartition SECTEN1_2023'!N66-'[2]Répartition SECTEN1'!N66</f>
        <v>-6.6286123337816321</v>
      </c>
      <c r="O66" s="92">
        <f>'Répartition SECTEN1_2023'!O66-'[2]Répartition SECTEN1'!O66</f>
        <v>1.2359816741640373</v>
      </c>
      <c r="T66" s="1">
        <v>245.60522849228306</v>
      </c>
      <c r="U66" s="1">
        <v>249.28320761166356</v>
      </c>
      <c r="V66" s="1">
        <v>365.22359574499802</v>
      </c>
    </row>
    <row r="67" spans="1:22" x14ac:dyDescent="0.25">
      <c r="A67" s="6" t="s">
        <v>13</v>
      </c>
      <c r="B67" s="6" t="s">
        <v>166</v>
      </c>
      <c r="C67" s="92">
        <f>'Répartition SECTEN1_2023'!C67-'[2]Répartition SECTEN1'!C67</f>
        <v>-13.524846601149875</v>
      </c>
      <c r="D67" s="92">
        <f>'Répartition SECTEN1_2023'!D67-'[2]Répartition SECTEN1'!D67</f>
        <v>1.2106928483142383</v>
      </c>
      <c r="E67" s="92">
        <f>'Répartition SECTEN1_2023'!E67-'[2]Répartition SECTEN1'!E67</f>
        <v>-2.3985106100207076</v>
      </c>
      <c r="F67" s="92">
        <f>'Répartition SECTEN1_2023'!F67-'[2]Répartition SECTEN1'!F67</f>
        <v>-3.2485636134001652</v>
      </c>
      <c r="G67" s="92">
        <f>'Répartition SECTEN1_2023'!G67-'[2]Répartition SECTEN1'!G67</f>
        <v>4.0534505182495195</v>
      </c>
      <c r="H67" s="92">
        <f>'Répartition SECTEN1_2023'!H67-'[2]Répartition SECTEN1'!H67</f>
        <v>6.5948188281496414</v>
      </c>
      <c r="I67" s="92">
        <f>'Répartition SECTEN1_2023'!I67-'[2]Répartition SECTEN1'!I67</f>
        <v>7.579131372445886</v>
      </c>
      <c r="J67" s="92">
        <f>'Répartition SECTEN1_2023'!J67-'[2]Répartition SECTEN1'!J67</f>
        <v>10.109734120781127</v>
      </c>
      <c r="K67" s="92">
        <f>'Répartition SECTEN1_2023'!K67-'[2]Répartition SECTEN1'!K67</f>
        <v>11.839514737763579</v>
      </c>
      <c r="L67" s="92">
        <f>'Répartition SECTEN1_2023'!L67-'[2]Répartition SECTEN1'!L67</f>
        <v>20.912451388724662</v>
      </c>
      <c r="M67" s="92">
        <f>'Répartition SECTEN1_2023'!M67-'[2]Répartition SECTEN1'!M67</f>
        <v>26.795593766979891</v>
      </c>
      <c r="N67" s="92">
        <f>'Répartition SECTEN1_2023'!N67-'[2]Répartition SECTEN1'!N67</f>
        <v>45.896239198713147</v>
      </c>
      <c r="O67" s="92">
        <f>'Répartition SECTEN1_2023'!O67-'[2]Répartition SECTEN1'!O67</f>
        <v>46.881065616639603</v>
      </c>
      <c r="T67" s="1">
        <v>1497.7001989614923</v>
      </c>
      <c r="U67" s="1">
        <v>1320.9458892545781</v>
      </c>
      <c r="V67" s="1">
        <v>1122.5956110552449</v>
      </c>
    </row>
    <row r="68" spans="1:22" x14ac:dyDescent="0.25">
      <c r="A68" s="6" t="s">
        <v>58</v>
      </c>
      <c r="B68" s="6" t="s">
        <v>167</v>
      </c>
      <c r="C68" s="92">
        <f>'Répartition SECTEN1_2023'!C68-'[2]Répartition SECTEN1'!C68</f>
        <v>100.98046946440667</v>
      </c>
      <c r="D68" s="92">
        <f>'Répartition SECTEN1_2023'!D68-'[2]Répartition SECTEN1'!D68</f>
        <v>101.38711574867676</v>
      </c>
      <c r="E68" s="92">
        <f>'Répartition SECTEN1_2023'!E68-'[2]Répartition SECTEN1'!E68</f>
        <v>99.247908340517711</v>
      </c>
      <c r="F68" s="92">
        <f>'Répartition SECTEN1_2023'!F68-'[2]Répartition SECTEN1'!F68</f>
        <v>98.452757702369297</v>
      </c>
      <c r="G68" s="92">
        <f>'Répartition SECTEN1_2023'!G68-'[2]Répartition SECTEN1'!G68</f>
        <v>98.142209300854688</v>
      </c>
      <c r="H68" s="92">
        <f>'Répartition SECTEN1_2023'!H68-'[2]Répartition SECTEN1'!H68</f>
        <v>97.699030339456215</v>
      </c>
      <c r="I68" s="92">
        <f>'Répartition SECTEN1_2023'!I68-'[2]Répartition SECTEN1'!I68</f>
        <v>97.731543997401786</v>
      </c>
      <c r="J68" s="92">
        <f>'Répartition SECTEN1_2023'!J68-'[2]Répartition SECTEN1'!J68</f>
        <v>97.5691902371168</v>
      </c>
      <c r="K68" s="92">
        <f>'Répartition SECTEN1_2023'!K68-'[2]Répartition SECTEN1'!K68</f>
        <v>98.019514194024794</v>
      </c>
      <c r="L68" s="92">
        <f>'Répartition SECTEN1_2023'!L68-'[2]Répartition SECTEN1'!L68</f>
        <v>99.37981720630205</v>
      </c>
      <c r="M68" s="92">
        <f>'Répartition SECTEN1_2023'!M68-'[2]Répartition SECTEN1'!M68</f>
        <v>99.943241169508894</v>
      </c>
      <c r="N68" s="92">
        <f>'Répartition SECTEN1_2023'!N68-'[2]Répartition SECTEN1'!N68</f>
        <v>99.581781476035644</v>
      </c>
      <c r="O68" s="92">
        <f>'Répartition SECTEN1_2023'!O68-'[2]Répartition SECTEN1'!O68</f>
        <v>98.128387198660903</v>
      </c>
      <c r="T68" s="1">
        <v>325.44286899598734</v>
      </c>
      <c r="U68" s="1">
        <v>354.11942232317398</v>
      </c>
      <c r="V68" s="1">
        <v>356.30776607043106</v>
      </c>
    </row>
    <row r="69" spans="1:22" x14ac:dyDescent="0.25">
      <c r="A69" s="6" t="s">
        <v>39</v>
      </c>
      <c r="B69" s="6" t="s">
        <v>168</v>
      </c>
      <c r="C69" s="92">
        <f>'Répartition SECTEN1_2023'!C69-'[2]Répartition SECTEN1'!C69</f>
        <v>17.879455522082708</v>
      </c>
      <c r="D69" s="92">
        <f>'Répartition SECTEN1_2023'!D69-'[2]Répartition SECTEN1'!D69</f>
        <v>17.707370081941121</v>
      </c>
      <c r="E69" s="92">
        <f>'Répartition SECTEN1_2023'!E69-'[2]Répartition SECTEN1'!E69</f>
        <v>17.925462074756979</v>
      </c>
      <c r="F69" s="92">
        <f>'Répartition SECTEN1_2023'!F69-'[2]Répartition SECTEN1'!F69</f>
        <v>53.893173568046791</v>
      </c>
      <c r="G69" s="92">
        <f>'Répartition SECTEN1_2023'!G69-'[2]Répartition SECTEN1'!G69</f>
        <v>70.302314643498107</v>
      </c>
      <c r="H69" s="92">
        <f>'Répartition SECTEN1_2023'!H69-'[2]Répartition SECTEN1'!H69</f>
        <v>73.001160226337788</v>
      </c>
      <c r="I69" s="92">
        <f>'Répartition SECTEN1_2023'!I69-'[2]Répartition SECTEN1'!I69</f>
        <v>74.714466977576706</v>
      </c>
      <c r="J69" s="92">
        <f>'Répartition SECTEN1_2023'!J69-'[2]Répartition SECTEN1'!J69</f>
        <v>66.267790583826581</v>
      </c>
      <c r="K69" s="92">
        <f>'Répartition SECTEN1_2023'!K69-'[2]Répartition SECTEN1'!K69</f>
        <v>59.789068567686968</v>
      </c>
      <c r="L69" s="92">
        <f>'Répartition SECTEN1_2023'!L69-'[2]Répartition SECTEN1'!L69</f>
        <v>49.159427460561176</v>
      </c>
      <c r="M69" s="92">
        <f>'Répartition SECTEN1_2023'!M69-'[2]Répartition SECTEN1'!M69</f>
        <v>42.252071740588519</v>
      </c>
      <c r="N69" s="92">
        <f>'Répartition SECTEN1_2023'!N69-'[2]Répartition SECTEN1'!N69</f>
        <v>28.19227333489755</v>
      </c>
      <c r="O69" s="92">
        <f>'Répartition SECTEN1_2023'!O69-'[2]Répartition SECTEN1'!O69</f>
        <v>14.179546825811144</v>
      </c>
      <c r="T69" s="1">
        <v>728.5749126217238</v>
      </c>
      <c r="U69" s="1">
        <v>729.6736406668856</v>
      </c>
      <c r="V69" s="1">
        <v>702.64963711667008</v>
      </c>
    </row>
    <row r="70" spans="1:22" x14ac:dyDescent="0.25">
      <c r="A70" s="6" t="s">
        <v>54</v>
      </c>
      <c r="B70" s="6" t="s">
        <v>169</v>
      </c>
      <c r="C70" s="92">
        <f>'Répartition SECTEN1_2023'!C70-'[2]Répartition SECTEN1'!C70</f>
        <v>-6395.1530876061115</v>
      </c>
      <c r="D70" s="92">
        <f>'Répartition SECTEN1_2023'!D70-'[2]Répartition SECTEN1'!D70</f>
        <v>-6926.2008824835902</v>
      </c>
      <c r="E70" s="92">
        <f>'Répartition SECTEN1_2023'!E70-'[2]Répartition SECTEN1'!E70</f>
        <v>-6383.2212997918141</v>
      </c>
      <c r="F70" s="92">
        <f>'Répartition SECTEN1_2023'!F70-'[2]Répartition SECTEN1'!F70</f>
        <v>-5437.0454672599444</v>
      </c>
      <c r="G70" s="92">
        <f>'Répartition SECTEN1_2023'!G70-'[2]Répartition SECTEN1'!G70</f>
        <v>-4840.224978627688</v>
      </c>
      <c r="H70" s="92">
        <f>'Répartition SECTEN1_2023'!H70-'[2]Répartition SECTEN1'!H70</f>
        <v>-3959.2033979104053</v>
      </c>
      <c r="I70" s="92">
        <f>'Répartition SECTEN1_2023'!I70-'[2]Répartition SECTEN1'!I70</f>
        <v>-3372.314859518814</v>
      </c>
      <c r="J70" s="92">
        <f>'Répartition SECTEN1_2023'!J70-'[2]Répartition SECTEN1'!J70</f>
        <v>-3374.0781498056676</v>
      </c>
      <c r="K70" s="92">
        <f>'Répartition SECTEN1_2023'!K70-'[2]Répartition SECTEN1'!K70</f>
        <v>-3370.8803899149607</v>
      </c>
      <c r="L70" s="92">
        <f>'Répartition SECTEN1_2023'!L70-'[2]Répartition SECTEN1'!L70</f>
        <v>-3392.8485331595512</v>
      </c>
      <c r="M70" s="92">
        <f>'Répartition SECTEN1_2023'!M70-'[2]Répartition SECTEN1'!M70</f>
        <v>-3403.6358957057382</v>
      </c>
      <c r="N70" s="92">
        <f>'Répartition SECTEN1_2023'!N70-'[2]Répartition SECTEN1'!N70</f>
        <v>-3519.0412835941443</v>
      </c>
      <c r="O70" s="92">
        <f>'Répartition SECTEN1_2023'!O70-'[2]Répartition SECTEN1'!O70</f>
        <v>-3510.6397602942852</v>
      </c>
      <c r="T70" s="1">
        <v>34012.410147723203</v>
      </c>
      <c r="U70" s="1">
        <v>33739.153073397822</v>
      </c>
      <c r="V70" s="1">
        <v>32308.934033683807</v>
      </c>
    </row>
    <row r="71" spans="1:22" x14ac:dyDescent="0.25">
      <c r="A71" s="6" t="s">
        <v>47</v>
      </c>
      <c r="B71" s="6" t="s">
        <v>170</v>
      </c>
      <c r="C71" s="92">
        <f>'Répartition SECTEN1_2023'!C71-'[2]Répartition SECTEN1'!C71</f>
        <v>7.4823845887149218</v>
      </c>
      <c r="D71" s="92">
        <f>'Répartition SECTEN1_2023'!D71-'[2]Répartition SECTEN1'!D71</f>
        <v>2.4764697830257774</v>
      </c>
      <c r="E71" s="92">
        <f>'Répartition SECTEN1_2023'!E71-'[2]Répartition SECTEN1'!E71</f>
        <v>4.7985003783707043</v>
      </c>
      <c r="F71" s="92">
        <f>'Répartition SECTEN1_2023'!F71-'[2]Répartition SECTEN1'!F71</f>
        <v>94.912027977633898</v>
      </c>
      <c r="G71" s="92">
        <f>'Répartition SECTEN1_2023'!G71-'[2]Répartition SECTEN1'!G71</f>
        <v>38.638616084475416</v>
      </c>
      <c r="H71" s="92">
        <f>'Répartition SECTEN1_2023'!H71-'[2]Répartition SECTEN1'!H71</f>
        <v>26.260283299069783</v>
      </c>
      <c r="I71" s="92">
        <f>'Répartition SECTEN1_2023'!I71-'[2]Répartition SECTEN1'!I71</f>
        <v>16.893357569193881</v>
      </c>
      <c r="J71" s="92">
        <f>'Répartition SECTEN1_2023'!J71-'[2]Répartition SECTEN1'!J71</f>
        <v>0.71132259279920618</v>
      </c>
      <c r="K71" s="92">
        <f>'Répartition SECTEN1_2023'!K71-'[2]Répartition SECTEN1'!K71</f>
        <v>-7.8274252588104218</v>
      </c>
      <c r="L71" s="92">
        <f>'Répartition SECTEN1_2023'!L71-'[2]Répartition SECTEN1'!L71</f>
        <v>-16.333951779509562</v>
      </c>
      <c r="M71" s="92">
        <f>'Répartition SECTEN1_2023'!M71-'[2]Répartition SECTEN1'!M71</f>
        <v>-14.395006863423021</v>
      </c>
      <c r="N71" s="92">
        <f>'Répartition SECTEN1_2023'!N71-'[2]Répartition SECTEN1'!N71</f>
        <v>-2.8919032961371727</v>
      </c>
      <c r="O71" s="92">
        <f>'Répartition SECTEN1_2023'!O71-'[2]Répartition SECTEN1'!O71</f>
        <v>7.9850389217214328</v>
      </c>
      <c r="T71" s="1">
        <v>1361.671530006329</v>
      </c>
      <c r="U71" s="1">
        <v>1340.4425275816577</v>
      </c>
      <c r="V71" s="1">
        <v>1116.0946114844612</v>
      </c>
    </row>
    <row r="72" spans="1:22" x14ac:dyDescent="0.25">
      <c r="A72" s="7"/>
      <c r="B72" s="8" t="s">
        <v>171</v>
      </c>
      <c r="C72" s="92">
        <f>'Répartition SECTEN1_2023'!C72-'[2]Répartition SECTEN1'!C72</f>
        <v>-6282.4245752483985</v>
      </c>
      <c r="D72" s="92">
        <f>'Répartition SECTEN1_2023'!D72-'[2]Répartition SECTEN1'!D72</f>
        <v>-6816.4143796125936</v>
      </c>
      <c r="E72" s="92">
        <f>'Répartition SECTEN1_2023'!E72-'[2]Répartition SECTEN1'!E72</f>
        <v>-6394.3167204556776</v>
      </c>
      <c r="F72" s="92">
        <f>'Répartition SECTEN1_2023'!F72-'[2]Répartition SECTEN1'!F72</f>
        <v>-5201.0603286549522</v>
      </c>
      <c r="G72" s="92">
        <f>'Répartition SECTEN1_2023'!G72-'[2]Répartition SECTEN1'!G72</f>
        <v>-4638.4822603920766</v>
      </c>
      <c r="H72" s="92">
        <f>'Répartition SECTEN1_2023'!H72-'[2]Répartition SECTEN1'!H72</f>
        <v>-3763.1480331525745</v>
      </c>
      <c r="I72" s="92">
        <f>'Répartition SECTEN1_2023'!I72-'[2]Répartition SECTEN1'!I72</f>
        <v>-3182.5109940806251</v>
      </c>
      <c r="J72" s="92">
        <f>'Répartition SECTEN1_2023'!J72-'[2]Répartition SECTEN1'!J72</f>
        <v>-3198.4959599379399</v>
      </c>
      <c r="K72" s="92">
        <f>'Répartition SECTEN1_2023'!K72-'[2]Répartition SECTEN1'!K72</f>
        <v>-3202.8443276704675</v>
      </c>
      <c r="L72" s="92">
        <f>'Répartition SECTEN1_2023'!L72-'[2]Répartition SECTEN1'!L72</f>
        <v>-3246.6968605588336</v>
      </c>
      <c r="M72" s="92">
        <f>'Répartition SECTEN1_2023'!M72-'[2]Répartition SECTEN1'!M72</f>
        <v>-3264.5036544425275</v>
      </c>
      <c r="N72" s="92">
        <f>'Répartition SECTEN1_2023'!N72-'[2]Répartition SECTEN1'!N72</f>
        <v>-3354.8915052144148</v>
      </c>
      <c r="O72" s="92">
        <f>'Répartition SECTEN1_2023'!O72-'[2]Répartition SECTEN1'!O72</f>
        <v>-3342.2297400572916</v>
      </c>
      <c r="T72" s="1">
        <v>38171.404886801021</v>
      </c>
      <c r="U72" s="1">
        <v>37733.617760835783</v>
      </c>
      <c r="V72" s="1">
        <v>35971.80525515561</v>
      </c>
    </row>
    <row r="73" spans="1:22" x14ac:dyDescent="0.25">
      <c r="A73" s="7"/>
      <c r="B73" s="9" t="s">
        <v>172</v>
      </c>
      <c r="C73" s="93"/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</row>
    <row r="74" spans="1:22" x14ac:dyDescent="0.25">
      <c r="A74" s="7"/>
      <c r="B74" s="9"/>
      <c r="C74" s="93"/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</row>
    <row r="75" spans="1:22" x14ac:dyDescent="0.25">
      <c r="A75" s="7"/>
      <c r="B75" s="9"/>
    </row>
    <row r="76" spans="1:22" x14ac:dyDescent="0.25">
      <c r="A76" s="5" t="s">
        <v>66</v>
      </c>
      <c r="B76" s="5" t="s">
        <v>173</v>
      </c>
      <c r="C76" s="92">
        <f>'Répartition SECTEN1_2023'!C76-'[2]Répartition SECTEN1'!C76</f>
        <v>-1383.1640675961869</v>
      </c>
      <c r="D76" s="92">
        <f>'Répartition SECTEN1_2023'!D76-'[2]Répartition SECTEN1'!D76</f>
        <v>-1428.4003399380961</v>
      </c>
      <c r="E76" s="92">
        <f>'Répartition SECTEN1_2023'!E76-'[2]Répartition SECTEN1'!E76</f>
        <v>-1485.8635254375197</v>
      </c>
      <c r="F76" s="92">
        <f>'Répartition SECTEN1_2023'!F76-'[2]Répartition SECTEN1'!F76</f>
        <v>-1485.8635254375201</v>
      </c>
      <c r="G76" s="92">
        <f>'Répartition SECTEN1_2023'!G76-'[2]Répartition SECTEN1'!G76</f>
        <v>-1485.8635254375201</v>
      </c>
      <c r="H76" s="92">
        <f>'Répartition SECTEN1_2023'!H76-'[2]Répartition SECTEN1'!H76</f>
        <v>-1485.8635254375201</v>
      </c>
      <c r="I76" s="92">
        <f>'Répartition SECTEN1_2023'!I76-'[2]Répartition SECTEN1'!I76</f>
        <v>-1485.8635254375201</v>
      </c>
      <c r="J76" s="92">
        <f>'Répartition SECTEN1_2023'!J76-'[2]Répartition SECTEN1'!J76</f>
        <v>-1485.8635254375201</v>
      </c>
      <c r="K76" s="92">
        <f>'Répartition SECTEN1_2023'!K76-'[2]Répartition SECTEN1'!K76</f>
        <v>-1485.8635254375201</v>
      </c>
      <c r="L76" s="92">
        <f>'Répartition SECTEN1_2023'!L76-'[2]Répartition SECTEN1'!L76</f>
        <v>-1485.8635254375201</v>
      </c>
      <c r="M76" s="92">
        <f>'Répartition SECTEN1_2023'!M76-'[2]Répartition SECTEN1'!M76</f>
        <v>-1485.8635254375201</v>
      </c>
      <c r="N76" s="92">
        <f>'Répartition SECTEN1_2023'!N76-'[2]Répartition SECTEN1'!N76</f>
        <v>-1485.8635254375201</v>
      </c>
      <c r="O76" s="92">
        <f>'Répartition SECTEN1_2023'!O76-'[2]Répartition SECTEN1'!O76</f>
        <v>-1485.8635254375201</v>
      </c>
      <c r="T76" s="1">
        <v>2777.5412394668656</v>
      </c>
      <c r="U76" s="1">
        <v>2780.9639165879648</v>
      </c>
      <c r="V76" s="1">
        <v>2767.0901733383689</v>
      </c>
    </row>
    <row r="77" spans="1:22" x14ac:dyDescent="0.25">
      <c r="B77" s="8" t="s">
        <v>174</v>
      </c>
      <c r="C77" s="92">
        <f>'Répartition SECTEN1_2023'!C77-'[2]Répartition SECTEN1'!C77</f>
        <v>-7665.5886428445774</v>
      </c>
      <c r="D77" s="92">
        <f>'Répartition SECTEN1_2023'!D77-'[2]Répartition SECTEN1'!D77</f>
        <v>-8244.8147195506863</v>
      </c>
      <c r="E77" s="92">
        <f>'Répartition SECTEN1_2023'!E77-'[2]Répartition SECTEN1'!E77</f>
        <v>-7880.1802458932034</v>
      </c>
      <c r="F77" s="92">
        <f>'Répartition SECTEN1_2023'!F77-'[2]Répartition SECTEN1'!F77</f>
        <v>-6686.9238540924744</v>
      </c>
      <c r="G77" s="92">
        <f>'Répartition SECTEN1_2023'!G77-'[2]Répartition SECTEN1'!G77</f>
        <v>-6124.3457858296024</v>
      </c>
      <c r="H77" s="92">
        <f>'Répartition SECTEN1_2023'!H77-'[2]Répartition SECTEN1'!H77</f>
        <v>-5249.0115585900967</v>
      </c>
      <c r="I77" s="92">
        <f>'Répartition SECTEN1_2023'!I77-'[2]Répartition SECTEN1'!I77</f>
        <v>-4668.3745195181473</v>
      </c>
      <c r="J77" s="92">
        <f>'Répartition SECTEN1_2023'!J77-'[2]Répartition SECTEN1'!J77</f>
        <v>-4684.3594853754621</v>
      </c>
      <c r="K77" s="92">
        <f>'Répartition SECTEN1_2023'!K77-'[2]Répartition SECTEN1'!K77</f>
        <v>-4688.7078531079933</v>
      </c>
      <c r="L77" s="92">
        <f>'Répartition SECTEN1_2023'!L77-'[2]Répartition SECTEN1'!L77</f>
        <v>-4732.5603859963558</v>
      </c>
      <c r="M77" s="92">
        <f>'Répartition SECTEN1_2023'!M77-'[2]Répartition SECTEN1'!M77</f>
        <v>-4750.3671798800533</v>
      </c>
      <c r="N77" s="92">
        <f>'Répartition SECTEN1_2023'!N77-'[2]Répartition SECTEN1'!N77</f>
        <v>-4840.755030651937</v>
      </c>
      <c r="O77" s="92">
        <f>'Répartition SECTEN1_2023'!O77-'[2]Répartition SECTEN1'!O77</f>
        <v>-4828.0932654948083</v>
      </c>
      <c r="T77" s="1">
        <v>40948.946126267889</v>
      </c>
      <c r="U77" s="1">
        <v>40514.581677423746</v>
      </c>
      <c r="V77" s="1">
        <v>38738.895428493983</v>
      </c>
    </row>
    <row r="78" spans="1:22" x14ac:dyDescent="0.25">
      <c r="B78" s="9" t="s">
        <v>172</v>
      </c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</row>
    <row r="79" spans="1:22" x14ac:dyDescent="0.25">
      <c r="B79" s="9"/>
      <c r="C79" s="93"/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</row>
    <row r="80" spans="1:22" x14ac:dyDescent="0.25">
      <c r="B80" s="8"/>
    </row>
    <row r="81" spans="1:22" x14ac:dyDescent="0.25">
      <c r="A81" s="5" t="s">
        <v>52</v>
      </c>
      <c r="B81" s="5" t="s">
        <v>175</v>
      </c>
      <c r="C81" s="92">
        <f>'Répartition SECTEN1_2023'!C81-'[2]Répartition SECTEN1'!C81</f>
        <v>0.27958153356169646</v>
      </c>
      <c r="D81" s="92">
        <f>'Répartition SECTEN1_2023'!D81-'[2]Répartition SECTEN1'!D81</f>
        <v>0.26642286217261812</v>
      </c>
      <c r="E81" s="92">
        <f>'Répartition SECTEN1_2023'!E81-'[2]Répartition SECTEN1'!E81</f>
        <v>1.6334948339231232</v>
      </c>
      <c r="F81" s="92">
        <f>'Répartition SECTEN1_2023'!F81-'[2]Répartition SECTEN1'!F81</f>
        <v>6.9258744422714074</v>
      </c>
      <c r="G81" s="92">
        <f>'Répartition SECTEN1_2023'!G81-'[2]Répartition SECTEN1'!G81</f>
        <v>7.6455873030592727</v>
      </c>
      <c r="H81" s="92">
        <f>'Répartition SECTEN1_2023'!H81-'[2]Répartition SECTEN1'!H81</f>
        <v>7.3878493053415468</v>
      </c>
      <c r="I81" s="92">
        <f>'Répartition SECTEN1_2023'!I81-'[2]Répartition SECTEN1'!I81</f>
        <v>7.2160239735298148</v>
      </c>
      <c r="J81" s="92">
        <f>'Répartition SECTEN1_2023'!J81-'[2]Répartition SECTEN1'!J81</f>
        <v>-0.41461130847307004</v>
      </c>
      <c r="K81" s="92">
        <f>'Répartition SECTEN1_2023'!K81-'[2]Répartition SECTEN1'!K81</f>
        <v>-5.5017014964748796</v>
      </c>
      <c r="L81" s="92">
        <f>'Répartition SECTEN1_2023'!L81-'[2]Répartition SECTEN1'!L81</f>
        <v>-15.824024595226888</v>
      </c>
      <c r="M81" s="92">
        <f>'Répartition SECTEN1_2023'!M81-'[2]Répartition SECTEN1'!M81</f>
        <v>-22.70557332772816</v>
      </c>
      <c r="N81" s="92">
        <f>'Répartition SECTEN1_2023'!N81-'[2]Répartition SECTEN1'!N81</f>
        <v>-34.591733908411001</v>
      </c>
      <c r="O81" s="92">
        <f>'Répartition SECTEN1_2023'!O81-'[2]Répartition SECTEN1'!O81</f>
        <v>-48.992018242713854</v>
      </c>
      <c r="T81" s="1">
        <v>230.50218770758926</v>
      </c>
      <c r="U81" s="1">
        <v>232.18982419149324</v>
      </c>
      <c r="V81" s="1">
        <v>125.1888692595482</v>
      </c>
    </row>
    <row r="83" spans="1:22" ht="15.75" thickBot="1" x14ac:dyDescent="0.3"/>
    <row r="84" spans="1:22" ht="15.75" thickBot="1" x14ac:dyDescent="0.3">
      <c r="A84" s="3" t="s">
        <v>0</v>
      </c>
      <c r="C84" s="174" t="s">
        <v>179</v>
      </c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175"/>
      <c r="O84" s="176"/>
    </row>
    <row r="85" spans="1:22" x14ac:dyDescent="0.25">
      <c r="A85" s="10" t="s">
        <v>8</v>
      </c>
      <c r="B85" s="4" t="s">
        <v>164</v>
      </c>
      <c r="C85" s="2">
        <v>2018</v>
      </c>
      <c r="D85" s="2">
        <v>2019</v>
      </c>
      <c r="E85" s="2">
        <v>2020</v>
      </c>
      <c r="F85" s="2">
        <v>2023</v>
      </c>
      <c r="G85" s="2">
        <v>2025</v>
      </c>
      <c r="H85" s="2">
        <v>2028</v>
      </c>
      <c r="I85" s="2">
        <v>2030</v>
      </c>
      <c r="J85" s="2">
        <v>2033</v>
      </c>
      <c r="K85" s="2">
        <v>2035</v>
      </c>
      <c r="L85" s="2">
        <v>2038</v>
      </c>
      <c r="M85" s="2">
        <v>2040</v>
      </c>
      <c r="N85" s="2">
        <v>2045</v>
      </c>
      <c r="O85" s="2">
        <v>2050</v>
      </c>
      <c r="T85" s="1">
        <v>2018</v>
      </c>
      <c r="U85" s="1">
        <v>2019</v>
      </c>
      <c r="V85" s="1">
        <v>2020</v>
      </c>
    </row>
    <row r="86" spans="1:22" x14ac:dyDescent="0.25">
      <c r="A86" s="5" t="s">
        <v>9</v>
      </c>
      <c r="B86" s="5" t="s">
        <v>165</v>
      </c>
      <c r="C86" s="92">
        <f>'Répartition SECTEN1_2023'!C86-'[2]Répartition SECTEN1'!C86</f>
        <v>4.3875000702754186E-2</v>
      </c>
      <c r="D86" s="92">
        <f>'Répartition SECTEN1_2023'!D86-'[2]Répartition SECTEN1'!D86</f>
        <v>4.2654613739807168E-2</v>
      </c>
      <c r="E86" s="92">
        <f>'Répartition SECTEN1_2023'!E86-'[2]Répartition SECTEN1'!E86</f>
        <v>4.0497218548687375E-2</v>
      </c>
      <c r="F86" s="92">
        <f>'Répartition SECTEN1_2023'!F86-'[2]Répartition SECTEN1'!F86</f>
        <v>0.1294959968553242</v>
      </c>
      <c r="G86" s="92">
        <f>'Répartition SECTEN1_2023'!G86-'[2]Répartition SECTEN1'!G86</f>
        <v>9.2100184510258698E-2</v>
      </c>
      <c r="H86" s="92">
        <f>'Répartition SECTEN1_2023'!H86-'[2]Répartition SECTEN1'!H86</f>
        <v>7.3888632383447339E-2</v>
      </c>
      <c r="I86" s="92">
        <f>'Répartition SECTEN1_2023'!I86-'[2]Répartition SECTEN1'!I86</f>
        <v>5.6149985372650035E-2</v>
      </c>
      <c r="J86" s="92">
        <f>'Répartition SECTEN1_2023'!J86-'[2]Répartition SECTEN1'!J86</f>
        <v>4.8563473179802474E-2</v>
      </c>
      <c r="K86" s="92">
        <f>'Répartition SECTEN1_2023'!K86-'[2]Répartition SECTEN1'!K86</f>
        <v>4.5788731084193901E-2</v>
      </c>
      <c r="L86" s="92">
        <f>'Répartition SECTEN1_2023'!L86-'[2]Répartition SECTEN1'!L86</f>
        <v>4.3205247313584216E-2</v>
      </c>
      <c r="M86" s="92">
        <f>'Répartition SECTEN1_2023'!M86-'[2]Répartition SECTEN1'!M86</f>
        <v>4.1981720499286057E-2</v>
      </c>
      <c r="N86" s="92">
        <f>'Répartition SECTEN1_2023'!N86-'[2]Répartition SECTEN1'!N86</f>
        <v>3.9845750646373634E-2</v>
      </c>
      <c r="O86" s="92">
        <f>'Répartition SECTEN1_2023'!O86-'[2]Répartition SECTEN1'!O86</f>
        <v>3.789025022440351E-2</v>
      </c>
      <c r="T86" s="1">
        <v>4.5818810225599647</v>
      </c>
      <c r="U86" s="1">
        <v>3.6190511273652062</v>
      </c>
      <c r="V86" s="1">
        <v>3.1067954885583231</v>
      </c>
    </row>
    <row r="87" spans="1:22" x14ac:dyDescent="0.25">
      <c r="A87" s="6" t="s">
        <v>13</v>
      </c>
      <c r="B87" s="6" t="s">
        <v>166</v>
      </c>
      <c r="C87" s="92">
        <f>'Répartition SECTEN1_2023'!C87-'[2]Répartition SECTEN1'!C87</f>
        <v>46.228001839549052</v>
      </c>
      <c r="D87" s="92">
        <f>'Répartition SECTEN1_2023'!D87-'[2]Répartition SECTEN1'!D87</f>
        <v>11.91729943625478</v>
      </c>
      <c r="E87" s="92">
        <f>'Répartition SECTEN1_2023'!E87-'[2]Répartition SECTEN1'!E87</f>
        <v>-17.64117983156757</v>
      </c>
      <c r="F87" s="92">
        <f>'Répartition SECTEN1_2023'!F87-'[2]Répartition SECTEN1'!F87</f>
        <v>9.6996395725159346</v>
      </c>
      <c r="G87" s="92">
        <f>'Répartition SECTEN1_2023'!G87-'[2]Répartition SECTEN1'!G87</f>
        <v>5.9342045747716838</v>
      </c>
      <c r="H87" s="92">
        <f>'Répartition SECTEN1_2023'!H87-'[2]Répartition SECTEN1'!H87</f>
        <v>2.9560682306199624</v>
      </c>
      <c r="I87" s="92">
        <f>'Répartition SECTEN1_2023'!I87-'[2]Répartition SECTEN1'!I87</f>
        <v>0.59503413973465058</v>
      </c>
      <c r="J87" s="92">
        <f>'Répartition SECTEN1_2023'!J87-'[2]Répartition SECTEN1'!J87</f>
        <v>-0.75138815600894304</v>
      </c>
      <c r="K87" s="92">
        <f>'Répartition SECTEN1_2023'!K87-'[2]Répartition SECTEN1'!K87</f>
        <v>-2.0324069076348223</v>
      </c>
      <c r="L87" s="92">
        <f>'Répartition SECTEN1_2023'!L87-'[2]Répartition SECTEN1'!L87</f>
        <v>-2.6425062422787278</v>
      </c>
      <c r="M87" s="92">
        <f>'Répartition SECTEN1_2023'!M87-'[2]Répartition SECTEN1'!M87</f>
        <v>-2.8454874162752901</v>
      </c>
      <c r="N87" s="92">
        <f>'Répartition SECTEN1_2023'!N87-'[2]Répartition SECTEN1'!N87</f>
        <v>-3.2257477554202865</v>
      </c>
      <c r="O87" s="92">
        <f>'Répartition SECTEN1_2023'!O87-'[2]Répartition SECTEN1'!O87</f>
        <v>-3.513163166064686</v>
      </c>
      <c r="T87" s="1">
        <v>2991.2857790478283</v>
      </c>
      <c r="U87" s="1">
        <v>2693.0763325596949</v>
      </c>
      <c r="V87" s="1">
        <v>2448.1700370671601</v>
      </c>
    </row>
    <row r="88" spans="1:22" x14ac:dyDescent="0.25">
      <c r="A88" s="6" t="s">
        <v>58</v>
      </c>
      <c r="B88" s="6" t="s">
        <v>167</v>
      </c>
      <c r="C88" s="92">
        <f>'Répartition SECTEN1_2023'!C88-'[2]Répartition SECTEN1'!C88</f>
        <v>0</v>
      </c>
      <c r="D88" s="92">
        <f>'Répartition SECTEN1_2023'!D88-'[2]Répartition SECTEN1'!D88</f>
        <v>0</v>
      </c>
      <c r="E88" s="92">
        <f>'Répartition SECTEN1_2023'!E88-'[2]Répartition SECTEN1'!E88</f>
        <v>0</v>
      </c>
      <c r="F88" s="92">
        <f>'Répartition SECTEN1_2023'!F88-'[2]Répartition SECTEN1'!F88</f>
        <v>0</v>
      </c>
      <c r="G88" s="92">
        <f>'Répartition SECTEN1_2023'!G88-'[2]Répartition SECTEN1'!G88</f>
        <v>0</v>
      </c>
      <c r="H88" s="92">
        <f>'Répartition SECTEN1_2023'!H88-'[2]Répartition SECTEN1'!H88</f>
        <v>0</v>
      </c>
      <c r="I88" s="92">
        <f>'Répartition SECTEN1_2023'!I88-'[2]Répartition SECTEN1'!I88</f>
        <v>0</v>
      </c>
      <c r="J88" s="92">
        <f>'Répartition SECTEN1_2023'!J88-'[2]Répartition SECTEN1'!J88</f>
        <v>0</v>
      </c>
      <c r="K88" s="92">
        <f>'Répartition SECTEN1_2023'!K88-'[2]Répartition SECTEN1'!K88</f>
        <v>0</v>
      </c>
      <c r="L88" s="92">
        <f>'Répartition SECTEN1_2023'!L88-'[2]Répartition SECTEN1'!L88</f>
        <v>0</v>
      </c>
      <c r="M88" s="92">
        <f>'Répartition SECTEN1_2023'!M88-'[2]Répartition SECTEN1'!M88</f>
        <v>0</v>
      </c>
      <c r="N88" s="92">
        <f>'Répartition SECTEN1_2023'!N88-'[2]Répartition SECTEN1'!N88</f>
        <v>0</v>
      </c>
      <c r="O88" s="92">
        <f>'Répartition SECTEN1_2023'!O88-'[2]Répartition SECTEN1'!O88</f>
        <v>0</v>
      </c>
      <c r="T88" s="1">
        <v>0</v>
      </c>
      <c r="U88" s="1">
        <v>0</v>
      </c>
      <c r="V88" s="1">
        <v>0</v>
      </c>
    </row>
    <row r="89" spans="1:22" x14ac:dyDescent="0.25">
      <c r="A89" s="6" t="s">
        <v>39</v>
      </c>
      <c r="B89" s="6" t="s">
        <v>168</v>
      </c>
      <c r="C89" s="92">
        <f>'Répartition SECTEN1_2023'!C89-'[2]Répartition SECTEN1'!C89</f>
        <v>-97.099166053006229</v>
      </c>
      <c r="D89" s="92">
        <f>'Répartition SECTEN1_2023'!D89-'[2]Répartition SECTEN1'!D89</f>
        <v>-114.92548169142628</v>
      </c>
      <c r="E89" s="92">
        <f>'Répartition SECTEN1_2023'!E89-'[2]Répartition SECTEN1'!E89</f>
        <v>-223.66892323152479</v>
      </c>
      <c r="F89" s="92">
        <f>'Répartition SECTEN1_2023'!F89-'[2]Répartition SECTEN1'!F89</f>
        <v>69.302314847877369</v>
      </c>
      <c r="G89" s="92">
        <f>'Répartition SECTEN1_2023'!G89-'[2]Répartition SECTEN1'!G89</f>
        <v>37.132182433219441</v>
      </c>
      <c r="H89" s="92">
        <f>'Répartition SECTEN1_2023'!H89-'[2]Répartition SECTEN1'!H89</f>
        <v>8.4021812975283865</v>
      </c>
      <c r="I89" s="92">
        <f>'Répartition SECTEN1_2023'!I89-'[2]Répartition SECTEN1'!I89</f>
        <v>1.7082098882492573</v>
      </c>
      <c r="J89" s="92">
        <f>'Répartition SECTEN1_2023'!J89-'[2]Répartition SECTEN1'!J89</f>
        <v>-5.5114858982626629</v>
      </c>
      <c r="K89" s="92">
        <f>'Répartition SECTEN1_2023'!K89-'[2]Répartition SECTEN1'!K89</f>
        <v>-8.5972575348073406</v>
      </c>
      <c r="L89" s="92">
        <f>'Répartition SECTEN1_2023'!L89-'[2]Répartition SECTEN1'!L89</f>
        <v>-10.964477205346157</v>
      </c>
      <c r="M89" s="92">
        <f>'Répartition SECTEN1_2023'!M89-'[2]Répartition SECTEN1'!M89</f>
        <v>-11.070853096836572</v>
      </c>
      <c r="N89" s="92">
        <f>'Répartition SECTEN1_2023'!N89-'[2]Répartition SECTEN1'!N89</f>
        <v>-10.026086141508586</v>
      </c>
      <c r="O89" s="92">
        <f>'Répartition SECTEN1_2023'!O89-'[2]Répartition SECTEN1'!O89</f>
        <v>-10.048902188908983</v>
      </c>
      <c r="T89" s="1">
        <v>8042.9490033366319</v>
      </c>
      <c r="U89" s="1">
        <v>6770.0336432274016</v>
      </c>
      <c r="V89" s="1">
        <v>6025.4239054661921</v>
      </c>
    </row>
    <row r="90" spans="1:22" x14ac:dyDescent="0.25">
      <c r="A90" s="6" t="s">
        <v>54</v>
      </c>
      <c r="B90" s="6" t="s">
        <v>169</v>
      </c>
      <c r="C90" s="92">
        <f>'Répartition SECTEN1_2023'!C90-'[2]Répartition SECTEN1'!C90</f>
        <v>-98.225686674816373</v>
      </c>
      <c r="D90" s="92">
        <f>'Répartition SECTEN1_2023'!D90-'[2]Répartition SECTEN1'!D90</f>
        <v>-81.736267418832441</v>
      </c>
      <c r="E90" s="92">
        <f>'Répartition SECTEN1_2023'!E90-'[2]Répartition SECTEN1'!E90</f>
        <v>-75.885517951754323</v>
      </c>
      <c r="F90" s="92">
        <f>'Répartition SECTEN1_2023'!F90-'[2]Répartition SECTEN1'!F90</f>
        <v>-31.784752703866758</v>
      </c>
      <c r="G90" s="92">
        <f>'Répartition SECTEN1_2023'!G90-'[2]Répartition SECTEN1'!G90</f>
        <v>-21.016595995076422</v>
      </c>
      <c r="H90" s="92">
        <f>'Répartition SECTEN1_2023'!H90-'[2]Répartition SECTEN1'!H90</f>
        <v>-14.553154958447019</v>
      </c>
      <c r="I90" s="92">
        <f>'Répartition SECTEN1_2023'!I90-'[2]Répartition SECTEN1'!I90</f>
        <v>-11.178952070445375</v>
      </c>
      <c r="J90" s="92">
        <f>'Répartition SECTEN1_2023'!J90-'[2]Répartition SECTEN1'!J90</f>
        <v>-7.36234008398442</v>
      </c>
      <c r="K90" s="92">
        <f>'Répartition SECTEN1_2023'!K90-'[2]Répartition SECTEN1'!K90</f>
        <v>-5.3939445151086796</v>
      </c>
      <c r="L90" s="92">
        <f>'Répartition SECTEN1_2023'!L90-'[2]Répartition SECTEN1'!L90</f>
        <v>-3.4688082581497222</v>
      </c>
      <c r="M90" s="92">
        <f>'Répartition SECTEN1_2023'!M90-'[2]Répartition SECTEN1'!M90</f>
        <v>-2.4608424985724677</v>
      </c>
      <c r="N90" s="92">
        <f>'Répartition SECTEN1_2023'!N90-'[2]Répartition SECTEN1'!N90</f>
        <v>-0.715603053155763</v>
      </c>
      <c r="O90" s="92">
        <f>'Répartition SECTEN1_2023'!O90-'[2]Répartition SECTEN1'!O90</f>
        <v>-0.16732512885233217</v>
      </c>
      <c r="T90" s="1">
        <v>165.17420973054686</v>
      </c>
      <c r="U90" s="1">
        <v>158.87326450939824</v>
      </c>
      <c r="V90" s="1">
        <v>145.35114022220691</v>
      </c>
    </row>
    <row r="91" spans="1:22" x14ac:dyDescent="0.25">
      <c r="A91" s="6" t="s">
        <v>47</v>
      </c>
      <c r="B91" s="6" t="s">
        <v>170</v>
      </c>
      <c r="C91" s="92">
        <f>'Répartition SECTEN1_2023'!C91-'[2]Répartition SECTEN1'!C91</f>
        <v>-219.36644906117681</v>
      </c>
      <c r="D91" s="92">
        <f>'Répartition SECTEN1_2023'!D91-'[2]Répartition SECTEN1'!D91</f>
        <v>-195.75490188541517</v>
      </c>
      <c r="E91" s="92">
        <f>'Répartition SECTEN1_2023'!E91-'[2]Répartition SECTEN1'!E91</f>
        <v>-185.04983535016254</v>
      </c>
      <c r="F91" s="92">
        <f>'Répartition SECTEN1_2023'!F91-'[2]Répartition SECTEN1'!F91</f>
        <v>-53.990136383810068</v>
      </c>
      <c r="G91" s="92">
        <f>'Répartition SECTEN1_2023'!G91-'[2]Répartition SECTEN1'!G91</f>
        <v>-38.187489843559888</v>
      </c>
      <c r="H91" s="92">
        <f>'Répartition SECTEN1_2023'!H91-'[2]Répartition SECTEN1'!H91</f>
        <v>-20.592529533339871</v>
      </c>
      <c r="I91" s="92">
        <f>'Répartition SECTEN1_2023'!I91-'[2]Répartition SECTEN1'!I91</f>
        <v>-12.126222140880259</v>
      </c>
      <c r="J91" s="92">
        <f>'Répartition SECTEN1_2023'!J91-'[2]Répartition SECTEN1'!J91</f>
        <v>-5.2252111074078584</v>
      </c>
      <c r="K91" s="92">
        <f>'Répartition SECTEN1_2023'!K91-'[2]Répartition SECTEN1'!K91</f>
        <v>-2.8429689621723071</v>
      </c>
      <c r="L91" s="92">
        <f>'Répartition SECTEN1_2023'!L91-'[2]Répartition SECTEN1'!L91</f>
        <v>7.2801564620021963E-3</v>
      </c>
      <c r="M91" s="92">
        <f>'Répartition SECTEN1_2023'!M91-'[2]Répartition SECTEN1'!M91</f>
        <v>0.80161601262504689</v>
      </c>
      <c r="N91" s="92">
        <f>'Répartition SECTEN1_2023'!N91-'[2]Répartition SECTEN1'!N91</f>
        <v>0.64639106704079197</v>
      </c>
      <c r="O91" s="92">
        <f>'Répartition SECTEN1_2023'!O91-'[2]Répartition SECTEN1'!O91</f>
        <v>2.9983133548762808E-2</v>
      </c>
      <c r="T91" s="1">
        <v>3016.482036106232</v>
      </c>
      <c r="U91" s="1">
        <v>2731.1498259619243</v>
      </c>
      <c r="V91" s="1">
        <v>2468.7081749061626</v>
      </c>
    </row>
    <row r="92" spans="1:22" x14ac:dyDescent="0.25">
      <c r="A92" s="7"/>
      <c r="B92" s="8" t="s">
        <v>171</v>
      </c>
      <c r="C92" s="92">
        <f>'Répartition SECTEN1_2023'!C92-'[2]Répartition SECTEN1'!C92</f>
        <v>-368.4194249487482</v>
      </c>
      <c r="D92" s="92">
        <f>'Répartition SECTEN1_2023'!D92-'[2]Répartition SECTEN1'!D92</f>
        <v>-380.45669694567914</v>
      </c>
      <c r="E92" s="92">
        <f>'Répartition SECTEN1_2023'!E92-'[2]Répartition SECTEN1'!E92</f>
        <v>-502.20495914646017</v>
      </c>
      <c r="F92" s="92">
        <f>'Répartition SECTEN1_2023'!F92-'[2]Répartition SECTEN1'!F92</f>
        <v>-6.6434386704277131</v>
      </c>
      <c r="G92" s="92">
        <f>'Répartition SECTEN1_2023'!G92-'[2]Répartition SECTEN1'!G92</f>
        <v>-16.045598646135659</v>
      </c>
      <c r="H92" s="92">
        <f>'Répartition SECTEN1_2023'!H92-'[2]Répartition SECTEN1'!H92</f>
        <v>-23.713546331254747</v>
      </c>
      <c r="I92" s="92">
        <f>'Répartition SECTEN1_2023'!I92-'[2]Répartition SECTEN1'!I92</f>
        <v>-20.94578019796927</v>
      </c>
      <c r="J92" s="92">
        <f>'Répartition SECTEN1_2023'!J92-'[2]Répartition SECTEN1'!J92</f>
        <v>-18.801861772484244</v>
      </c>
      <c r="K92" s="92">
        <f>'Répartition SECTEN1_2023'!K92-'[2]Répartition SECTEN1'!K92</f>
        <v>-18.820789188639083</v>
      </c>
      <c r="L92" s="92">
        <f>'Répartition SECTEN1_2023'!L92-'[2]Répartition SECTEN1'!L92</f>
        <v>-17.025306301999308</v>
      </c>
      <c r="M92" s="92">
        <f>'Répartition SECTEN1_2023'!M92-'[2]Répartition SECTEN1'!M92</f>
        <v>-15.533585278559713</v>
      </c>
      <c r="N92" s="92">
        <f>'Répartition SECTEN1_2023'!N92-'[2]Répartition SECTEN1'!N92</f>
        <v>-13.281200132397544</v>
      </c>
      <c r="O92" s="92">
        <f>'Répartition SECTEN1_2023'!O92-'[2]Répartition SECTEN1'!O92</f>
        <v>-13.661517100052833</v>
      </c>
      <c r="T92" s="1">
        <v>14220.472909243799</v>
      </c>
      <c r="U92" s="1">
        <v>12356.752117385784</v>
      </c>
      <c r="V92" s="1">
        <v>11090.760053150279</v>
      </c>
    </row>
    <row r="93" spans="1:22" x14ac:dyDescent="0.25">
      <c r="A93" s="7"/>
      <c r="B93" s="9" t="s">
        <v>172</v>
      </c>
      <c r="C93" s="93"/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</row>
    <row r="94" spans="1:22" x14ac:dyDescent="0.25">
      <c r="A94" s="7"/>
      <c r="B94" s="9"/>
      <c r="C94" s="93"/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</row>
    <row r="95" spans="1:22" x14ac:dyDescent="0.25">
      <c r="A95" s="7"/>
      <c r="B95" s="9"/>
    </row>
    <row r="96" spans="1:22" x14ac:dyDescent="0.25">
      <c r="A96" s="5" t="s">
        <v>66</v>
      </c>
      <c r="B96" s="5" t="s">
        <v>173</v>
      </c>
      <c r="C96" s="92">
        <f>'Répartition SECTEN1_2023'!C96-'[2]Répartition SECTEN1'!C96</f>
        <v>0</v>
      </c>
      <c r="D96" s="92">
        <f>'Répartition SECTEN1_2023'!D96-'[2]Répartition SECTEN1'!D96</f>
        <v>0</v>
      </c>
      <c r="E96" s="92">
        <f>'Répartition SECTEN1_2023'!E96-'[2]Répartition SECTEN1'!E96</f>
        <v>0</v>
      </c>
      <c r="F96" s="92">
        <f>'Répartition SECTEN1_2023'!F96-'[2]Répartition SECTEN1'!F96</f>
        <v>0</v>
      </c>
      <c r="G96" s="92">
        <f>'Répartition SECTEN1_2023'!G96-'[2]Répartition SECTEN1'!G96</f>
        <v>0</v>
      </c>
      <c r="H96" s="92">
        <f>'Répartition SECTEN1_2023'!H96-'[2]Répartition SECTEN1'!H96</f>
        <v>0</v>
      </c>
      <c r="I96" s="92">
        <f>'Répartition SECTEN1_2023'!I96-'[2]Répartition SECTEN1'!I96</f>
        <v>0</v>
      </c>
      <c r="J96" s="92">
        <f>'Répartition SECTEN1_2023'!J96-'[2]Répartition SECTEN1'!J96</f>
        <v>0</v>
      </c>
      <c r="K96" s="92">
        <f>'Répartition SECTEN1_2023'!K96-'[2]Répartition SECTEN1'!K96</f>
        <v>0</v>
      </c>
      <c r="L96" s="92">
        <f>'Répartition SECTEN1_2023'!L96-'[2]Répartition SECTEN1'!L96</f>
        <v>0</v>
      </c>
      <c r="M96" s="92">
        <f>'Répartition SECTEN1_2023'!M96-'[2]Répartition SECTEN1'!M96</f>
        <v>0</v>
      </c>
      <c r="N96" s="92">
        <f>'Répartition SECTEN1_2023'!N96-'[2]Répartition SECTEN1'!N96</f>
        <v>0</v>
      </c>
      <c r="O96" s="92">
        <f>'Répartition SECTEN1_2023'!O96-'[2]Répartition SECTEN1'!O96</f>
        <v>0</v>
      </c>
      <c r="T96" s="1">
        <v>0</v>
      </c>
      <c r="U96" s="1">
        <v>0</v>
      </c>
      <c r="V96" s="1">
        <v>0</v>
      </c>
    </row>
    <row r="97" spans="1:22" x14ac:dyDescent="0.25">
      <c r="B97" s="8" t="s">
        <v>174</v>
      </c>
      <c r="C97" s="92">
        <f>'Répartition SECTEN1_2023'!C97-'[2]Répartition SECTEN1'!C97</f>
        <v>-368.4194249487482</v>
      </c>
      <c r="D97" s="92">
        <f>'Répartition SECTEN1_2023'!D97-'[2]Répartition SECTEN1'!D97</f>
        <v>-380.45669694567914</v>
      </c>
      <c r="E97" s="92">
        <f>'Répartition SECTEN1_2023'!E97-'[2]Répartition SECTEN1'!E97</f>
        <v>-502.20495914646017</v>
      </c>
      <c r="F97" s="92">
        <f>'Répartition SECTEN1_2023'!F97-'[2]Répartition SECTEN1'!F97</f>
        <v>-6.6434386704277131</v>
      </c>
      <c r="G97" s="92">
        <f>'Répartition SECTEN1_2023'!G97-'[2]Répartition SECTEN1'!G97</f>
        <v>-16.045598646135659</v>
      </c>
      <c r="H97" s="92">
        <f>'Répartition SECTEN1_2023'!H97-'[2]Répartition SECTEN1'!H97</f>
        <v>-23.713546331254747</v>
      </c>
      <c r="I97" s="92">
        <f>'Répartition SECTEN1_2023'!I97-'[2]Répartition SECTEN1'!I97</f>
        <v>-20.94578019796927</v>
      </c>
      <c r="J97" s="92">
        <f>'Répartition SECTEN1_2023'!J97-'[2]Répartition SECTEN1'!J97</f>
        <v>-18.801861772484244</v>
      </c>
      <c r="K97" s="92">
        <f>'Répartition SECTEN1_2023'!K97-'[2]Répartition SECTEN1'!K97</f>
        <v>-18.820789188639083</v>
      </c>
      <c r="L97" s="92">
        <f>'Répartition SECTEN1_2023'!L97-'[2]Répartition SECTEN1'!L97</f>
        <v>-17.025306301999308</v>
      </c>
      <c r="M97" s="92">
        <f>'Répartition SECTEN1_2023'!M97-'[2]Répartition SECTEN1'!M97</f>
        <v>-15.533585278559713</v>
      </c>
      <c r="N97" s="92">
        <f>'Répartition SECTEN1_2023'!N97-'[2]Répartition SECTEN1'!N97</f>
        <v>-13.281200132397544</v>
      </c>
      <c r="O97" s="92">
        <f>'Répartition SECTEN1_2023'!O97-'[2]Répartition SECTEN1'!O97</f>
        <v>-13.661517100052833</v>
      </c>
      <c r="T97" s="1">
        <v>14220.472909243799</v>
      </c>
      <c r="U97" s="1">
        <v>12356.752117385784</v>
      </c>
      <c r="V97" s="1">
        <v>11090.760053150279</v>
      </c>
    </row>
    <row r="98" spans="1:22" x14ac:dyDescent="0.25">
      <c r="B98" s="9" t="s">
        <v>172</v>
      </c>
      <c r="C98" s="93"/>
      <c r="D98" s="93"/>
      <c r="E98" s="93"/>
      <c r="F98" s="93"/>
      <c r="G98" s="93"/>
      <c r="H98" s="93"/>
      <c r="I98" s="93"/>
      <c r="J98" s="93"/>
      <c r="K98" s="93"/>
      <c r="L98" s="93"/>
      <c r="M98" s="93"/>
      <c r="N98" s="93"/>
      <c r="O98" s="93"/>
    </row>
    <row r="99" spans="1:22" x14ac:dyDescent="0.25">
      <c r="B99" s="9"/>
      <c r="C99" s="93"/>
      <c r="D99" s="93"/>
      <c r="E99" s="93"/>
      <c r="F99" s="93"/>
      <c r="G99" s="93"/>
      <c r="H99" s="93"/>
      <c r="I99" s="93"/>
      <c r="J99" s="93"/>
      <c r="K99" s="93"/>
      <c r="L99" s="93"/>
      <c r="M99" s="93"/>
      <c r="N99" s="93"/>
      <c r="O99" s="93"/>
    </row>
    <row r="100" spans="1:22" x14ac:dyDescent="0.25">
      <c r="B100" s="8"/>
    </row>
    <row r="101" spans="1:22" x14ac:dyDescent="0.25">
      <c r="A101" s="5" t="s">
        <v>52</v>
      </c>
      <c r="B101" s="5" t="s">
        <v>175</v>
      </c>
      <c r="C101" s="92">
        <f>'Répartition SECTEN1_2023'!C101-'[2]Répartition SECTEN1'!C101</f>
        <v>-4.7809438737255263</v>
      </c>
      <c r="D101" s="92">
        <f>'Répartition SECTEN1_2023'!D101-'[2]Répartition SECTEN1'!D101</f>
        <v>-0.47623126497145485</v>
      </c>
      <c r="E101" s="92">
        <f>'Répartition SECTEN1_2023'!E101-'[2]Répartition SECTEN1'!E101</f>
        <v>2.7102592315448593E-2</v>
      </c>
      <c r="F101" s="92">
        <f>'Répartition SECTEN1_2023'!F101-'[2]Répartition SECTEN1'!F101</f>
        <v>4.7661602232844713E-2</v>
      </c>
      <c r="G101" s="92">
        <f>'Répartition SECTEN1_2023'!G101-'[2]Répartition SECTEN1'!G101</f>
        <v>4.7661602232844713E-2</v>
      </c>
      <c r="H101" s="92">
        <f>'Répartition SECTEN1_2023'!H101-'[2]Répartition SECTEN1'!H101</f>
        <v>4.7661602232844713E-2</v>
      </c>
      <c r="I101" s="92">
        <f>'Répartition SECTEN1_2023'!I101-'[2]Répartition SECTEN1'!I101</f>
        <v>4.7661602232844713E-2</v>
      </c>
      <c r="J101" s="92">
        <f>'Répartition SECTEN1_2023'!J101-'[2]Répartition SECTEN1'!J101</f>
        <v>4.7661602232844713E-2</v>
      </c>
      <c r="K101" s="92">
        <f>'Répartition SECTEN1_2023'!K101-'[2]Répartition SECTEN1'!K101</f>
        <v>4.7661602232844713E-2</v>
      </c>
      <c r="L101" s="92">
        <f>'Répartition SECTEN1_2023'!L101-'[2]Répartition SECTEN1'!L101</f>
        <v>4.7661602232844713E-2</v>
      </c>
      <c r="M101" s="92">
        <f>'Répartition SECTEN1_2023'!M101-'[2]Répartition SECTEN1'!M101</f>
        <v>4.7661602232844713E-2</v>
      </c>
      <c r="N101" s="92">
        <f>'Répartition SECTEN1_2023'!N101-'[2]Répartition SECTEN1'!N101</f>
        <v>4.7661602232844713E-2</v>
      </c>
      <c r="O101" s="92">
        <f>'Répartition SECTEN1_2023'!O101-'[2]Répartition SECTEN1'!O101</f>
        <v>4.7661602232844713E-2</v>
      </c>
      <c r="T101" s="1">
        <v>53.118021148967202</v>
      </c>
      <c r="U101" s="1">
        <v>5.7767239620927562</v>
      </c>
      <c r="V101" s="1">
        <v>0.24005153193683032</v>
      </c>
    </row>
    <row r="103" spans="1:22" ht="15.75" thickBot="1" x14ac:dyDescent="0.3"/>
    <row r="104" spans="1:22" ht="15.75" thickBot="1" x14ac:dyDescent="0.3">
      <c r="A104" s="3" t="s">
        <v>4</v>
      </c>
      <c r="C104" s="174" t="s">
        <v>180</v>
      </c>
      <c r="D104" s="175"/>
      <c r="E104" s="175"/>
      <c r="F104" s="175"/>
      <c r="G104" s="175"/>
      <c r="H104" s="175"/>
      <c r="I104" s="175"/>
      <c r="J104" s="175"/>
      <c r="K104" s="175"/>
      <c r="L104" s="175"/>
      <c r="M104" s="175"/>
      <c r="N104" s="175"/>
      <c r="O104" s="176"/>
    </row>
    <row r="105" spans="1:22" x14ac:dyDescent="0.25">
      <c r="A105" s="10" t="s">
        <v>8</v>
      </c>
      <c r="B105" s="4" t="s">
        <v>164</v>
      </c>
      <c r="C105" s="2">
        <v>2018</v>
      </c>
      <c r="D105" s="2">
        <v>2019</v>
      </c>
      <c r="E105" s="2">
        <v>2020</v>
      </c>
      <c r="F105" s="2">
        <v>2023</v>
      </c>
      <c r="G105" s="2">
        <v>2025</v>
      </c>
      <c r="H105" s="2">
        <v>2028</v>
      </c>
      <c r="I105" s="2">
        <v>2030</v>
      </c>
      <c r="J105" s="2">
        <v>2033</v>
      </c>
      <c r="K105" s="2">
        <v>2035</v>
      </c>
      <c r="L105" s="2">
        <v>2038</v>
      </c>
      <c r="M105" s="2">
        <v>2040</v>
      </c>
      <c r="N105" s="2">
        <v>2045</v>
      </c>
      <c r="O105" s="2">
        <v>2050</v>
      </c>
      <c r="T105" s="1">
        <v>2018</v>
      </c>
      <c r="U105" s="1">
        <v>2019</v>
      </c>
      <c r="V105" s="1">
        <v>2020</v>
      </c>
    </row>
    <row r="106" spans="1:22" x14ac:dyDescent="0.25">
      <c r="A106" s="5" t="s">
        <v>9</v>
      </c>
      <c r="B106" s="5" t="s">
        <v>165</v>
      </c>
      <c r="C106" s="92">
        <f>'Répartition SECTEN1_2023'!C106-'[2]Répartition SECTEN1'!C106</f>
        <v>0</v>
      </c>
      <c r="D106" s="92">
        <f>'Répartition SECTEN1_2023'!D106-'[2]Répartition SECTEN1'!D106</f>
        <v>0</v>
      </c>
      <c r="E106" s="92">
        <f>'Répartition SECTEN1_2023'!E106-'[2]Répartition SECTEN1'!E106</f>
        <v>0</v>
      </c>
      <c r="F106" s="92">
        <f>'Répartition SECTEN1_2023'!F106-'[2]Répartition SECTEN1'!F106</f>
        <v>0</v>
      </c>
      <c r="G106" s="92">
        <f>'Répartition SECTEN1_2023'!G106-'[2]Répartition SECTEN1'!G106</f>
        <v>0</v>
      </c>
      <c r="H106" s="92">
        <f>'Répartition SECTEN1_2023'!H106-'[2]Répartition SECTEN1'!H106</f>
        <v>0</v>
      </c>
      <c r="I106" s="92">
        <f>'Répartition SECTEN1_2023'!I106-'[2]Répartition SECTEN1'!I106</f>
        <v>0</v>
      </c>
      <c r="J106" s="92">
        <f>'Répartition SECTEN1_2023'!J106-'[2]Répartition SECTEN1'!J106</f>
        <v>0</v>
      </c>
      <c r="K106" s="92">
        <f>'Répartition SECTEN1_2023'!K106-'[2]Répartition SECTEN1'!K106</f>
        <v>0</v>
      </c>
      <c r="L106" s="92">
        <f>'Répartition SECTEN1_2023'!L106-'[2]Répartition SECTEN1'!L106</f>
        <v>0</v>
      </c>
      <c r="M106" s="92">
        <f>'Répartition SECTEN1_2023'!M106-'[2]Répartition SECTEN1'!M106</f>
        <v>0</v>
      </c>
      <c r="N106" s="92">
        <f>'Répartition SECTEN1_2023'!N106-'[2]Répartition SECTEN1'!N106</f>
        <v>0</v>
      </c>
      <c r="O106" s="92">
        <f>'Répartition SECTEN1_2023'!O106-'[2]Répartition SECTEN1'!O106</f>
        <v>0</v>
      </c>
      <c r="T106" s="1">
        <v>0</v>
      </c>
      <c r="U106" s="1">
        <v>0</v>
      </c>
      <c r="V106" s="1">
        <v>0</v>
      </c>
    </row>
    <row r="107" spans="1:22" x14ac:dyDescent="0.25">
      <c r="A107" s="6" t="s">
        <v>13</v>
      </c>
      <c r="B107" s="6" t="s">
        <v>166</v>
      </c>
      <c r="C107" s="92">
        <f>'Répartition SECTEN1_2023'!C107-'[2]Répartition SECTEN1'!C107</f>
        <v>-90.428594749892568</v>
      </c>
      <c r="D107" s="92">
        <f>'Répartition SECTEN1_2023'!D107-'[2]Répartition SECTEN1'!D107</f>
        <v>-81.394808602479429</v>
      </c>
      <c r="E107" s="92">
        <f>'Répartition SECTEN1_2023'!E107-'[2]Répartition SECTEN1'!E107</f>
        <v>-71.28129049174305</v>
      </c>
      <c r="F107" s="92">
        <f>'Répartition SECTEN1_2023'!F107-'[2]Répartition SECTEN1'!F107</f>
        <v>-48.64283369850142</v>
      </c>
      <c r="G107" s="92">
        <f>'Répartition SECTEN1_2023'!G107-'[2]Répartition SECTEN1'!G107</f>
        <v>-34.522183464817999</v>
      </c>
      <c r="H107" s="92">
        <f>'Répartition SECTEN1_2023'!H107-'[2]Répartition SECTEN1'!H107</f>
        <v>-30.007182183062184</v>
      </c>
      <c r="I107" s="92">
        <f>'Répartition SECTEN1_2023'!I107-'[2]Répartition SECTEN1'!I107</f>
        <v>-27.433368151785714</v>
      </c>
      <c r="J107" s="92">
        <f>'Répartition SECTEN1_2023'!J107-'[2]Répartition SECTEN1'!J107</f>
        <v>-22.63565771141333</v>
      </c>
      <c r="K107" s="92">
        <f>'Répartition SECTEN1_2023'!K107-'[2]Répartition SECTEN1'!K107</f>
        <v>-19.575026643593247</v>
      </c>
      <c r="L107" s="92">
        <f>'Répartition SECTEN1_2023'!L107-'[2]Répartition SECTEN1'!L107</f>
        <v>-19.171286932990711</v>
      </c>
      <c r="M107" s="92">
        <f>'Répartition SECTEN1_2023'!M107-'[2]Répartition SECTEN1'!M107</f>
        <v>-18.901895690151349</v>
      </c>
      <c r="N107" s="92">
        <f>'Répartition SECTEN1_2023'!N107-'[2]Répartition SECTEN1'!N107</f>
        <v>-18.833069597832974</v>
      </c>
      <c r="O107" s="92">
        <f>'Répartition SECTEN1_2023'!O107-'[2]Répartition SECTEN1'!O107</f>
        <v>-18.065900628585666</v>
      </c>
      <c r="T107" s="1">
        <v>662.97969064513347</v>
      </c>
      <c r="U107" s="1">
        <v>599.21077287488583</v>
      </c>
      <c r="V107" s="1">
        <v>528.39414279474875</v>
      </c>
    </row>
    <row r="108" spans="1:22" x14ac:dyDescent="0.25">
      <c r="A108" s="6" t="s">
        <v>58</v>
      </c>
      <c r="B108" s="6" t="s">
        <v>167</v>
      </c>
      <c r="C108" s="92">
        <f>'Répartition SECTEN1_2023'!C108-'[2]Répartition SECTEN1'!C108</f>
        <v>0</v>
      </c>
      <c r="D108" s="92">
        <f>'Répartition SECTEN1_2023'!D108-'[2]Répartition SECTEN1'!D108</f>
        <v>0</v>
      </c>
      <c r="E108" s="92">
        <f>'Répartition SECTEN1_2023'!E108-'[2]Répartition SECTEN1'!E108</f>
        <v>0</v>
      </c>
      <c r="F108" s="92">
        <f>'Répartition SECTEN1_2023'!F108-'[2]Répartition SECTEN1'!F108</f>
        <v>0</v>
      </c>
      <c r="G108" s="92">
        <f>'Répartition SECTEN1_2023'!G108-'[2]Répartition SECTEN1'!G108</f>
        <v>0</v>
      </c>
      <c r="H108" s="92">
        <f>'Répartition SECTEN1_2023'!H108-'[2]Répartition SECTEN1'!H108</f>
        <v>0</v>
      </c>
      <c r="I108" s="92">
        <f>'Répartition SECTEN1_2023'!I108-'[2]Répartition SECTEN1'!I108</f>
        <v>0</v>
      </c>
      <c r="J108" s="92">
        <f>'Répartition SECTEN1_2023'!J108-'[2]Répartition SECTEN1'!J108</f>
        <v>0</v>
      </c>
      <c r="K108" s="92">
        <f>'Répartition SECTEN1_2023'!K108-'[2]Répartition SECTEN1'!K108</f>
        <v>0</v>
      </c>
      <c r="L108" s="92">
        <f>'Répartition SECTEN1_2023'!L108-'[2]Répartition SECTEN1'!L108</f>
        <v>0</v>
      </c>
      <c r="M108" s="92">
        <f>'Répartition SECTEN1_2023'!M108-'[2]Répartition SECTEN1'!M108</f>
        <v>0</v>
      </c>
      <c r="N108" s="92">
        <f>'Répartition SECTEN1_2023'!N108-'[2]Répartition SECTEN1'!N108</f>
        <v>0</v>
      </c>
      <c r="O108" s="92">
        <f>'Répartition SECTEN1_2023'!O108-'[2]Répartition SECTEN1'!O108</f>
        <v>0</v>
      </c>
      <c r="T108" s="1">
        <v>0</v>
      </c>
      <c r="U108" s="1">
        <v>0</v>
      </c>
      <c r="V108" s="1">
        <v>0</v>
      </c>
    </row>
    <row r="109" spans="1:22" x14ac:dyDescent="0.25">
      <c r="A109" s="6" t="s">
        <v>39</v>
      </c>
      <c r="B109" s="6" t="s">
        <v>168</v>
      </c>
      <c r="C109" s="92">
        <f>'Répartition SECTEN1_2023'!C109-'[2]Répartition SECTEN1'!C109</f>
        <v>-0.56920875284628814</v>
      </c>
      <c r="D109" s="92">
        <f>'Répartition SECTEN1_2023'!D109-'[2]Répartition SECTEN1'!D109</f>
        <v>-0.66929000000000016</v>
      </c>
      <c r="E109" s="92">
        <f>'Répartition SECTEN1_2023'!E109-'[2]Répartition SECTEN1'!E109</f>
        <v>-0.62413849999999904</v>
      </c>
      <c r="F109" s="92">
        <f>'Répartition SECTEN1_2023'!F109-'[2]Répartition SECTEN1'!F109</f>
        <v>-4.6155296122492917E-2</v>
      </c>
      <c r="G109" s="92">
        <f>'Répartition SECTEN1_2023'!G109-'[2]Répartition SECTEN1'!G109</f>
        <v>-3.1795870662162162E-2</v>
      </c>
      <c r="H109" s="92">
        <f>'Répartition SECTEN1_2023'!H109-'[2]Répartition SECTEN1'!H109</f>
        <v>-2.4616157931996341E-2</v>
      </c>
      <c r="I109" s="92">
        <f>'Répartition SECTEN1_2023'!I109-'[2]Répartition SECTEN1'!I109</f>
        <v>-2.1539138190496798E-2</v>
      </c>
      <c r="J109" s="92">
        <f>'Répartition SECTEN1_2023'!J109-'[2]Répartition SECTEN1'!J109</f>
        <v>-2.1539138190496798E-2</v>
      </c>
      <c r="K109" s="92">
        <f>'Répartition SECTEN1_2023'!K109-'[2]Répartition SECTEN1'!K109</f>
        <v>-2.1539138190496798E-2</v>
      </c>
      <c r="L109" s="92">
        <f>'Répartition SECTEN1_2023'!L109-'[2]Répartition SECTEN1'!L109</f>
        <v>-2.1539138190496798E-2</v>
      </c>
      <c r="M109" s="92">
        <f>'Répartition SECTEN1_2023'!M109-'[2]Répartition SECTEN1'!M109</f>
        <v>-2.1539138190496798E-2</v>
      </c>
      <c r="N109" s="92">
        <f>'Répartition SECTEN1_2023'!N109-'[2]Répartition SECTEN1'!N109</f>
        <v>-2.1539138190496798E-2</v>
      </c>
      <c r="O109" s="92">
        <f>'Répartition SECTEN1_2023'!O109-'[2]Répartition SECTEN1'!O109</f>
        <v>-2.1539138190496798E-2</v>
      </c>
      <c r="T109" s="1">
        <v>13.755091135881989</v>
      </c>
      <c r="U109" s="1">
        <v>16.192499999999999</v>
      </c>
      <c r="V109" s="1">
        <v>15.100124999999998</v>
      </c>
    </row>
    <row r="110" spans="1:22" x14ac:dyDescent="0.25">
      <c r="A110" s="6" t="s">
        <v>54</v>
      </c>
      <c r="B110" s="6" t="s">
        <v>169</v>
      </c>
      <c r="C110" s="92">
        <f>'Répartition SECTEN1_2023'!C110-'[2]Répartition SECTEN1'!C110</f>
        <v>0</v>
      </c>
      <c r="D110" s="92">
        <f>'Répartition SECTEN1_2023'!D110-'[2]Répartition SECTEN1'!D110</f>
        <v>0</v>
      </c>
      <c r="E110" s="92">
        <f>'Répartition SECTEN1_2023'!E110-'[2]Répartition SECTEN1'!E110</f>
        <v>0</v>
      </c>
      <c r="F110" s="92">
        <f>'Répartition SECTEN1_2023'!F110-'[2]Répartition SECTEN1'!F110</f>
        <v>0</v>
      </c>
      <c r="G110" s="92">
        <f>'Répartition SECTEN1_2023'!G110-'[2]Répartition SECTEN1'!G110</f>
        <v>0</v>
      </c>
      <c r="H110" s="92">
        <f>'Répartition SECTEN1_2023'!H110-'[2]Répartition SECTEN1'!H110</f>
        <v>0</v>
      </c>
      <c r="I110" s="92">
        <f>'Répartition SECTEN1_2023'!I110-'[2]Répartition SECTEN1'!I110</f>
        <v>0</v>
      </c>
      <c r="J110" s="92">
        <f>'Répartition SECTEN1_2023'!J110-'[2]Répartition SECTEN1'!J110</f>
        <v>0</v>
      </c>
      <c r="K110" s="92">
        <f>'Répartition SECTEN1_2023'!K110-'[2]Répartition SECTEN1'!K110</f>
        <v>0</v>
      </c>
      <c r="L110" s="92">
        <f>'Répartition SECTEN1_2023'!L110-'[2]Répartition SECTEN1'!L110</f>
        <v>0</v>
      </c>
      <c r="M110" s="92">
        <f>'Répartition SECTEN1_2023'!M110-'[2]Répartition SECTEN1'!M110</f>
        <v>0</v>
      </c>
      <c r="N110" s="92">
        <f>'Répartition SECTEN1_2023'!N110-'[2]Répartition SECTEN1'!N110</f>
        <v>0</v>
      </c>
      <c r="O110" s="92">
        <f>'Répartition SECTEN1_2023'!O110-'[2]Répartition SECTEN1'!O110</f>
        <v>0</v>
      </c>
      <c r="T110" s="1">
        <v>0</v>
      </c>
      <c r="U110" s="1">
        <v>0</v>
      </c>
      <c r="V110" s="1">
        <v>0</v>
      </c>
    </row>
    <row r="111" spans="1:22" x14ac:dyDescent="0.25">
      <c r="A111" s="6" t="s">
        <v>47</v>
      </c>
      <c r="B111" s="6" t="s">
        <v>170</v>
      </c>
      <c r="C111" s="92">
        <f>'Répartition SECTEN1_2023'!C111-'[2]Répartition SECTEN1'!C111</f>
        <v>0</v>
      </c>
      <c r="D111" s="92">
        <f>'Répartition SECTEN1_2023'!D111-'[2]Répartition SECTEN1'!D111</f>
        <v>0</v>
      </c>
      <c r="E111" s="92">
        <f>'Répartition SECTEN1_2023'!E111-'[2]Répartition SECTEN1'!E111</f>
        <v>0</v>
      </c>
      <c r="F111" s="92">
        <f>'Répartition SECTEN1_2023'!F111-'[2]Répartition SECTEN1'!F111</f>
        <v>0</v>
      </c>
      <c r="G111" s="92">
        <f>'Répartition SECTEN1_2023'!G111-'[2]Répartition SECTEN1'!G111</f>
        <v>0</v>
      </c>
      <c r="H111" s="92">
        <f>'Répartition SECTEN1_2023'!H111-'[2]Répartition SECTEN1'!H111</f>
        <v>0</v>
      </c>
      <c r="I111" s="92">
        <f>'Répartition SECTEN1_2023'!I111-'[2]Répartition SECTEN1'!I111</f>
        <v>0</v>
      </c>
      <c r="J111" s="92">
        <f>'Répartition SECTEN1_2023'!J111-'[2]Répartition SECTEN1'!J111</f>
        <v>0</v>
      </c>
      <c r="K111" s="92">
        <f>'Répartition SECTEN1_2023'!K111-'[2]Répartition SECTEN1'!K111</f>
        <v>0</v>
      </c>
      <c r="L111" s="92">
        <f>'Répartition SECTEN1_2023'!L111-'[2]Répartition SECTEN1'!L111</f>
        <v>0</v>
      </c>
      <c r="M111" s="92">
        <f>'Répartition SECTEN1_2023'!M111-'[2]Répartition SECTEN1'!M111</f>
        <v>0</v>
      </c>
      <c r="N111" s="92">
        <f>'Répartition SECTEN1_2023'!N111-'[2]Répartition SECTEN1'!N111</f>
        <v>0</v>
      </c>
      <c r="O111" s="92">
        <f>'Répartition SECTEN1_2023'!O111-'[2]Répartition SECTEN1'!O111</f>
        <v>0</v>
      </c>
      <c r="T111" s="1">
        <v>0</v>
      </c>
      <c r="U111" s="1">
        <v>0</v>
      </c>
      <c r="V111" s="1">
        <v>0</v>
      </c>
    </row>
    <row r="112" spans="1:22" x14ac:dyDescent="0.25">
      <c r="A112" s="7"/>
      <c r="B112" s="8" t="s">
        <v>171</v>
      </c>
      <c r="C112" s="92">
        <f>'Répartition SECTEN1_2023'!C112-'[2]Répartition SECTEN1'!C112</f>
        <v>-90.997803502738861</v>
      </c>
      <c r="D112" s="92">
        <f>'Répartition SECTEN1_2023'!D112-'[2]Répartition SECTEN1'!D112</f>
        <v>-82.064098602479476</v>
      </c>
      <c r="E112" s="92">
        <f>'Répartition SECTEN1_2023'!E112-'[2]Répartition SECTEN1'!E112</f>
        <v>-71.905428991743122</v>
      </c>
      <c r="F112" s="92">
        <f>'Répartition SECTEN1_2023'!F112-'[2]Répartition SECTEN1'!F112</f>
        <v>-48.688988994623912</v>
      </c>
      <c r="G112" s="92">
        <f>'Répartition SECTEN1_2023'!G112-'[2]Répartition SECTEN1'!G112</f>
        <v>-34.553979335480165</v>
      </c>
      <c r="H112" s="92">
        <f>'Répartition SECTEN1_2023'!H112-'[2]Répartition SECTEN1'!H112</f>
        <v>-30.031798340994186</v>
      </c>
      <c r="I112" s="92">
        <f>'Répartition SECTEN1_2023'!I112-'[2]Répartition SECTEN1'!I112</f>
        <v>-27.454907289976205</v>
      </c>
      <c r="J112" s="92">
        <f>'Répartition SECTEN1_2023'!J112-'[2]Répartition SECTEN1'!J112</f>
        <v>-22.657196849603821</v>
      </c>
      <c r="K112" s="92">
        <f>'Répartition SECTEN1_2023'!K112-'[2]Répartition SECTEN1'!K112</f>
        <v>-19.596565781783738</v>
      </c>
      <c r="L112" s="92">
        <f>'Répartition SECTEN1_2023'!L112-'[2]Répartition SECTEN1'!L112</f>
        <v>-19.192826071181202</v>
      </c>
      <c r="M112" s="92">
        <f>'Répartition SECTEN1_2023'!M112-'[2]Répartition SECTEN1'!M112</f>
        <v>-18.92343482834184</v>
      </c>
      <c r="N112" s="92">
        <f>'Répartition SECTEN1_2023'!N112-'[2]Répartition SECTEN1'!N112</f>
        <v>-18.854608736023465</v>
      </c>
      <c r="O112" s="92">
        <f>'Répartition SECTEN1_2023'!O112-'[2]Répartition SECTEN1'!O112</f>
        <v>-18.087439766776157</v>
      </c>
      <c r="T112" s="1">
        <v>676.7347817810155</v>
      </c>
      <c r="U112" s="1">
        <v>615.40327287488583</v>
      </c>
      <c r="V112" s="1">
        <v>543.49426779474879</v>
      </c>
    </row>
    <row r="113" spans="1:22" x14ac:dyDescent="0.25">
      <c r="A113" s="7"/>
      <c r="B113" s="9" t="s">
        <v>172</v>
      </c>
      <c r="C113" s="93"/>
      <c r="D113" s="93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</row>
    <row r="114" spans="1:22" x14ac:dyDescent="0.25">
      <c r="A114" s="7"/>
      <c r="B114" s="9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</row>
    <row r="115" spans="1:22" x14ac:dyDescent="0.25">
      <c r="A115" s="7"/>
      <c r="B115" s="9"/>
    </row>
    <row r="116" spans="1:22" x14ac:dyDescent="0.25">
      <c r="A116" s="5" t="s">
        <v>66</v>
      </c>
      <c r="B116" s="5" t="s">
        <v>173</v>
      </c>
      <c r="C116" s="92">
        <f>'Répartition SECTEN1_2023'!C116-'[2]Répartition SECTEN1'!C116</f>
        <v>0</v>
      </c>
      <c r="D116" s="92">
        <f>'Répartition SECTEN1_2023'!D116-'[2]Répartition SECTEN1'!D116</f>
        <v>0</v>
      </c>
      <c r="E116" s="92">
        <f>'Répartition SECTEN1_2023'!E116-'[2]Répartition SECTEN1'!E116</f>
        <v>0</v>
      </c>
      <c r="F116" s="92">
        <f>'Répartition SECTEN1_2023'!F116-'[2]Répartition SECTEN1'!F116</f>
        <v>0</v>
      </c>
      <c r="G116" s="92">
        <f>'Répartition SECTEN1_2023'!G116-'[2]Répartition SECTEN1'!G116</f>
        <v>0</v>
      </c>
      <c r="H116" s="92">
        <f>'Répartition SECTEN1_2023'!H116-'[2]Répartition SECTEN1'!H116</f>
        <v>0</v>
      </c>
      <c r="I116" s="92">
        <f>'Répartition SECTEN1_2023'!I116-'[2]Répartition SECTEN1'!I116</f>
        <v>0</v>
      </c>
      <c r="J116" s="92">
        <f>'Répartition SECTEN1_2023'!J116-'[2]Répartition SECTEN1'!J116</f>
        <v>0</v>
      </c>
      <c r="K116" s="92">
        <f>'Répartition SECTEN1_2023'!K116-'[2]Répartition SECTEN1'!K116</f>
        <v>0</v>
      </c>
      <c r="L116" s="92">
        <f>'Répartition SECTEN1_2023'!L116-'[2]Répartition SECTEN1'!L116</f>
        <v>0</v>
      </c>
      <c r="M116" s="92">
        <f>'Répartition SECTEN1_2023'!M116-'[2]Répartition SECTEN1'!M116</f>
        <v>0</v>
      </c>
      <c r="N116" s="92">
        <f>'Répartition SECTEN1_2023'!N116-'[2]Répartition SECTEN1'!N116</f>
        <v>0</v>
      </c>
      <c r="O116" s="92">
        <f>'Répartition SECTEN1_2023'!O116-'[2]Répartition SECTEN1'!O116</f>
        <v>0</v>
      </c>
    </row>
    <row r="117" spans="1:22" x14ac:dyDescent="0.25">
      <c r="B117" s="8" t="s">
        <v>174</v>
      </c>
      <c r="C117" s="92">
        <f>'Répartition SECTEN1_2023'!C117-'[2]Répartition SECTEN1'!C117</f>
        <v>-90.997803502738861</v>
      </c>
      <c r="D117" s="92">
        <f>'Répartition SECTEN1_2023'!D117-'[2]Répartition SECTEN1'!D117</f>
        <v>-82.064098602479476</v>
      </c>
      <c r="E117" s="92">
        <f>'Répartition SECTEN1_2023'!E117-'[2]Répartition SECTEN1'!E117</f>
        <v>-71.905428991743122</v>
      </c>
      <c r="F117" s="92">
        <f>'Répartition SECTEN1_2023'!F117-'[2]Répartition SECTEN1'!F117</f>
        <v>-48.688988994623912</v>
      </c>
      <c r="G117" s="92">
        <f>'Répartition SECTEN1_2023'!G117-'[2]Répartition SECTEN1'!G117</f>
        <v>-34.553979335480165</v>
      </c>
      <c r="H117" s="92">
        <f>'Répartition SECTEN1_2023'!H117-'[2]Répartition SECTEN1'!H117</f>
        <v>-30.031798340994186</v>
      </c>
      <c r="I117" s="92">
        <f>'Répartition SECTEN1_2023'!I117-'[2]Répartition SECTEN1'!I117</f>
        <v>-27.454907289976205</v>
      </c>
      <c r="J117" s="92">
        <f>'Répartition SECTEN1_2023'!J117-'[2]Répartition SECTEN1'!J117</f>
        <v>-22.657196849603821</v>
      </c>
      <c r="K117" s="92">
        <f>'Répartition SECTEN1_2023'!K117-'[2]Répartition SECTEN1'!K117</f>
        <v>-19.596565781783738</v>
      </c>
      <c r="L117" s="92">
        <f>'Répartition SECTEN1_2023'!L117-'[2]Répartition SECTEN1'!L117</f>
        <v>-19.192826071181202</v>
      </c>
      <c r="M117" s="92">
        <f>'Répartition SECTEN1_2023'!M117-'[2]Répartition SECTEN1'!M117</f>
        <v>-18.92343482834184</v>
      </c>
      <c r="N117" s="92">
        <f>'Répartition SECTEN1_2023'!N117-'[2]Répartition SECTEN1'!N117</f>
        <v>-18.854608736023465</v>
      </c>
      <c r="O117" s="92">
        <f>'Répartition SECTEN1_2023'!O117-'[2]Répartition SECTEN1'!O117</f>
        <v>-18.087439766776157</v>
      </c>
      <c r="T117" s="1">
        <v>676.7347817810155</v>
      </c>
      <c r="U117" s="1">
        <v>615.40327287488583</v>
      </c>
      <c r="V117" s="1">
        <v>543.49426779474879</v>
      </c>
    </row>
    <row r="118" spans="1:22" x14ac:dyDescent="0.25">
      <c r="B118" s="9" t="s">
        <v>172</v>
      </c>
      <c r="C118" s="93"/>
      <c r="D118" s="93"/>
      <c r="E118" s="93"/>
      <c r="F118" s="93"/>
      <c r="G118" s="93"/>
      <c r="H118" s="93"/>
      <c r="I118" s="93"/>
      <c r="J118" s="93"/>
      <c r="K118" s="93"/>
      <c r="L118" s="93"/>
      <c r="M118" s="93"/>
      <c r="N118" s="93"/>
      <c r="O118" s="93"/>
    </row>
    <row r="119" spans="1:22" x14ac:dyDescent="0.25">
      <c r="B119" s="9"/>
      <c r="C119" s="93"/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</row>
    <row r="120" spans="1:22" x14ac:dyDescent="0.25">
      <c r="B120" s="8"/>
    </row>
    <row r="121" spans="1:22" x14ac:dyDescent="0.25">
      <c r="A121" s="5" t="s">
        <v>52</v>
      </c>
      <c r="B121" s="5" t="s">
        <v>175</v>
      </c>
      <c r="C121" s="92">
        <f>'Répartition SECTEN1_2023'!C121-'[2]Répartition SECTEN1'!C121</f>
        <v>0</v>
      </c>
      <c r="D121" s="92">
        <f>'Répartition SECTEN1_2023'!D121-'[2]Répartition SECTEN1'!D121</f>
        <v>0</v>
      </c>
      <c r="E121" s="92">
        <f>'Répartition SECTEN1_2023'!E121-'[2]Répartition SECTEN1'!E121</f>
        <v>0</v>
      </c>
      <c r="F121" s="92">
        <f>'Répartition SECTEN1_2023'!F121-'[2]Répartition SECTEN1'!F121</f>
        <v>0</v>
      </c>
      <c r="G121" s="92">
        <f>'Répartition SECTEN1_2023'!G121-'[2]Répartition SECTEN1'!G121</f>
        <v>0</v>
      </c>
      <c r="H121" s="92">
        <f>'Répartition SECTEN1_2023'!H121-'[2]Répartition SECTEN1'!H121</f>
        <v>0</v>
      </c>
      <c r="I121" s="92">
        <f>'Répartition SECTEN1_2023'!I121-'[2]Répartition SECTEN1'!I121</f>
        <v>0</v>
      </c>
      <c r="J121" s="92">
        <f>'Répartition SECTEN1_2023'!J121-'[2]Répartition SECTEN1'!J121</f>
        <v>0</v>
      </c>
      <c r="K121" s="92">
        <f>'Répartition SECTEN1_2023'!K121-'[2]Répartition SECTEN1'!K121</f>
        <v>0</v>
      </c>
      <c r="L121" s="92">
        <f>'Répartition SECTEN1_2023'!L121-'[2]Répartition SECTEN1'!L121</f>
        <v>0</v>
      </c>
      <c r="M121" s="92">
        <f>'Répartition SECTEN1_2023'!M121-'[2]Répartition SECTEN1'!M121</f>
        <v>0</v>
      </c>
      <c r="N121" s="92">
        <f>'Répartition SECTEN1_2023'!N121-'[2]Répartition SECTEN1'!N121</f>
        <v>0</v>
      </c>
      <c r="O121" s="92">
        <f>'Répartition SECTEN1_2023'!O121-'[2]Répartition SECTEN1'!O121</f>
        <v>0</v>
      </c>
      <c r="T121" s="1">
        <v>0</v>
      </c>
      <c r="U121" s="1">
        <v>0</v>
      </c>
      <c r="V121" s="1">
        <v>0</v>
      </c>
    </row>
    <row r="123" spans="1:22" ht="15.75" thickBot="1" x14ac:dyDescent="0.3"/>
    <row r="124" spans="1:22" ht="15.75" thickBot="1" x14ac:dyDescent="0.3">
      <c r="A124" s="3" t="s">
        <v>5</v>
      </c>
      <c r="C124" s="174" t="s">
        <v>181</v>
      </c>
      <c r="D124" s="175"/>
      <c r="E124" s="175"/>
      <c r="F124" s="175"/>
      <c r="G124" s="175"/>
      <c r="H124" s="175"/>
      <c r="I124" s="175"/>
      <c r="J124" s="175"/>
      <c r="K124" s="175"/>
      <c r="L124" s="175"/>
      <c r="M124" s="175"/>
      <c r="N124" s="175"/>
      <c r="O124" s="176"/>
    </row>
    <row r="125" spans="1:22" x14ac:dyDescent="0.25">
      <c r="A125" s="10" t="s">
        <v>8</v>
      </c>
      <c r="B125" s="4" t="s">
        <v>164</v>
      </c>
      <c r="C125" s="2">
        <v>2018</v>
      </c>
      <c r="D125" s="2">
        <v>2019</v>
      </c>
      <c r="E125" s="2">
        <v>2020</v>
      </c>
      <c r="F125" s="2">
        <v>2023</v>
      </c>
      <c r="G125" s="2">
        <v>2025</v>
      </c>
      <c r="H125" s="2">
        <v>2028</v>
      </c>
      <c r="I125" s="2">
        <v>2030</v>
      </c>
      <c r="J125" s="2">
        <v>2033</v>
      </c>
      <c r="K125" s="2">
        <v>2035</v>
      </c>
      <c r="L125" s="2">
        <v>2038</v>
      </c>
      <c r="M125" s="2">
        <v>2040</v>
      </c>
      <c r="N125" s="2">
        <v>2045</v>
      </c>
      <c r="O125" s="2">
        <v>2050</v>
      </c>
      <c r="T125" s="1">
        <v>2018</v>
      </c>
      <c r="U125" s="1">
        <v>2019</v>
      </c>
      <c r="V125" s="1">
        <v>2020</v>
      </c>
    </row>
    <row r="126" spans="1:22" x14ac:dyDescent="0.25">
      <c r="A126" s="5" t="s">
        <v>9</v>
      </c>
      <c r="B126" s="5" t="s">
        <v>165</v>
      </c>
      <c r="C126" s="92">
        <f>'Répartition SECTEN1_2023'!C126-'[2]Répartition SECTEN1'!C126</f>
        <v>0</v>
      </c>
      <c r="D126" s="92">
        <f>'Répartition SECTEN1_2023'!D126-'[2]Répartition SECTEN1'!D126</f>
        <v>0</v>
      </c>
      <c r="E126" s="92">
        <f>'Répartition SECTEN1_2023'!E126-'[2]Répartition SECTEN1'!E126</f>
        <v>0</v>
      </c>
      <c r="F126" s="92">
        <f>'Répartition SECTEN1_2023'!F126-'[2]Répartition SECTEN1'!F126</f>
        <v>0</v>
      </c>
      <c r="G126" s="92">
        <f>'Répartition SECTEN1_2023'!G126-'[2]Répartition SECTEN1'!G126</f>
        <v>0</v>
      </c>
      <c r="H126" s="92">
        <f>'Répartition SECTEN1_2023'!H126-'[2]Répartition SECTEN1'!H126</f>
        <v>0</v>
      </c>
      <c r="I126" s="92">
        <f>'Répartition SECTEN1_2023'!I126-'[2]Répartition SECTEN1'!I126</f>
        <v>0</v>
      </c>
      <c r="J126" s="92">
        <f>'Répartition SECTEN1_2023'!J126-'[2]Répartition SECTEN1'!J126</f>
        <v>0</v>
      </c>
      <c r="K126" s="92">
        <f>'Répartition SECTEN1_2023'!K126-'[2]Répartition SECTEN1'!K126</f>
        <v>0</v>
      </c>
      <c r="L126" s="92">
        <f>'Répartition SECTEN1_2023'!L126-'[2]Répartition SECTEN1'!L126</f>
        <v>0</v>
      </c>
      <c r="M126" s="92">
        <f>'Répartition SECTEN1_2023'!M126-'[2]Répartition SECTEN1'!M126</f>
        <v>0</v>
      </c>
      <c r="N126" s="92">
        <f>'Répartition SECTEN1_2023'!N126-'[2]Répartition SECTEN1'!N126</f>
        <v>0</v>
      </c>
      <c r="O126" s="92">
        <f>'Répartition SECTEN1_2023'!O126-'[2]Répartition SECTEN1'!O126</f>
        <v>0</v>
      </c>
      <c r="T126" s="1">
        <v>187.06821649704457</v>
      </c>
      <c r="U126" s="1">
        <v>173.60786826399857</v>
      </c>
      <c r="V126" s="1">
        <v>174.92436067411725</v>
      </c>
    </row>
    <row r="127" spans="1:22" x14ac:dyDescent="0.25">
      <c r="A127" s="6" t="s">
        <v>13</v>
      </c>
      <c r="B127" s="6" t="s">
        <v>166</v>
      </c>
      <c r="C127" s="92">
        <f>'Répartition SECTEN1_2023'!C127-'[2]Répartition SECTEN1'!C127</f>
        <v>138.13161299317457</v>
      </c>
      <c r="D127" s="92">
        <f>'Répartition SECTEN1_2023'!D127-'[2]Répartition SECTEN1'!D127</f>
        <v>133.53979359543101</v>
      </c>
      <c r="E127" s="92">
        <f>'Répartition SECTEN1_2023'!E127-'[2]Répartition SECTEN1'!E127</f>
        <v>159.33000000000007</v>
      </c>
      <c r="F127" s="92">
        <f>'Répartition SECTEN1_2023'!F127-'[2]Répartition SECTEN1'!F127</f>
        <v>159.40353293350333</v>
      </c>
      <c r="G127" s="92">
        <f>'Répartition SECTEN1_2023'!G127-'[2]Répartition SECTEN1'!G127</f>
        <v>159.52720195803425</v>
      </c>
      <c r="H127" s="92">
        <f>'Répartition SECTEN1_2023'!H127-'[2]Répartition SECTEN1'!H127</f>
        <v>159.6493476539562</v>
      </c>
      <c r="I127" s="92">
        <f>'Répartition SECTEN1_2023'!I127-'[2]Répartition SECTEN1'!I127</f>
        <v>159.77265037170238</v>
      </c>
      <c r="J127" s="92">
        <f>'Répartition SECTEN1_2023'!J127-'[2]Répartition SECTEN1'!J127</f>
        <v>159.8512977037476</v>
      </c>
      <c r="K127" s="92">
        <f>'Répartition SECTEN1_2023'!K127-'[2]Répartition SECTEN1'!K127</f>
        <v>159.93133642155451</v>
      </c>
      <c r="L127" s="92">
        <f>'Répartition SECTEN1_2023'!L127-'[2]Répartition SECTEN1'!L127</f>
        <v>160.00770730268121</v>
      </c>
      <c r="M127" s="92">
        <f>'Répartition SECTEN1_2023'!M127-'[2]Répartition SECTEN1'!M127</f>
        <v>160.00224222076653</v>
      </c>
      <c r="N127" s="92">
        <f>'Répartition SECTEN1_2023'!N127-'[2]Répartition SECTEN1'!N127</f>
        <v>160.02827272654255</v>
      </c>
      <c r="O127" s="92">
        <f>'Répartition SECTEN1_2023'!O127-'[2]Répartition SECTEN1'!O127</f>
        <v>159.96727526856071</v>
      </c>
      <c r="T127" s="1">
        <v>217.48761760057434</v>
      </c>
      <c r="U127" s="1">
        <v>183.83121740014712</v>
      </c>
      <c r="V127" s="1">
        <v>143.13884394643168</v>
      </c>
    </row>
    <row r="128" spans="1:22" x14ac:dyDescent="0.25">
      <c r="A128" s="6" t="s">
        <v>58</v>
      </c>
      <c r="B128" s="6" t="s">
        <v>167</v>
      </c>
      <c r="C128" s="92">
        <f>'Répartition SECTEN1_2023'!C128-'[2]Répartition SECTEN1'!C128</f>
        <v>0</v>
      </c>
      <c r="D128" s="92">
        <f>'Répartition SECTEN1_2023'!D128-'[2]Répartition SECTEN1'!D128</f>
        <v>0</v>
      </c>
      <c r="E128" s="92">
        <f>'Répartition SECTEN1_2023'!E128-'[2]Répartition SECTEN1'!E128</f>
        <v>0</v>
      </c>
      <c r="F128" s="92">
        <f>'Répartition SECTEN1_2023'!F128-'[2]Répartition SECTEN1'!F128</f>
        <v>0</v>
      </c>
      <c r="G128" s="92">
        <f>'Répartition SECTEN1_2023'!G128-'[2]Répartition SECTEN1'!G128</f>
        <v>0</v>
      </c>
      <c r="H128" s="92">
        <f>'Répartition SECTEN1_2023'!H128-'[2]Répartition SECTEN1'!H128</f>
        <v>0</v>
      </c>
      <c r="I128" s="92">
        <f>'Répartition SECTEN1_2023'!I128-'[2]Répartition SECTEN1'!I128</f>
        <v>0</v>
      </c>
      <c r="J128" s="92">
        <f>'Répartition SECTEN1_2023'!J128-'[2]Répartition SECTEN1'!J128</f>
        <v>0</v>
      </c>
      <c r="K128" s="92">
        <f>'Répartition SECTEN1_2023'!K128-'[2]Répartition SECTEN1'!K128</f>
        <v>0</v>
      </c>
      <c r="L128" s="92">
        <f>'Répartition SECTEN1_2023'!L128-'[2]Répartition SECTEN1'!L128</f>
        <v>0</v>
      </c>
      <c r="M128" s="92">
        <f>'Répartition SECTEN1_2023'!M128-'[2]Répartition SECTEN1'!M128</f>
        <v>0</v>
      </c>
      <c r="N128" s="92">
        <f>'Répartition SECTEN1_2023'!N128-'[2]Répartition SECTEN1'!N128</f>
        <v>0</v>
      </c>
      <c r="O128" s="92">
        <f>'Répartition SECTEN1_2023'!O128-'[2]Répartition SECTEN1'!O128</f>
        <v>0</v>
      </c>
      <c r="T128" s="1">
        <v>0</v>
      </c>
      <c r="U128" s="1">
        <v>0</v>
      </c>
      <c r="V128" s="1">
        <v>0</v>
      </c>
    </row>
    <row r="129" spans="1:22" x14ac:dyDescent="0.25">
      <c r="A129" s="6" t="s">
        <v>39</v>
      </c>
      <c r="B129" s="6" t="s">
        <v>168</v>
      </c>
      <c r="C129" s="92">
        <f>'Répartition SECTEN1_2023'!C129-'[2]Répartition SECTEN1'!C129</f>
        <v>0</v>
      </c>
      <c r="D129" s="92">
        <f>'Répartition SECTEN1_2023'!D129-'[2]Répartition SECTEN1'!D129</f>
        <v>0</v>
      </c>
      <c r="E129" s="92">
        <f>'Répartition SECTEN1_2023'!E129-'[2]Répartition SECTEN1'!E129</f>
        <v>0</v>
      </c>
      <c r="F129" s="92">
        <f>'Répartition SECTEN1_2023'!F129-'[2]Répartition SECTEN1'!F129</f>
        <v>0</v>
      </c>
      <c r="G129" s="92">
        <f>'Répartition SECTEN1_2023'!G129-'[2]Répartition SECTEN1'!G129</f>
        <v>0</v>
      </c>
      <c r="H129" s="92">
        <f>'Répartition SECTEN1_2023'!H129-'[2]Répartition SECTEN1'!H129</f>
        <v>0</v>
      </c>
      <c r="I129" s="92">
        <f>'Répartition SECTEN1_2023'!I129-'[2]Répartition SECTEN1'!I129</f>
        <v>0</v>
      </c>
      <c r="J129" s="92">
        <f>'Répartition SECTEN1_2023'!J129-'[2]Répartition SECTEN1'!J129</f>
        <v>0</v>
      </c>
      <c r="K129" s="92">
        <f>'Répartition SECTEN1_2023'!K129-'[2]Répartition SECTEN1'!K129</f>
        <v>0</v>
      </c>
      <c r="L129" s="92">
        <f>'Répartition SECTEN1_2023'!L129-'[2]Répartition SECTEN1'!L129</f>
        <v>0</v>
      </c>
      <c r="M129" s="92">
        <f>'Répartition SECTEN1_2023'!M129-'[2]Répartition SECTEN1'!M129</f>
        <v>0</v>
      </c>
      <c r="N129" s="92">
        <f>'Répartition SECTEN1_2023'!N129-'[2]Répartition SECTEN1'!N129</f>
        <v>0</v>
      </c>
      <c r="O129" s="92">
        <f>'Répartition SECTEN1_2023'!O129-'[2]Répartition SECTEN1'!O129</f>
        <v>0</v>
      </c>
      <c r="T129" s="1">
        <v>25.3594536046974</v>
      </c>
      <c r="U129" s="1">
        <v>25.311007061144647</v>
      </c>
      <c r="V129" s="1">
        <v>25.674899074751586</v>
      </c>
    </row>
    <row r="130" spans="1:22" x14ac:dyDescent="0.25">
      <c r="A130" s="6" t="s">
        <v>54</v>
      </c>
      <c r="B130" s="6" t="s">
        <v>169</v>
      </c>
      <c r="C130" s="92">
        <f>'Répartition SECTEN1_2023'!C130-'[2]Répartition SECTEN1'!C130</f>
        <v>0</v>
      </c>
      <c r="D130" s="92">
        <f>'Répartition SECTEN1_2023'!D130-'[2]Répartition SECTEN1'!D130</f>
        <v>0</v>
      </c>
      <c r="E130" s="92">
        <f>'Répartition SECTEN1_2023'!E130-'[2]Répartition SECTEN1'!E130</f>
        <v>0</v>
      </c>
      <c r="F130" s="92">
        <f>'Répartition SECTEN1_2023'!F130-'[2]Répartition SECTEN1'!F130</f>
        <v>0</v>
      </c>
      <c r="G130" s="92">
        <f>'Répartition SECTEN1_2023'!G130-'[2]Répartition SECTEN1'!G130</f>
        <v>0</v>
      </c>
      <c r="H130" s="92">
        <f>'Répartition SECTEN1_2023'!H130-'[2]Répartition SECTEN1'!H130</f>
        <v>0</v>
      </c>
      <c r="I130" s="92">
        <f>'Répartition SECTEN1_2023'!I130-'[2]Répartition SECTEN1'!I130</f>
        <v>0</v>
      </c>
      <c r="J130" s="92">
        <f>'Répartition SECTEN1_2023'!J130-'[2]Répartition SECTEN1'!J130</f>
        <v>0</v>
      </c>
      <c r="K130" s="92">
        <f>'Répartition SECTEN1_2023'!K130-'[2]Répartition SECTEN1'!K130</f>
        <v>0</v>
      </c>
      <c r="L130" s="92">
        <f>'Répartition SECTEN1_2023'!L130-'[2]Répartition SECTEN1'!L130</f>
        <v>0</v>
      </c>
      <c r="M130" s="92">
        <f>'Répartition SECTEN1_2023'!M130-'[2]Répartition SECTEN1'!M130</f>
        <v>0</v>
      </c>
      <c r="N130" s="92">
        <f>'Répartition SECTEN1_2023'!N130-'[2]Répartition SECTEN1'!N130</f>
        <v>0</v>
      </c>
      <c r="O130" s="92">
        <f>'Répartition SECTEN1_2023'!O130-'[2]Répartition SECTEN1'!O130</f>
        <v>0</v>
      </c>
      <c r="T130" s="1">
        <v>0</v>
      </c>
      <c r="U130" s="1">
        <v>0</v>
      </c>
      <c r="V130" s="1">
        <v>0</v>
      </c>
    </row>
    <row r="131" spans="1:22" x14ac:dyDescent="0.25">
      <c r="A131" s="6" t="s">
        <v>47</v>
      </c>
      <c r="B131" s="6" t="s">
        <v>170</v>
      </c>
      <c r="C131" s="92">
        <f>'Répartition SECTEN1_2023'!C131-'[2]Répartition SECTEN1'!C131</f>
        <v>0</v>
      </c>
      <c r="D131" s="92">
        <f>'Répartition SECTEN1_2023'!D131-'[2]Répartition SECTEN1'!D131</f>
        <v>0</v>
      </c>
      <c r="E131" s="92">
        <f>'Répartition SECTEN1_2023'!E131-'[2]Répartition SECTEN1'!E131</f>
        <v>0</v>
      </c>
      <c r="F131" s="92">
        <f>'Répartition SECTEN1_2023'!F131-'[2]Répartition SECTEN1'!F131</f>
        <v>0</v>
      </c>
      <c r="G131" s="92">
        <f>'Répartition SECTEN1_2023'!G131-'[2]Répartition SECTEN1'!G131</f>
        <v>0</v>
      </c>
      <c r="H131" s="92">
        <f>'Répartition SECTEN1_2023'!H131-'[2]Répartition SECTEN1'!H131</f>
        <v>0</v>
      </c>
      <c r="I131" s="92">
        <f>'Répartition SECTEN1_2023'!I131-'[2]Répartition SECTEN1'!I131</f>
        <v>0</v>
      </c>
      <c r="J131" s="92">
        <f>'Répartition SECTEN1_2023'!J131-'[2]Répartition SECTEN1'!J131</f>
        <v>0</v>
      </c>
      <c r="K131" s="92">
        <f>'Répartition SECTEN1_2023'!K131-'[2]Répartition SECTEN1'!K131</f>
        <v>0</v>
      </c>
      <c r="L131" s="92">
        <f>'Répartition SECTEN1_2023'!L131-'[2]Répartition SECTEN1'!L131</f>
        <v>0</v>
      </c>
      <c r="M131" s="92">
        <f>'Répartition SECTEN1_2023'!M131-'[2]Répartition SECTEN1'!M131</f>
        <v>0</v>
      </c>
      <c r="N131" s="92">
        <f>'Répartition SECTEN1_2023'!N131-'[2]Répartition SECTEN1'!N131</f>
        <v>0</v>
      </c>
      <c r="O131" s="92">
        <f>'Répartition SECTEN1_2023'!O131-'[2]Répartition SECTEN1'!O131</f>
        <v>0</v>
      </c>
      <c r="T131" s="1">
        <v>0</v>
      </c>
      <c r="U131" s="1">
        <v>0</v>
      </c>
      <c r="V131" s="1">
        <v>0</v>
      </c>
    </row>
    <row r="132" spans="1:22" x14ac:dyDescent="0.25">
      <c r="A132" s="7"/>
      <c r="B132" s="8" t="s">
        <v>171</v>
      </c>
      <c r="C132" s="92">
        <f>'Répartition SECTEN1_2023'!C132-'[2]Répartition SECTEN1'!C132</f>
        <v>138.13161299317449</v>
      </c>
      <c r="D132" s="92">
        <f>'Répartition SECTEN1_2023'!D132-'[2]Répartition SECTEN1'!D132</f>
        <v>133.53979359543098</v>
      </c>
      <c r="E132" s="92">
        <f>'Répartition SECTEN1_2023'!E132-'[2]Répartition SECTEN1'!E132</f>
        <v>159.3300000000001</v>
      </c>
      <c r="F132" s="92">
        <f>'Répartition SECTEN1_2023'!F132-'[2]Répartition SECTEN1'!F132</f>
        <v>159.40353293350336</v>
      </c>
      <c r="G132" s="92">
        <f>'Répartition SECTEN1_2023'!G132-'[2]Répartition SECTEN1'!G132</f>
        <v>159.52720195803414</v>
      </c>
      <c r="H132" s="92">
        <f>'Répartition SECTEN1_2023'!H132-'[2]Répartition SECTEN1'!H132</f>
        <v>159.64934765395623</v>
      </c>
      <c r="I132" s="92">
        <f>'Répartition SECTEN1_2023'!I132-'[2]Répartition SECTEN1'!I132</f>
        <v>159.77265037170235</v>
      </c>
      <c r="J132" s="92">
        <f>'Répartition SECTEN1_2023'!J132-'[2]Répartition SECTEN1'!J132</f>
        <v>159.85129770374749</v>
      </c>
      <c r="K132" s="92">
        <f>'Répartition SECTEN1_2023'!K132-'[2]Répartition SECTEN1'!K132</f>
        <v>159.93133642155448</v>
      </c>
      <c r="L132" s="92">
        <f>'Répartition SECTEN1_2023'!L132-'[2]Répartition SECTEN1'!L132</f>
        <v>160.00770730268118</v>
      </c>
      <c r="M132" s="92">
        <f>'Répartition SECTEN1_2023'!M132-'[2]Répartition SECTEN1'!M132</f>
        <v>160.00224222076662</v>
      </c>
      <c r="N132" s="92">
        <f>'Répartition SECTEN1_2023'!N132-'[2]Répartition SECTEN1'!N132</f>
        <v>160.02827272654258</v>
      </c>
      <c r="O132" s="92">
        <f>'Répartition SECTEN1_2023'!O132-'[2]Répartition SECTEN1'!O132</f>
        <v>159.96727526856074</v>
      </c>
      <c r="T132" s="1">
        <v>429.91528770231633</v>
      </c>
      <c r="U132" s="1">
        <v>382.75009272529036</v>
      </c>
      <c r="V132" s="1">
        <v>343.73810369530054</v>
      </c>
    </row>
    <row r="133" spans="1:22" x14ac:dyDescent="0.25">
      <c r="A133" s="7"/>
      <c r="B133" s="9" t="s">
        <v>172</v>
      </c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</row>
    <row r="134" spans="1:22" x14ac:dyDescent="0.25">
      <c r="A134" s="7"/>
      <c r="B134" s="9"/>
      <c r="C134" s="93"/>
      <c r="D134" s="93"/>
      <c r="E134" s="93"/>
      <c r="F134" s="93"/>
      <c r="G134" s="93"/>
      <c r="H134" s="93"/>
      <c r="I134" s="93"/>
      <c r="J134" s="93"/>
      <c r="K134" s="93"/>
      <c r="L134" s="93"/>
      <c r="M134" s="93"/>
      <c r="N134" s="93"/>
      <c r="O134" s="93"/>
    </row>
    <row r="135" spans="1:22" x14ac:dyDescent="0.25">
      <c r="A135" s="7"/>
      <c r="B135" s="9"/>
    </row>
    <row r="136" spans="1:22" x14ac:dyDescent="0.25">
      <c r="A136" s="5" t="s">
        <v>66</v>
      </c>
      <c r="B136" s="5" t="s">
        <v>173</v>
      </c>
      <c r="C136" s="92">
        <f>'Répartition SECTEN1_2023'!C136-'[2]Répartition SECTEN1'!C136</f>
        <v>0</v>
      </c>
      <c r="D136" s="92">
        <f>'Répartition SECTEN1_2023'!D136-'[2]Répartition SECTEN1'!D136</f>
        <v>0</v>
      </c>
      <c r="E136" s="92">
        <f>'Répartition SECTEN1_2023'!E136-'[2]Répartition SECTEN1'!E136</f>
        <v>0</v>
      </c>
      <c r="F136" s="92">
        <f>'Répartition SECTEN1_2023'!F136-'[2]Répartition SECTEN1'!F136</f>
        <v>0</v>
      </c>
      <c r="G136" s="92">
        <f>'Répartition SECTEN1_2023'!G136-'[2]Répartition SECTEN1'!G136</f>
        <v>0</v>
      </c>
      <c r="H136" s="92">
        <f>'Répartition SECTEN1_2023'!H136-'[2]Répartition SECTEN1'!H136</f>
        <v>0</v>
      </c>
      <c r="I136" s="92">
        <f>'Répartition SECTEN1_2023'!I136-'[2]Répartition SECTEN1'!I136</f>
        <v>0</v>
      </c>
      <c r="J136" s="92">
        <f>'Répartition SECTEN1_2023'!J136-'[2]Répartition SECTEN1'!J136</f>
        <v>0</v>
      </c>
      <c r="K136" s="92">
        <f>'Répartition SECTEN1_2023'!K136-'[2]Répartition SECTEN1'!K136</f>
        <v>0</v>
      </c>
      <c r="L136" s="92">
        <f>'Répartition SECTEN1_2023'!L136-'[2]Répartition SECTEN1'!L136</f>
        <v>0</v>
      </c>
      <c r="M136" s="92">
        <f>'Répartition SECTEN1_2023'!M136-'[2]Répartition SECTEN1'!M136</f>
        <v>0</v>
      </c>
      <c r="N136" s="92">
        <f>'Répartition SECTEN1_2023'!N136-'[2]Répartition SECTEN1'!N136</f>
        <v>0</v>
      </c>
      <c r="O136" s="92">
        <f>'Répartition SECTEN1_2023'!O136-'[2]Répartition SECTEN1'!O136</f>
        <v>0</v>
      </c>
    </row>
    <row r="137" spans="1:22" x14ac:dyDescent="0.25">
      <c r="B137" s="8" t="s">
        <v>174</v>
      </c>
      <c r="C137" s="92">
        <f>'Répartition SECTEN1_2023'!C137-'[2]Répartition SECTEN1'!C137</f>
        <v>138.13161299317449</v>
      </c>
      <c r="D137" s="92">
        <f>'Répartition SECTEN1_2023'!D137-'[2]Répartition SECTEN1'!D137</f>
        <v>133.53979359543098</v>
      </c>
      <c r="E137" s="92">
        <f>'Répartition SECTEN1_2023'!E137-'[2]Répartition SECTEN1'!E137</f>
        <v>159.3300000000001</v>
      </c>
      <c r="F137" s="92">
        <f>'Répartition SECTEN1_2023'!F137-'[2]Répartition SECTEN1'!F137</f>
        <v>159.40353293350336</v>
      </c>
      <c r="G137" s="92">
        <f>'Répartition SECTEN1_2023'!G137-'[2]Répartition SECTEN1'!G137</f>
        <v>159.52720195803414</v>
      </c>
      <c r="H137" s="92">
        <f>'Répartition SECTEN1_2023'!H137-'[2]Répartition SECTEN1'!H137</f>
        <v>159.64934765395623</v>
      </c>
      <c r="I137" s="92">
        <f>'Répartition SECTEN1_2023'!I137-'[2]Répartition SECTEN1'!I137</f>
        <v>159.77265037170235</v>
      </c>
      <c r="J137" s="92">
        <f>'Répartition SECTEN1_2023'!J137-'[2]Répartition SECTEN1'!J137</f>
        <v>159.85129770374749</v>
      </c>
      <c r="K137" s="92">
        <f>'Répartition SECTEN1_2023'!K137-'[2]Répartition SECTEN1'!K137</f>
        <v>159.93133642155448</v>
      </c>
      <c r="L137" s="92">
        <f>'Répartition SECTEN1_2023'!L137-'[2]Répartition SECTEN1'!L137</f>
        <v>160.00770730268118</v>
      </c>
      <c r="M137" s="92">
        <f>'Répartition SECTEN1_2023'!M137-'[2]Répartition SECTEN1'!M137</f>
        <v>160.00224222076662</v>
      </c>
      <c r="N137" s="92">
        <f>'Répartition SECTEN1_2023'!N137-'[2]Répartition SECTEN1'!N137</f>
        <v>160.02827272654258</v>
      </c>
      <c r="O137" s="92">
        <f>'Répartition SECTEN1_2023'!O137-'[2]Répartition SECTEN1'!O137</f>
        <v>159.96727526856074</v>
      </c>
      <c r="T137" s="1">
        <v>429.91528770231633</v>
      </c>
      <c r="U137" s="1">
        <v>382.75009272529036</v>
      </c>
      <c r="V137" s="1">
        <v>343.73810369530054</v>
      </c>
    </row>
    <row r="138" spans="1:22" x14ac:dyDescent="0.25">
      <c r="B138" s="9" t="s">
        <v>172</v>
      </c>
      <c r="C138" s="93"/>
      <c r="D138" s="93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</row>
    <row r="139" spans="1:22" x14ac:dyDescent="0.25">
      <c r="B139" s="9"/>
      <c r="C139" s="93"/>
      <c r="D139" s="93"/>
      <c r="E139" s="93"/>
      <c r="F139" s="93"/>
      <c r="G139" s="93"/>
      <c r="H139" s="93"/>
      <c r="I139" s="93"/>
      <c r="J139" s="93"/>
      <c r="K139" s="93"/>
      <c r="L139" s="93"/>
      <c r="M139" s="93"/>
      <c r="N139" s="93"/>
      <c r="O139" s="93"/>
    </row>
    <row r="140" spans="1:22" x14ac:dyDescent="0.25">
      <c r="B140" s="8"/>
    </row>
    <row r="141" spans="1:22" x14ac:dyDescent="0.25">
      <c r="A141" s="5" t="s">
        <v>52</v>
      </c>
      <c r="B141" s="5" t="s">
        <v>175</v>
      </c>
      <c r="C141" s="92">
        <f>'Répartition SECTEN1_2023'!C141-'[2]Répartition SECTEN1'!C141</f>
        <v>0</v>
      </c>
      <c r="D141" s="92">
        <f>'Répartition SECTEN1_2023'!D141-'[2]Répartition SECTEN1'!D141</f>
        <v>0</v>
      </c>
      <c r="E141" s="92">
        <f>'Répartition SECTEN1_2023'!E141-'[2]Répartition SECTEN1'!E141</f>
        <v>0</v>
      </c>
      <c r="F141" s="92">
        <f>'Répartition SECTEN1_2023'!F141-'[2]Répartition SECTEN1'!F141</f>
        <v>0</v>
      </c>
      <c r="G141" s="92">
        <f>'Répartition SECTEN1_2023'!G141-'[2]Répartition SECTEN1'!G141</f>
        <v>0</v>
      </c>
      <c r="H141" s="92">
        <f>'Répartition SECTEN1_2023'!H141-'[2]Répartition SECTEN1'!H141</f>
        <v>0</v>
      </c>
      <c r="I141" s="92">
        <f>'Répartition SECTEN1_2023'!I141-'[2]Répartition SECTEN1'!I141</f>
        <v>0</v>
      </c>
      <c r="J141" s="92">
        <f>'Répartition SECTEN1_2023'!J141-'[2]Répartition SECTEN1'!J141</f>
        <v>0</v>
      </c>
      <c r="K141" s="92">
        <f>'Répartition SECTEN1_2023'!K141-'[2]Répartition SECTEN1'!K141</f>
        <v>0</v>
      </c>
      <c r="L141" s="92">
        <f>'Répartition SECTEN1_2023'!L141-'[2]Répartition SECTEN1'!L141</f>
        <v>0</v>
      </c>
      <c r="M141" s="92">
        <f>'Répartition SECTEN1_2023'!M141-'[2]Répartition SECTEN1'!M141</f>
        <v>0</v>
      </c>
      <c r="N141" s="92">
        <f>'Répartition SECTEN1_2023'!N141-'[2]Répartition SECTEN1'!N141</f>
        <v>0</v>
      </c>
      <c r="O141" s="92">
        <f>'Répartition SECTEN1_2023'!O141-'[2]Répartition SECTEN1'!O141</f>
        <v>0</v>
      </c>
    </row>
    <row r="143" spans="1:22" ht="15.75" thickBot="1" x14ac:dyDescent="0.3"/>
    <row r="144" spans="1:22" ht="15.75" thickBot="1" x14ac:dyDescent="0.3">
      <c r="A144" s="3" t="s">
        <v>6</v>
      </c>
      <c r="C144" s="174" t="s">
        <v>182</v>
      </c>
      <c r="D144" s="175"/>
      <c r="E144" s="175"/>
      <c r="F144" s="175"/>
      <c r="G144" s="175"/>
      <c r="H144" s="175"/>
      <c r="I144" s="175"/>
      <c r="J144" s="175"/>
      <c r="K144" s="175"/>
      <c r="L144" s="175"/>
      <c r="M144" s="175"/>
      <c r="N144" s="175"/>
      <c r="O144" s="176"/>
    </row>
    <row r="145" spans="1:22" x14ac:dyDescent="0.25">
      <c r="A145" s="10" t="s">
        <v>8</v>
      </c>
      <c r="B145" s="4" t="s">
        <v>164</v>
      </c>
      <c r="C145" s="2">
        <v>2018</v>
      </c>
      <c r="D145" s="2">
        <v>2019</v>
      </c>
      <c r="E145" s="2">
        <v>2020</v>
      </c>
      <c r="F145" s="2">
        <v>2023</v>
      </c>
      <c r="G145" s="2">
        <v>2025</v>
      </c>
      <c r="H145" s="2">
        <v>2028</v>
      </c>
      <c r="I145" s="2">
        <v>2030</v>
      </c>
      <c r="J145" s="2">
        <v>2033</v>
      </c>
      <c r="K145" s="2">
        <v>2035</v>
      </c>
      <c r="L145" s="2">
        <v>2038</v>
      </c>
      <c r="M145" s="2">
        <v>2040</v>
      </c>
      <c r="N145" s="2">
        <v>2045</v>
      </c>
      <c r="O145" s="2">
        <v>2050</v>
      </c>
      <c r="T145" s="1">
        <v>2018</v>
      </c>
      <c r="U145" s="1">
        <v>2019</v>
      </c>
      <c r="V145" s="1">
        <v>2020</v>
      </c>
    </row>
    <row r="146" spans="1:22" x14ac:dyDescent="0.25">
      <c r="A146" s="5" t="s">
        <v>9</v>
      </c>
      <c r="B146" s="5" t="s">
        <v>165</v>
      </c>
      <c r="C146" s="92">
        <f>'Répartition SECTEN1_2023'!C146-'[2]Répartition SECTEN1'!C146</f>
        <v>0</v>
      </c>
      <c r="D146" s="92">
        <f>'Répartition SECTEN1_2023'!D146-'[2]Répartition SECTEN1'!D146</f>
        <v>0</v>
      </c>
      <c r="E146" s="92">
        <f>'Répartition SECTEN1_2023'!E146-'[2]Répartition SECTEN1'!E146</f>
        <v>0</v>
      </c>
      <c r="F146" s="92">
        <f>'Répartition SECTEN1_2023'!F146-'[2]Répartition SECTEN1'!F146</f>
        <v>0</v>
      </c>
      <c r="G146" s="92">
        <f>'Répartition SECTEN1_2023'!G146-'[2]Répartition SECTEN1'!G146</f>
        <v>0</v>
      </c>
      <c r="H146" s="92">
        <f>'Répartition SECTEN1_2023'!H146-'[2]Répartition SECTEN1'!H146</f>
        <v>0</v>
      </c>
      <c r="I146" s="92">
        <f>'Répartition SECTEN1_2023'!I146-'[2]Répartition SECTEN1'!I146</f>
        <v>0</v>
      </c>
      <c r="J146" s="92">
        <f>'Répartition SECTEN1_2023'!J146-'[2]Répartition SECTEN1'!J146</f>
        <v>0</v>
      </c>
      <c r="K146" s="92">
        <f>'Répartition SECTEN1_2023'!K146-'[2]Répartition SECTEN1'!K146</f>
        <v>0</v>
      </c>
      <c r="L146" s="92">
        <f>'Répartition SECTEN1_2023'!L146-'[2]Répartition SECTEN1'!L146</f>
        <v>0</v>
      </c>
      <c r="M146" s="92">
        <f>'Répartition SECTEN1_2023'!M146-'[2]Répartition SECTEN1'!M146</f>
        <v>0</v>
      </c>
      <c r="N146" s="92">
        <f>'Répartition SECTEN1_2023'!N146-'[2]Répartition SECTEN1'!N146</f>
        <v>0</v>
      </c>
      <c r="O146" s="92">
        <f>'Répartition SECTEN1_2023'!O146-'[2]Répartition SECTEN1'!O146</f>
        <v>0</v>
      </c>
      <c r="T146" s="1">
        <v>0</v>
      </c>
      <c r="U146" s="1">
        <v>0</v>
      </c>
      <c r="V146" s="1">
        <v>0</v>
      </c>
    </row>
    <row r="147" spans="1:22" x14ac:dyDescent="0.25">
      <c r="A147" s="6" t="s">
        <v>13</v>
      </c>
      <c r="B147" s="6" t="s">
        <v>166</v>
      </c>
      <c r="C147" s="92">
        <f>'Répartition SECTEN1_2023'!C147-'[2]Répartition SECTEN1'!C147</f>
        <v>0</v>
      </c>
      <c r="D147" s="92">
        <f>'Répartition SECTEN1_2023'!D147-'[2]Répartition SECTEN1'!D147</f>
        <v>0</v>
      </c>
      <c r="E147" s="92">
        <f>'Répartition SECTEN1_2023'!E147-'[2]Répartition SECTEN1'!E147</f>
        <v>0</v>
      </c>
      <c r="F147" s="92">
        <f>'Répartition SECTEN1_2023'!F147-'[2]Répartition SECTEN1'!F147</f>
        <v>0</v>
      </c>
      <c r="G147" s="92">
        <f>'Répartition SECTEN1_2023'!G147-'[2]Répartition SECTEN1'!G147</f>
        <v>0</v>
      </c>
      <c r="H147" s="92">
        <f>'Répartition SECTEN1_2023'!H147-'[2]Répartition SECTEN1'!H147</f>
        <v>0</v>
      </c>
      <c r="I147" s="92">
        <f>'Répartition SECTEN1_2023'!I147-'[2]Répartition SECTEN1'!I147</f>
        <v>0</v>
      </c>
      <c r="J147" s="92">
        <f>'Répartition SECTEN1_2023'!J147-'[2]Répartition SECTEN1'!J147</f>
        <v>0</v>
      </c>
      <c r="K147" s="92">
        <f>'Répartition SECTEN1_2023'!K147-'[2]Répartition SECTEN1'!K147</f>
        <v>0</v>
      </c>
      <c r="L147" s="92">
        <f>'Répartition SECTEN1_2023'!L147-'[2]Répartition SECTEN1'!L147</f>
        <v>0</v>
      </c>
      <c r="M147" s="92">
        <f>'Répartition SECTEN1_2023'!M147-'[2]Répartition SECTEN1'!M147</f>
        <v>0</v>
      </c>
      <c r="N147" s="92">
        <f>'Répartition SECTEN1_2023'!N147-'[2]Répartition SECTEN1'!N147</f>
        <v>0</v>
      </c>
      <c r="O147" s="92">
        <f>'Répartition SECTEN1_2023'!O147-'[2]Répartition SECTEN1'!O147</f>
        <v>0</v>
      </c>
      <c r="T147" s="1">
        <v>12.250677260000005</v>
      </c>
      <c r="U147" s="1">
        <v>10.290631532000003</v>
      </c>
      <c r="V147" s="1">
        <v>8.5404853960000011</v>
      </c>
    </row>
    <row r="148" spans="1:22" x14ac:dyDescent="0.25">
      <c r="A148" s="6" t="s">
        <v>58</v>
      </c>
      <c r="B148" s="6" t="s">
        <v>167</v>
      </c>
      <c r="C148" s="92">
        <f>'Répartition SECTEN1_2023'!C148-'[2]Répartition SECTEN1'!C148</f>
        <v>0</v>
      </c>
      <c r="D148" s="92">
        <f>'Répartition SECTEN1_2023'!D148-'[2]Répartition SECTEN1'!D148</f>
        <v>0</v>
      </c>
      <c r="E148" s="92">
        <f>'Répartition SECTEN1_2023'!E148-'[2]Répartition SECTEN1'!E148</f>
        <v>0</v>
      </c>
      <c r="F148" s="92">
        <f>'Répartition SECTEN1_2023'!F148-'[2]Répartition SECTEN1'!F148</f>
        <v>0</v>
      </c>
      <c r="G148" s="92">
        <f>'Répartition SECTEN1_2023'!G148-'[2]Répartition SECTEN1'!G148</f>
        <v>0</v>
      </c>
      <c r="H148" s="92">
        <f>'Répartition SECTEN1_2023'!H148-'[2]Répartition SECTEN1'!H148</f>
        <v>0</v>
      </c>
      <c r="I148" s="92">
        <f>'Répartition SECTEN1_2023'!I148-'[2]Répartition SECTEN1'!I148</f>
        <v>0</v>
      </c>
      <c r="J148" s="92">
        <f>'Répartition SECTEN1_2023'!J148-'[2]Répartition SECTEN1'!J148</f>
        <v>0</v>
      </c>
      <c r="K148" s="92">
        <f>'Répartition SECTEN1_2023'!K148-'[2]Répartition SECTEN1'!K148</f>
        <v>0</v>
      </c>
      <c r="L148" s="92">
        <f>'Répartition SECTEN1_2023'!L148-'[2]Répartition SECTEN1'!L148</f>
        <v>0</v>
      </c>
      <c r="M148" s="92">
        <f>'Répartition SECTEN1_2023'!M148-'[2]Répartition SECTEN1'!M148</f>
        <v>0</v>
      </c>
      <c r="N148" s="92">
        <f>'Répartition SECTEN1_2023'!N148-'[2]Répartition SECTEN1'!N148</f>
        <v>0</v>
      </c>
      <c r="O148" s="92">
        <f>'Répartition SECTEN1_2023'!O148-'[2]Répartition SECTEN1'!O148</f>
        <v>0</v>
      </c>
      <c r="T148" s="1">
        <v>0</v>
      </c>
      <c r="U148" s="1">
        <v>0</v>
      </c>
      <c r="V148" s="1">
        <v>0</v>
      </c>
    </row>
    <row r="149" spans="1:22" x14ac:dyDescent="0.25">
      <c r="A149" s="6" t="s">
        <v>39</v>
      </c>
      <c r="B149" s="6" t="s">
        <v>168</v>
      </c>
      <c r="C149" s="92">
        <f>'Répartition SECTEN1_2023'!C149-'[2]Répartition SECTEN1'!C149</f>
        <v>0</v>
      </c>
      <c r="D149" s="92">
        <f>'Répartition SECTEN1_2023'!D149-'[2]Répartition SECTEN1'!D149</f>
        <v>0</v>
      </c>
      <c r="E149" s="92">
        <f>'Répartition SECTEN1_2023'!E149-'[2]Répartition SECTEN1'!E149</f>
        <v>0</v>
      </c>
      <c r="F149" s="92">
        <f>'Répartition SECTEN1_2023'!F149-'[2]Répartition SECTEN1'!F149</f>
        <v>0</v>
      </c>
      <c r="G149" s="92">
        <f>'Répartition SECTEN1_2023'!G149-'[2]Répartition SECTEN1'!G149</f>
        <v>0</v>
      </c>
      <c r="H149" s="92">
        <f>'Répartition SECTEN1_2023'!H149-'[2]Répartition SECTEN1'!H149</f>
        <v>0</v>
      </c>
      <c r="I149" s="92">
        <f>'Répartition SECTEN1_2023'!I149-'[2]Répartition SECTEN1'!I149</f>
        <v>0</v>
      </c>
      <c r="J149" s="92">
        <f>'Répartition SECTEN1_2023'!J149-'[2]Répartition SECTEN1'!J149</f>
        <v>0</v>
      </c>
      <c r="K149" s="92">
        <f>'Répartition SECTEN1_2023'!K149-'[2]Répartition SECTEN1'!K149</f>
        <v>0</v>
      </c>
      <c r="L149" s="92">
        <f>'Répartition SECTEN1_2023'!L149-'[2]Répartition SECTEN1'!L149</f>
        <v>0</v>
      </c>
      <c r="M149" s="92">
        <f>'Répartition SECTEN1_2023'!M149-'[2]Répartition SECTEN1'!M149</f>
        <v>0</v>
      </c>
      <c r="N149" s="92">
        <f>'Répartition SECTEN1_2023'!N149-'[2]Répartition SECTEN1'!N149</f>
        <v>0</v>
      </c>
      <c r="O149" s="92">
        <f>'Répartition SECTEN1_2023'!O149-'[2]Répartition SECTEN1'!O149</f>
        <v>0</v>
      </c>
      <c r="T149" s="1">
        <v>0</v>
      </c>
      <c r="U149" s="1">
        <v>0</v>
      </c>
      <c r="V149" s="1">
        <v>0</v>
      </c>
    </row>
    <row r="150" spans="1:22" x14ac:dyDescent="0.25">
      <c r="A150" s="6" t="s">
        <v>54</v>
      </c>
      <c r="B150" s="6" t="s">
        <v>169</v>
      </c>
      <c r="C150" s="92">
        <f>'Répartition SECTEN1_2023'!C150-'[2]Répartition SECTEN1'!C150</f>
        <v>0</v>
      </c>
      <c r="D150" s="92">
        <f>'Répartition SECTEN1_2023'!D150-'[2]Répartition SECTEN1'!D150</f>
        <v>0</v>
      </c>
      <c r="E150" s="92">
        <f>'Répartition SECTEN1_2023'!E150-'[2]Répartition SECTEN1'!E150</f>
        <v>0</v>
      </c>
      <c r="F150" s="92">
        <f>'Répartition SECTEN1_2023'!F150-'[2]Répartition SECTEN1'!F150</f>
        <v>0</v>
      </c>
      <c r="G150" s="92">
        <f>'Répartition SECTEN1_2023'!G150-'[2]Répartition SECTEN1'!G150</f>
        <v>0</v>
      </c>
      <c r="H150" s="92">
        <f>'Répartition SECTEN1_2023'!H150-'[2]Répartition SECTEN1'!H150</f>
        <v>0</v>
      </c>
      <c r="I150" s="92">
        <f>'Répartition SECTEN1_2023'!I150-'[2]Répartition SECTEN1'!I150</f>
        <v>0</v>
      </c>
      <c r="J150" s="92">
        <f>'Répartition SECTEN1_2023'!J150-'[2]Répartition SECTEN1'!J150</f>
        <v>0</v>
      </c>
      <c r="K150" s="92">
        <f>'Répartition SECTEN1_2023'!K150-'[2]Répartition SECTEN1'!K150</f>
        <v>0</v>
      </c>
      <c r="L150" s="92">
        <f>'Répartition SECTEN1_2023'!L150-'[2]Répartition SECTEN1'!L150</f>
        <v>0</v>
      </c>
      <c r="M150" s="92">
        <f>'Répartition SECTEN1_2023'!M150-'[2]Répartition SECTEN1'!M150</f>
        <v>0</v>
      </c>
      <c r="N150" s="92">
        <f>'Répartition SECTEN1_2023'!N150-'[2]Répartition SECTEN1'!N150</f>
        <v>0</v>
      </c>
      <c r="O150" s="92">
        <f>'Répartition SECTEN1_2023'!O150-'[2]Répartition SECTEN1'!O150</f>
        <v>0</v>
      </c>
      <c r="T150" s="1">
        <v>0</v>
      </c>
      <c r="U150" s="1">
        <v>0</v>
      </c>
      <c r="V150" s="1">
        <v>0</v>
      </c>
    </row>
    <row r="151" spans="1:22" x14ac:dyDescent="0.25">
      <c r="A151" s="6" t="s">
        <v>47</v>
      </c>
      <c r="B151" s="6" t="s">
        <v>170</v>
      </c>
      <c r="C151" s="92">
        <f>'Répartition SECTEN1_2023'!C151-'[2]Répartition SECTEN1'!C151</f>
        <v>0</v>
      </c>
      <c r="D151" s="92">
        <f>'Répartition SECTEN1_2023'!D151-'[2]Répartition SECTEN1'!D151</f>
        <v>0</v>
      </c>
      <c r="E151" s="92">
        <f>'Répartition SECTEN1_2023'!E151-'[2]Répartition SECTEN1'!E151</f>
        <v>0</v>
      </c>
      <c r="F151" s="92">
        <f>'Répartition SECTEN1_2023'!F151-'[2]Répartition SECTEN1'!F151</f>
        <v>0</v>
      </c>
      <c r="G151" s="92">
        <f>'Répartition SECTEN1_2023'!G151-'[2]Répartition SECTEN1'!G151</f>
        <v>0</v>
      </c>
      <c r="H151" s="92">
        <f>'Répartition SECTEN1_2023'!H151-'[2]Répartition SECTEN1'!H151</f>
        <v>0</v>
      </c>
      <c r="I151" s="92">
        <f>'Répartition SECTEN1_2023'!I151-'[2]Répartition SECTEN1'!I151</f>
        <v>0</v>
      </c>
      <c r="J151" s="92">
        <f>'Répartition SECTEN1_2023'!J151-'[2]Répartition SECTEN1'!J151</f>
        <v>0</v>
      </c>
      <c r="K151" s="92">
        <f>'Répartition SECTEN1_2023'!K151-'[2]Répartition SECTEN1'!K151</f>
        <v>0</v>
      </c>
      <c r="L151" s="92">
        <f>'Répartition SECTEN1_2023'!L151-'[2]Répartition SECTEN1'!L151</f>
        <v>0</v>
      </c>
      <c r="M151" s="92">
        <f>'Répartition SECTEN1_2023'!M151-'[2]Répartition SECTEN1'!M151</f>
        <v>0</v>
      </c>
      <c r="N151" s="92">
        <f>'Répartition SECTEN1_2023'!N151-'[2]Répartition SECTEN1'!N151</f>
        <v>0</v>
      </c>
      <c r="O151" s="92">
        <f>'Répartition SECTEN1_2023'!O151-'[2]Répartition SECTEN1'!O151</f>
        <v>0</v>
      </c>
      <c r="T151" s="1">
        <v>0</v>
      </c>
      <c r="U151" s="1">
        <v>0</v>
      </c>
      <c r="V151" s="1">
        <v>0</v>
      </c>
    </row>
    <row r="152" spans="1:22" x14ac:dyDescent="0.25">
      <c r="A152" s="7"/>
      <c r="B152" s="8" t="s">
        <v>171</v>
      </c>
      <c r="C152" s="92">
        <f>'Répartition SECTEN1_2023'!C152-'[2]Répartition SECTEN1'!C152</f>
        <v>0</v>
      </c>
      <c r="D152" s="92">
        <f>'Répartition SECTEN1_2023'!D152-'[2]Répartition SECTEN1'!D152</f>
        <v>0</v>
      </c>
      <c r="E152" s="92">
        <f>'Répartition SECTEN1_2023'!E152-'[2]Répartition SECTEN1'!E152</f>
        <v>0</v>
      </c>
      <c r="F152" s="92">
        <f>'Répartition SECTEN1_2023'!F152-'[2]Répartition SECTEN1'!F152</f>
        <v>0</v>
      </c>
      <c r="G152" s="92">
        <f>'Répartition SECTEN1_2023'!G152-'[2]Répartition SECTEN1'!G152</f>
        <v>0</v>
      </c>
      <c r="H152" s="92">
        <f>'Répartition SECTEN1_2023'!H152-'[2]Répartition SECTEN1'!H152</f>
        <v>0</v>
      </c>
      <c r="I152" s="92">
        <f>'Répartition SECTEN1_2023'!I152-'[2]Répartition SECTEN1'!I152</f>
        <v>0</v>
      </c>
      <c r="J152" s="92">
        <f>'Répartition SECTEN1_2023'!J152-'[2]Répartition SECTEN1'!J152</f>
        <v>0</v>
      </c>
      <c r="K152" s="92">
        <f>'Répartition SECTEN1_2023'!K152-'[2]Répartition SECTEN1'!K152</f>
        <v>0</v>
      </c>
      <c r="L152" s="92">
        <f>'Répartition SECTEN1_2023'!L152-'[2]Répartition SECTEN1'!L152</f>
        <v>0</v>
      </c>
      <c r="M152" s="92">
        <f>'Répartition SECTEN1_2023'!M152-'[2]Répartition SECTEN1'!M152</f>
        <v>0</v>
      </c>
      <c r="N152" s="92">
        <f>'Répartition SECTEN1_2023'!N152-'[2]Répartition SECTEN1'!N152</f>
        <v>0</v>
      </c>
      <c r="O152" s="92">
        <f>'Répartition SECTEN1_2023'!O152-'[2]Répartition SECTEN1'!O152</f>
        <v>0</v>
      </c>
      <c r="T152" s="1">
        <v>12.250677260000005</v>
      </c>
      <c r="U152" s="1">
        <v>10.290631532000003</v>
      </c>
      <c r="V152" s="1">
        <v>8.5404853960000011</v>
      </c>
    </row>
    <row r="153" spans="1:22" x14ac:dyDescent="0.25">
      <c r="A153" s="7"/>
      <c r="B153" s="9" t="s">
        <v>172</v>
      </c>
      <c r="C153" s="93"/>
      <c r="D153" s="93"/>
      <c r="E153" s="93"/>
      <c r="F153" s="93"/>
      <c r="G153" s="93"/>
      <c r="H153" s="93"/>
      <c r="I153" s="93"/>
      <c r="J153" s="93"/>
      <c r="K153" s="93"/>
      <c r="L153" s="93"/>
      <c r="M153" s="93"/>
      <c r="N153" s="93"/>
      <c r="O153" s="93"/>
    </row>
    <row r="154" spans="1:22" x14ac:dyDescent="0.25">
      <c r="A154" s="7"/>
      <c r="B154" s="9"/>
      <c r="C154" s="93"/>
      <c r="D154" s="93"/>
      <c r="E154" s="93"/>
      <c r="F154" s="93"/>
      <c r="G154" s="93"/>
      <c r="H154" s="93"/>
      <c r="I154" s="93"/>
      <c r="J154" s="93"/>
      <c r="K154" s="93"/>
      <c r="L154" s="93"/>
      <c r="M154" s="93"/>
      <c r="N154" s="93"/>
      <c r="O154" s="93"/>
    </row>
    <row r="155" spans="1:22" x14ac:dyDescent="0.25">
      <c r="A155" s="7"/>
      <c r="B155" s="9"/>
    </row>
    <row r="156" spans="1:22" x14ac:dyDescent="0.25">
      <c r="A156" s="5" t="s">
        <v>66</v>
      </c>
      <c r="B156" s="5" t="s">
        <v>173</v>
      </c>
      <c r="C156" s="92">
        <f>'Répartition SECTEN1_2023'!C156-'[2]Répartition SECTEN1'!C156</f>
        <v>0</v>
      </c>
      <c r="D156" s="92">
        <f>'Répartition SECTEN1_2023'!D156-'[2]Répartition SECTEN1'!D156</f>
        <v>0</v>
      </c>
      <c r="E156" s="92">
        <f>'Répartition SECTEN1_2023'!E156-'[2]Répartition SECTEN1'!E156</f>
        <v>0</v>
      </c>
      <c r="F156" s="92">
        <f>'Répartition SECTEN1_2023'!F156-'[2]Répartition SECTEN1'!F156</f>
        <v>0</v>
      </c>
      <c r="G156" s="92">
        <f>'Répartition SECTEN1_2023'!G156-'[2]Répartition SECTEN1'!G156</f>
        <v>0</v>
      </c>
      <c r="H156" s="92">
        <f>'Répartition SECTEN1_2023'!H156-'[2]Répartition SECTEN1'!H156</f>
        <v>0</v>
      </c>
      <c r="I156" s="92">
        <f>'Répartition SECTEN1_2023'!I156-'[2]Répartition SECTEN1'!I156</f>
        <v>0</v>
      </c>
      <c r="J156" s="92">
        <f>'Répartition SECTEN1_2023'!J156-'[2]Répartition SECTEN1'!J156</f>
        <v>0</v>
      </c>
      <c r="K156" s="92">
        <f>'Répartition SECTEN1_2023'!K156-'[2]Répartition SECTEN1'!K156</f>
        <v>0</v>
      </c>
      <c r="L156" s="92">
        <f>'Répartition SECTEN1_2023'!L156-'[2]Répartition SECTEN1'!L156</f>
        <v>0</v>
      </c>
      <c r="M156" s="92">
        <f>'Répartition SECTEN1_2023'!M156-'[2]Répartition SECTEN1'!M156</f>
        <v>0</v>
      </c>
      <c r="N156" s="92">
        <f>'Répartition SECTEN1_2023'!N156-'[2]Répartition SECTEN1'!N156</f>
        <v>0</v>
      </c>
      <c r="O156" s="92">
        <f>'Répartition SECTEN1_2023'!O156-'[2]Répartition SECTEN1'!O156</f>
        <v>0</v>
      </c>
    </row>
    <row r="157" spans="1:22" x14ac:dyDescent="0.25">
      <c r="B157" s="8" t="s">
        <v>174</v>
      </c>
      <c r="C157" s="92">
        <f>'Répartition SECTEN1_2023'!C157-'[2]Répartition SECTEN1'!C157</f>
        <v>0</v>
      </c>
      <c r="D157" s="92">
        <f>'Répartition SECTEN1_2023'!D157-'[2]Répartition SECTEN1'!D157</f>
        <v>0</v>
      </c>
      <c r="E157" s="92">
        <f>'Répartition SECTEN1_2023'!E157-'[2]Répartition SECTEN1'!E157</f>
        <v>0</v>
      </c>
      <c r="F157" s="92">
        <f>'Répartition SECTEN1_2023'!F157-'[2]Répartition SECTEN1'!F157</f>
        <v>0</v>
      </c>
      <c r="G157" s="92">
        <f>'Répartition SECTEN1_2023'!G157-'[2]Répartition SECTEN1'!G157</f>
        <v>0</v>
      </c>
      <c r="H157" s="92">
        <f>'Répartition SECTEN1_2023'!H157-'[2]Répartition SECTEN1'!H157</f>
        <v>0</v>
      </c>
      <c r="I157" s="92">
        <f>'Répartition SECTEN1_2023'!I157-'[2]Répartition SECTEN1'!I157</f>
        <v>0</v>
      </c>
      <c r="J157" s="92">
        <f>'Répartition SECTEN1_2023'!J157-'[2]Répartition SECTEN1'!J157</f>
        <v>0</v>
      </c>
      <c r="K157" s="92">
        <f>'Répartition SECTEN1_2023'!K157-'[2]Répartition SECTEN1'!K157</f>
        <v>0</v>
      </c>
      <c r="L157" s="92">
        <f>'Répartition SECTEN1_2023'!L157-'[2]Répartition SECTEN1'!L157</f>
        <v>0</v>
      </c>
      <c r="M157" s="92">
        <f>'Répartition SECTEN1_2023'!M157-'[2]Répartition SECTEN1'!M157</f>
        <v>0</v>
      </c>
      <c r="N157" s="92">
        <f>'Répartition SECTEN1_2023'!N157-'[2]Répartition SECTEN1'!N157</f>
        <v>0</v>
      </c>
      <c r="O157" s="92">
        <f>'Répartition SECTEN1_2023'!O157-'[2]Répartition SECTEN1'!O157</f>
        <v>0</v>
      </c>
      <c r="T157" s="1">
        <v>12.250677260000005</v>
      </c>
      <c r="U157" s="1">
        <v>10.290631532000003</v>
      </c>
      <c r="V157" s="1">
        <v>8.5404853960000011</v>
      </c>
    </row>
    <row r="158" spans="1:22" x14ac:dyDescent="0.25">
      <c r="B158" s="9" t="s">
        <v>172</v>
      </c>
      <c r="C158" s="93"/>
      <c r="D158" s="93"/>
      <c r="E158" s="93"/>
      <c r="F158" s="93"/>
      <c r="G158" s="93"/>
      <c r="H158" s="93"/>
      <c r="I158" s="93"/>
      <c r="J158" s="93"/>
      <c r="K158" s="93"/>
      <c r="L158" s="93"/>
      <c r="M158" s="93"/>
      <c r="N158" s="93"/>
      <c r="O158" s="93"/>
    </row>
    <row r="159" spans="1:22" x14ac:dyDescent="0.25">
      <c r="B159" s="9"/>
      <c r="C159" s="93"/>
      <c r="D159" s="93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</row>
    <row r="160" spans="1:22" x14ac:dyDescent="0.25">
      <c r="B160" s="8"/>
    </row>
    <row r="161" spans="1:15" x14ac:dyDescent="0.25">
      <c r="A161" s="5" t="s">
        <v>52</v>
      </c>
      <c r="B161" s="5" t="s">
        <v>175</v>
      </c>
      <c r="C161" s="92">
        <f>'Répartition SECTEN1_2023'!C161-'[2]Répartition SECTEN1'!C161</f>
        <v>0</v>
      </c>
      <c r="D161" s="92">
        <f>'Répartition SECTEN1_2023'!D161-'[2]Répartition SECTEN1'!D161</f>
        <v>0</v>
      </c>
      <c r="E161" s="92">
        <f>'Répartition SECTEN1_2023'!E161-'[2]Répartition SECTEN1'!E161</f>
        <v>0</v>
      </c>
      <c r="F161" s="92">
        <f>'Répartition SECTEN1_2023'!F161-'[2]Répartition SECTEN1'!F161</f>
        <v>0</v>
      </c>
      <c r="G161" s="92">
        <f>'Répartition SECTEN1_2023'!G161-'[2]Répartition SECTEN1'!G161</f>
        <v>0</v>
      </c>
      <c r="H161" s="92">
        <f>'Répartition SECTEN1_2023'!H161-'[2]Répartition SECTEN1'!H161</f>
        <v>0</v>
      </c>
      <c r="I161" s="92">
        <f>'Répartition SECTEN1_2023'!I161-'[2]Répartition SECTEN1'!I161</f>
        <v>0</v>
      </c>
      <c r="J161" s="92">
        <f>'Répartition SECTEN1_2023'!J161-'[2]Répartition SECTEN1'!J161</f>
        <v>0</v>
      </c>
      <c r="K161" s="92">
        <f>'Répartition SECTEN1_2023'!K161-'[2]Répartition SECTEN1'!K161</f>
        <v>0</v>
      </c>
      <c r="L161" s="92">
        <f>'Répartition SECTEN1_2023'!L161-'[2]Répartition SECTEN1'!L161</f>
        <v>0</v>
      </c>
      <c r="M161" s="92">
        <f>'Répartition SECTEN1_2023'!M161-'[2]Répartition SECTEN1'!M161</f>
        <v>0</v>
      </c>
      <c r="N161" s="92">
        <f>'Répartition SECTEN1_2023'!N161-'[2]Répartition SECTEN1'!N161</f>
        <v>0</v>
      </c>
      <c r="O161" s="92">
        <f>'Répartition SECTEN1_2023'!O161-'[2]Répartition SECTEN1'!O161</f>
        <v>0</v>
      </c>
    </row>
  </sheetData>
  <mergeCells count="8">
    <mergeCell ref="C124:O124"/>
    <mergeCell ref="C144:O144"/>
    <mergeCell ref="C4:O4"/>
    <mergeCell ref="C24:O24"/>
    <mergeCell ref="C44:O44"/>
    <mergeCell ref="C64:O64"/>
    <mergeCell ref="C84:O84"/>
    <mergeCell ref="C104:O10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0E597-E4F1-45F0-B551-1FF53F23F3B3}">
  <sheetPr>
    <tabColor theme="8"/>
  </sheetPr>
  <dimension ref="A2:V161"/>
  <sheetViews>
    <sheetView workbookViewId="0">
      <selection activeCell="C6" sqref="C6"/>
    </sheetView>
  </sheetViews>
  <sheetFormatPr baseColWidth="10" defaultColWidth="11.42578125" defaultRowHeight="15" x14ac:dyDescent="0.25"/>
  <cols>
    <col min="2" max="2" width="38.85546875" customWidth="1"/>
    <col min="3" max="3" width="13.5703125" style="2" bestFit="1" customWidth="1"/>
    <col min="4" max="4" width="12.5703125" style="2" bestFit="1" customWidth="1"/>
    <col min="5" max="5" width="15.140625" style="2" bestFit="1" customWidth="1"/>
    <col min="6" max="6" width="15.140625" style="1" customWidth="1"/>
    <col min="7" max="7" width="14" style="2" bestFit="1" customWidth="1"/>
    <col min="8" max="8" width="14" style="1" customWidth="1"/>
    <col min="9" max="9" width="14" style="2" bestFit="1" customWidth="1"/>
    <col min="10" max="10" width="14" style="1" customWidth="1"/>
    <col min="11" max="11" width="12.85546875" style="2" customWidth="1"/>
    <col min="12" max="12" width="12.85546875" style="1" customWidth="1"/>
    <col min="13" max="14" width="12.85546875" style="2" customWidth="1"/>
    <col min="15" max="15" width="14" style="2" bestFit="1" customWidth="1"/>
    <col min="20" max="21" width="10.85546875" style="1" customWidth="1"/>
    <col min="22" max="22" width="11.42578125" style="1"/>
  </cols>
  <sheetData>
    <row r="2" spans="1:22" x14ac:dyDescent="0.25">
      <c r="A2" t="s">
        <v>162</v>
      </c>
    </row>
    <row r="3" spans="1:22" ht="15.75" thickBot="1" x14ac:dyDescent="0.3">
      <c r="T3" s="1" t="s">
        <v>232</v>
      </c>
    </row>
    <row r="4" spans="1:22" ht="15.75" thickBot="1" x14ac:dyDescent="0.3">
      <c r="A4" s="3" t="s">
        <v>84</v>
      </c>
      <c r="C4" s="174" t="s">
        <v>163</v>
      </c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6"/>
    </row>
    <row r="5" spans="1:22" x14ac:dyDescent="0.25">
      <c r="A5" s="4" t="s">
        <v>8</v>
      </c>
      <c r="B5" s="4" t="s">
        <v>164</v>
      </c>
      <c r="C5" s="2">
        <v>2018</v>
      </c>
      <c r="D5" s="2">
        <v>2019</v>
      </c>
      <c r="E5" s="2">
        <v>2020</v>
      </c>
      <c r="F5" s="1">
        <v>2023</v>
      </c>
      <c r="G5" s="2">
        <v>2025</v>
      </c>
      <c r="H5" s="1">
        <v>2028</v>
      </c>
      <c r="I5" s="2">
        <v>2030</v>
      </c>
      <c r="J5" s="1">
        <v>2033</v>
      </c>
      <c r="K5" s="2">
        <v>2035</v>
      </c>
      <c r="L5" s="1">
        <v>2038</v>
      </c>
      <c r="M5" s="2">
        <v>2040</v>
      </c>
      <c r="N5" s="2">
        <v>2045</v>
      </c>
      <c r="O5" s="2">
        <v>2050</v>
      </c>
      <c r="T5" s="1">
        <v>2018</v>
      </c>
      <c r="U5" s="1">
        <v>2019</v>
      </c>
      <c r="V5" s="1">
        <v>2020</v>
      </c>
    </row>
    <row r="6" spans="1:22" x14ac:dyDescent="0.25">
      <c r="A6" s="129" t="s">
        <v>9</v>
      </c>
      <c r="B6" s="129" t="s">
        <v>165</v>
      </c>
      <c r="C6" s="151">
        <f>'Répartition SECTEN1_2023'!C6-'[3]Répartition SECTEN1'!C6</f>
        <v>-28.270888051170914</v>
      </c>
      <c r="D6" s="151">
        <f>'Répartition SECTEN1_2023'!D6-'[3]Répartition SECTEN1'!D6</f>
        <v>187.98699231593491</v>
      </c>
      <c r="E6" s="151">
        <f>'Répartition SECTEN1_2023'!E6-'[3]Répartition SECTEN1'!E6</f>
        <v>369.14295894341922</v>
      </c>
      <c r="F6" s="151">
        <f>'Répartition SECTEN1_2023'!F6-'[3]Répartition SECTEN1'!F6</f>
        <v>9127.1715437525309</v>
      </c>
      <c r="G6" s="151">
        <f>'Répartition SECTEN1_2023'!G6-'[3]Répartition SECTEN1'!G6</f>
        <v>635.11372836415103</v>
      </c>
      <c r="H6" s="151">
        <f>'Répartition SECTEN1_2023'!H6-'[3]Répartition SECTEN1'!H6</f>
        <v>-2601.816080989458</v>
      </c>
      <c r="I6" s="151">
        <f>'Répartition SECTEN1_2023'!I6-'[3]Répartition SECTEN1'!I6</f>
        <v>-4705.3982916572022</v>
      </c>
      <c r="J6" s="151">
        <f>'Répartition SECTEN1_2023'!J6-'[3]Répartition SECTEN1'!J6</f>
        <v>-8425.8721618984127</v>
      </c>
      <c r="K6" s="151">
        <f>'Répartition SECTEN1_2023'!K6-'[3]Répartition SECTEN1'!K6</f>
        <v>-11118.307673041854</v>
      </c>
      <c r="L6" s="151">
        <f>'Répartition SECTEN1_2023'!L6-'[3]Répartition SECTEN1'!L6</f>
        <v>-17738.053738006209</v>
      </c>
      <c r="M6" s="151">
        <f>'Répartition SECTEN1_2023'!M6-'[3]Répartition SECTEN1'!M6</f>
        <v>-21438.228038686011</v>
      </c>
      <c r="N6" s="151">
        <f>'Répartition SECTEN1_2023'!N6-'[3]Répartition SECTEN1'!N6</f>
        <v>-26710.361163075886</v>
      </c>
      <c r="O6" s="151">
        <f>'Répartition SECTEN1_2023'!O6-'[3]Répartition SECTEN1'!O6</f>
        <v>-41178.932939282633</v>
      </c>
      <c r="T6" s="1">
        <v>43.070769135355178</v>
      </c>
      <c r="U6" s="1">
        <v>40.957166738524947</v>
      </c>
      <c r="V6" s="1">
        <v>36.001699057937408</v>
      </c>
    </row>
    <row r="7" spans="1:22" x14ac:dyDescent="0.25">
      <c r="A7" s="152" t="s">
        <v>13</v>
      </c>
      <c r="B7" s="152" t="s">
        <v>166</v>
      </c>
      <c r="C7" s="151">
        <f>'Répartition SECTEN1_2023'!C7-'[3]Répartition SECTEN1'!C7</f>
        <v>-156.67454967934464</v>
      </c>
      <c r="D7" s="151">
        <f>'Répartition SECTEN1_2023'!D7-'[3]Répartition SECTEN1'!D7</f>
        <v>-205.55036617189762</v>
      </c>
      <c r="E7" s="151">
        <f>'Répartition SECTEN1_2023'!E7-'[3]Répartition SECTEN1'!E7</f>
        <v>-362.49444474140182</v>
      </c>
      <c r="F7" s="151">
        <f>'Répartition SECTEN1_2023'!F7-'[3]Répartition SECTEN1'!F7</f>
        <v>-4675.9373515231709</v>
      </c>
      <c r="G7" s="151">
        <f>'Répartition SECTEN1_2023'!G7-'[3]Répartition SECTEN1'!G7</f>
        <v>-3858.6228481119324</v>
      </c>
      <c r="H7" s="151">
        <f>'Répartition SECTEN1_2023'!H7-'[3]Répartition SECTEN1'!H7</f>
        <v>-12884.158638538021</v>
      </c>
      <c r="I7" s="151">
        <f>'Répartition SECTEN1_2023'!I7-'[3]Répartition SECTEN1'!I7</f>
        <v>-19142.651927239851</v>
      </c>
      <c r="J7" s="151">
        <f>'Répartition SECTEN1_2023'!J7-'[3]Répartition SECTEN1'!J7</f>
        <v>-26014.036351166666</v>
      </c>
      <c r="K7" s="151">
        <f>'Répartition SECTEN1_2023'!K7-'[3]Répartition SECTEN1'!K7</f>
        <v>-30523.52835307621</v>
      </c>
      <c r="L7" s="151">
        <f>'Répartition SECTEN1_2023'!L7-'[3]Répartition SECTEN1'!L7</f>
        <v>-37001.568213450613</v>
      </c>
      <c r="M7" s="151">
        <f>'Répartition SECTEN1_2023'!M7-'[3]Répartition SECTEN1'!M7</f>
        <v>-40869.251406891621</v>
      </c>
      <c r="N7" s="151">
        <f>'Répartition SECTEN1_2023'!N7-'[3]Répartition SECTEN1'!N7</f>
        <v>-51056.595600004104</v>
      </c>
      <c r="O7" s="151">
        <f>'Répartition SECTEN1_2023'!O7-'[3]Répartition SECTEN1'!O7</f>
        <v>-58795.506201789278</v>
      </c>
      <c r="T7" s="1">
        <v>82.699259090731431</v>
      </c>
      <c r="U7" s="1">
        <v>79.734870626814669</v>
      </c>
      <c r="V7" s="1">
        <v>72.195758678954007</v>
      </c>
    </row>
    <row r="8" spans="1:22" x14ac:dyDescent="0.25">
      <c r="A8" s="152" t="s">
        <v>58</v>
      </c>
      <c r="B8" s="152" t="s">
        <v>167</v>
      </c>
      <c r="C8" s="151">
        <f>'Répartition SECTEN1_2023'!C8-'[3]Répartition SECTEN1'!C8</f>
        <v>-1266.4427166412061</v>
      </c>
      <c r="D8" s="151">
        <f>'Répartition SECTEN1_2023'!D8-'[3]Répartition SECTEN1'!D8</f>
        <v>-575.32096074369838</v>
      </c>
      <c r="E8" s="151">
        <f>'Répartition SECTEN1_2023'!E8-'[3]Répartition SECTEN1'!E8</f>
        <v>-96.743819652932871</v>
      </c>
      <c r="F8" s="151">
        <f>'Répartition SECTEN1_2023'!F8-'[3]Répartition SECTEN1'!F8</f>
        <v>-792.65153452608865</v>
      </c>
      <c r="G8" s="151">
        <f>'Répartition SECTEN1_2023'!G8-'[3]Répartition SECTEN1'!G8</f>
        <v>-3380.6268932348794</v>
      </c>
      <c r="H8" s="151">
        <f>'Répartition SECTEN1_2023'!H8-'[3]Répartition SECTEN1'!H8</f>
        <v>-6169.8329618008975</v>
      </c>
      <c r="I8" s="151">
        <f>'Répartition SECTEN1_2023'!I8-'[3]Répartition SECTEN1'!I8</f>
        <v>-6141.9992471484911</v>
      </c>
      <c r="J8" s="151">
        <f>'Répartition SECTEN1_2023'!J8-'[3]Répartition SECTEN1'!J8</f>
        <v>-5100.2043212512945</v>
      </c>
      <c r="K8" s="151">
        <f>'Répartition SECTEN1_2023'!K8-'[3]Répartition SECTEN1'!K8</f>
        <v>-4369.7305146604303</v>
      </c>
      <c r="L8" s="151">
        <f>'Répartition SECTEN1_2023'!L8-'[3]Répartition SECTEN1'!L8</f>
        <v>-3363.7192043478972</v>
      </c>
      <c r="M8" s="151">
        <f>'Répartition SECTEN1_2023'!M8-'[3]Répartition SECTEN1'!M8</f>
        <v>-2760.5871318318268</v>
      </c>
      <c r="N8" s="151">
        <f>'Répartition SECTEN1_2023'!N8-'[3]Répartition SECTEN1'!N8</f>
        <v>-1470.5952668199452</v>
      </c>
      <c r="O8" s="151">
        <f>'Répartition SECTEN1_2023'!O8-'[3]Répartition SECTEN1'!O8</f>
        <v>-295.02559869232755</v>
      </c>
      <c r="T8" s="1">
        <v>13.71622638000253</v>
      </c>
      <c r="U8" s="1">
        <v>14.193599795921667</v>
      </c>
      <c r="V8" s="1">
        <v>13.652837176715135</v>
      </c>
    </row>
    <row r="9" spans="1:22" x14ac:dyDescent="0.25">
      <c r="A9" s="152" t="s">
        <v>39</v>
      </c>
      <c r="B9" s="152" t="s">
        <v>168</v>
      </c>
      <c r="C9" s="151">
        <f>'Répartition SECTEN1_2023'!C9-'[3]Répartition SECTEN1'!C9</f>
        <v>417.4539674614789</v>
      </c>
      <c r="D9" s="151">
        <f>'Répartition SECTEN1_2023'!D9-'[3]Répartition SECTEN1'!D9</f>
        <v>313.85821792182105</v>
      </c>
      <c r="E9" s="151">
        <f>'Répartition SECTEN1_2023'!E9-'[3]Répartition SECTEN1'!E9</f>
        <v>15.857065794072696</v>
      </c>
      <c r="F9" s="151">
        <f>'Répartition SECTEN1_2023'!F9-'[3]Répartition SECTEN1'!F9</f>
        <v>-2993.1635477276504</v>
      </c>
      <c r="G9" s="151">
        <f>'Répartition SECTEN1_2023'!G9-'[3]Répartition SECTEN1'!G9</f>
        <v>-8327.845957597201</v>
      </c>
      <c r="H9" s="151">
        <f>'Répartition SECTEN1_2023'!H9-'[3]Répartition SECTEN1'!H9</f>
        <v>-16134.939874472286</v>
      </c>
      <c r="I9" s="151">
        <f>'Répartition SECTEN1_2023'!I9-'[3]Répartition SECTEN1'!I9</f>
        <v>-20907.696451077391</v>
      </c>
      <c r="J9" s="151">
        <f>'Répartition SECTEN1_2023'!J9-'[3]Répartition SECTEN1'!J9</f>
        <v>-24160.817548293093</v>
      </c>
      <c r="K9" s="151">
        <f>'Répartition SECTEN1_2023'!K9-'[3]Répartition SECTEN1'!K9</f>
        <v>-26115.175855005131</v>
      </c>
      <c r="L9" s="151">
        <f>'Répartition SECTEN1_2023'!L9-'[3]Répartition SECTEN1'!L9</f>
        <v>-29183.431242112092</v>
      </c>
      <c r="M9" s="151">
        <f>'Répartition SECTEN1_2023'!M9-'[3]Répartition SECTEN1'!M9</f>
        <v>-30763.136251460885</v>
      </c>
      <c r="N9" s="151">
        <f>'Répartition SECTEN1_2023'!N9-'[3]Répartition SECTEN1'!N9</f>
        <v>-30605.098589631612</v>
      </c>
      <c r="O9" s="151">
        <f>'Répartition SECTEN1_2023'!O9-'[3]Répartition SECTEN1'!O9</f>
        <v>-30391.412470496434</v>
      </c>
      <c r="T9" s="1">
        <v>77.539228124087259</v>
      </c>
      <c r="U9" s="1">
        <v>74.624350386152514</v>
      </c>
      <c r="V9" s="1">
        <v>70.208949560813551</v>
      </c>
    </row>
    <row r="10" spans="1:22" x14ac:dyDescent="0.25">
      <c r="A10" s="152" t="s">
        <v>54</v>
      </c>
      <c r="B10" s="152" t="s">
        <v>169</v>
      </c>
      <c r="C10" s="151">
        <f>'Répartition SECTEN1_2023'!C10-'[3]Répartition SECTEN1'!C10</f>
        <v>-4048.7217388579447</v>
      </c>
      <c r="D10" s="151">
        <f>'Répartition SECTEN1_2023'!D10-'[3]Répartition SECTEN1'!D10</f>
        <v>-4621.4873153088556</v>
      </c>
      <c r="E10" s="151">
        <f>'Répartition SECTEN1_2023'!E10-'[3]Répartition SECTEN1'!E10</f>
        <v>-3512.5060473805352</v>
      </c>
      <c r="F10" s="151">
        <f>'Répartition SECTEN1_2023'!F10-'[3]Répartition SECTEN1'!F10</f>
        <v>-4593.0748732188367</v>
      </c>
      <c r="G10" s="151">
        <f>'Répartition SECTEN1_2023'!G10-'[3]Répartition SECTEN1'!G10</f>
        <v>-6457.8740299993515</v>
      </c>
      <c r="H10" s="151">
        <f>'Répartition SECTEN1_2023'!H10-'[3]Répartition SECTEN1'!H10</f>
        <v>-9299.4174774470885</v>
      </c>
      <c r="I10" s="151">
        <f>'Répartition SECTEN1_2023'!I10-'[3]Répartition SECTEN1'!I10</f>
        <v>-11050.385635575498</v>
      </c>
      <c r="J10" s="151">
        <f>'Répartition SECTEN1_2023'!J10-'[3]Répartition SECTEN1'!J10</f>
        <v>-13879.274635728369</v>
      </c>
      <c r="K10" s="151">
        <f>'Répartition SECTEN1_2023'!K10-'[3]Répartition SECTEN1'!K10</f>
        <v>-15629.35579786243</v>
      </c>
      <c r="L10" s="151">
        <f>'Répartition SECTEN1_2023'!L10-'[3]Répartition SECTEN1'!L10</f>
        <v>-18653.105051107821</v>
      </c>
      <c r="M10" s="151">
        <f>'Répartition SECTEN1_2023'!M10-'[3]Répartition SECTEN1'!M10</f>
        <v>-20461.568146662095</v>
      </c>
      <c r="N10" s="151">
        <f>'Répartition SECTEN1_2023'!N10-'[3]Répartition SECTEN1'!N10</f>
        <v>-24619.240455875406</v>
      </c>
      <c r="O10" s="151">
        <f>'Répartition SECTEN1_2023'!O10-'[3]Répartition SECTEN1'!O10</f>
        <v>-27994.3664352251</v>
      </c>
      <c r="T10" s="1">
        <v>83.152499216044461</v>
      </c>
      <c r="U10" s="1">
        <v>81.95021105744695</v>
      </c>
      <c r="V10" s="1">
        <v>80.382143301986872</v>
      </c>
    </row>
    <row r="11" spans="1:22" x14ac:dyDescent="0.25">
      <c r="A11" s="152" t="s">
        <v>47</v>
      </c>
      <c r="B11" s="152" t="s">
        <v>170</v>
      </c>
      <c r="C11" s="151">
        <f>'Répartition SECTEN1_2023'!C11-'[3]Répartition SECTEN1'!C11</f>
        <v>-390.46609093372535</v>
      </c>
      <c r="D11" s="151">
        <f>'Répartition SECTEN1_2023'!D11-'[3]Répartition SECTEN1'!D11</f>
        <v>-1052.7065336744417</v>
      </c>
      <c r="E11" s="151">
        <f>'Répartition SECTEN1_2023'!E11-'[3]Répartition SECTEN1'!E11</f>
        <v>450.00622899748851</v>
      </c>
      <c r="F11" s="151">
        <f>'Répartition SECTEN1_2023'!F11-'[3]Répartition SECTEN1'!F11</f>
        <v>-1863.0499982983747</v>
      </c>
      <c r="G11" s="151">
        <f>'Répartition SECTEN1_2023'!G11-'[3]Répartition SECTEN1'!G11</f>
        <v>-5013.693300636849</v>
      </c>
      <c r="H11" s="151">
        <f>'Répartition SECTEN1_2023'!H11-'[3]Répartition SECTEN1'!H11</f>
        <v>-9739.7187058947165</v>
      </c>
      <c r="I11" s="151">
        <f>'Répartition SECTEN1_2023'!I11-'[3]Répartition SECTEN1'!I11</f>
        <v>-12692.495825531179</v>
      </c>
      <c r="J11" s="151">
        <f>'Répartition SECTEN1_2023'!J11-'[3]Répartition SECTEN1'!J11</f>
        <v>-26427.097653401215</v>
      </c>
      <c r="K11" s="151">
        <f>'Répartition SECTEN1_2023'!K11-'[3]Répartition SECTEN1'!K11</f>
        <v>-34171.721087821745</v>
      </c>
      <c r="L11" s="151">
        <f>'Répartition SECTEN1_2023'!L11-'[3]Répartition SECTEN1'!L11</f>
        <v>-52734.845274150961</v>
      </c>
      <c r="M11" s="151">
        <f>'Répartition SECTEN1_2023'!M11-'[3]Répartition SECTEN1'!M11</f>
        <v>-60735.280597646532</v>
      </c>
      <c r="N11" s="151">
        <f>'Répartition SECTEN1_2023'!N11-'[3]Répartition SECTEN1'!N11</f>
        <v>-67095.772050112748</v>
      </c>
      <c r="O11" s="151">
        <f>'Répartition SECTEN1_2023'!O11-'[3]Répartition SECTEN1'!O11</f>
        <v>-65572.871802106733</v>
      </c>
      <c r="T11" s="1">
        <v>130.62928112907258</v>
      </c>
      <c r="U11" s="1">
        <v>130.26840279784034</v>
      </c>
      <c r="V11" s="1">
        <v>108.6910777782865</v>
      </c>
    </row>
    <row r="12" spans="1:22" x14ac:dyDescent="0.25">
      <c r="A12" s="153"/>
      <c r="B12" s="8" t="s">
        <v>171</v>
      </c>
      <c r="C12" s="151">
        <f>'Répartition SECTEN1_2023'!C12-'[3]Répartition SECTEN1'!C12</f>
        <v>-5473.1220167019055</v>
      </c>
      <c r="D12" s="151">
        <f>'Répartition SECTEN1_2023'!D12-'[3]Répartition SECTEN1'!D12</f>
        <v>-5953.2199656611192</v>
      </c>
      <c r="E12" s="151">
        <f>'Répartition SECTEN1_2023'!E12-'[3]Répartition SECTEN1'!E12</f>
        <v>-3136.7380580398603</v>
      </c>
      <c r="F12" s="151">
        <f>'Répartition SECTEN1_2023'!F12-'[3]Répartition SECTEN1'!F12</f>
        <v>-5790.7057615415542</v>
      </c>
      <c r="G12" s="151">
        <f>'Répartition SECTEN1_2023'!G12-'[3]Répartition SECTEN1'!G12</f>
        <v>-26403.549301216088</v>
      </c>
      <c r="H12" s="151">
        <f>'Répartition SECTEN1_2023'!H12-'[3]Répartition SECTEN1'!H12</f>
        <v>-56829.883739142446</v>
      </c>
      <c r="I12" s="151">
        <f>'Répartition SECTEN1_2023'!I12-'[3]Répartition SECTEN1'!I12</f>
        <v>-74640.627378229634</v>
      </c>
      <c r="J12" s="151">
        <f>'Répartition SECTEN1_2023'!J12-'[3]Répartition SECTEN1'!J12</f>
        <v>-104007.30267173905</v>
      </c>
      <c r="K12" s="151">
        <f>'Répartition SECTEN1_2023'!K12-'[3]Répartition SECTEN1'!K12</f>
        <v>-121927.81928146779</v>
      </c>
      <c r="L12" s="151">
        <f>'Répartition SECTEN1_2023'!L12-'[3]Répartition SECTEN1'!L12</f>
        <v>-158674.72272317557</v>
      </c>
      <c r="M12" s="151">
        <f>'Répartition SECTEN1_2023'!M12-'[3]Répartition SECTEN1'!M12</f>
        <v>-177028.05157317896</v>
      </c>
      <c r="N12" s="151">
        <f>'Répartition SECTEN1_2023'!N12-'[3]Répartition SECTEN1'!N12</f>
        <v>-201557.6631255197</v>
      </c>
      <c r="O12" s="151">
        <f>'Répartition SECTEN1_2023'!O12-'[3]Répartition SECTEN1'!O12</f>
        <v>-224228.11544759251</v>
      </c>
      <c r="T12" s="1">
        <v>430.80726307529346</v>
      </c>
      <c r="U12" s="1">
        <v>421.72860140270109</v>
      </c>
      <c r="V12" s="1">
        <v>381.13246555469345</v>
      </c>
    </row>
    <row r="13" spans="1:22" x14ac:dyDescent="0.25">
      <c r="A13" s="153"/>
      <c r="B13" s="9"/>
      <c r="C13" s="124"/>
      <c r="D13" s="124"/>
      <c r="E13" s="124"/>
      <c r="F13" s="123"/>
      <c r="G13" s="124"/>
      <c r="H13" s="123"/>
      <c r="I13" s="124"/>
      <c r="J13" s="123"/>
      <c r="K13" s="124"/>
      <c r="L13" s="123"/>
      <c r="M13" s="124"/>
      <c r="N13" s="124"/>
      <c r="O13" s="124"/>
    </row>
    <row r="14" spans="1:22" x14ac:dyDescent="0.25">
      <c r="A14" s="153"/>
      <c r="B14" s="9"/>
      <c r="C14" s="124"/>
      <c r="D14" s="124"/>
      <c r="E14" s="124"/>
      <c r="F14" s="123"/>
      <c r="G14" s="124"/>
      <c r="H14" s="123"/>
      <c r="I14" s="124"/>
      <c r="J14" s="123"/>
      <c r="K14" s="124"/>
      <c r="L14" s="123"/>
      <c r="M14" s="124"/>
      <c r="N14" s="124"/>
      <c r="O14" s="124"/>
    </row>
    <row r="15" spans="1:22" x14ac:dyDescent="0.25">
      <c r="A15" s="153"/>
      <c r="B15" s="9"/>
      <c r="F15" s="123"/>
      <c r="G15" s="124"/>
      <c r="H15" s="123"/>
      <c r="I15" s="124"/>
      <c r="J15" s="123"/>
      <c r="K15" s="124"/>
      <c r="L15" s="123"/>
      <c r="M15" s="124"/>
      <c r="N15" s="124"/>
      <c r="O15" s="124"/>
    </row>
    <row r="16" spans="1:22" x14ac:dyDescent="0.25">
      <c r="A16" s="129" t="s">
        <v>66</v>
      </c>
      <c r="B16" s="129" t="s">
        <v>173</v>
      </c>
      <c r="C16" s="151">
        <f>'Répartition SECTEN1_2023'!C16-'[3]Répartition SECTEN1'!C16</f>
        <v>-5378.6463058482404</v>
      </c>
      <c r="D16" s="151">
        <f>'Répartition SECTEN1_2023'!D16-'[3]Répartition SECTEN1'!D16</f>
        <v>-5759.3168724923344</v>
      </c>
      <c r="E16" s="151">
        <f>'Répartition SECTEN1_2023'!E16-'[3]Répartition SECTEN1'!E16</f>
        <v>-7434.941688974428</v>
      </c>
      <c r="F16" s="151">
        <f>'Répartition SECTEN1_2023'!F16-'[3]Répartition SECTEN1'!F16</f>
        <v>5491.9584393183904</v>
      </c>
      <c r="G16" s="151">
        <f>'Répartition SECTEN1_2023'!G16-'[3]Répartition SECTEN1'!G16</f>
        <v>18893.539267966578</v>
      </c>
      <c r="H16" s="151">
        <f>'Répartition SECTEN1_2023'!H16-'[3]Répartition SECTEN1'!H16</f>
        <v>10713.452670879113</v>
      </c>
      <c r="I16" s="151">
        <f>'Répartition SECTEN1_2023'!I16-'[3]Répartition SECTEN1'!I16</f>
        <v>4448.7223443769617</v>
      </c>
      <c r="J16" s="151">
        <f>'Répartition SECTEN1_2023'!J16-'[3]Répartition SECTEN1'!J16</f>
        <v>3635.256823256248</v>
      </c>
      <c r="K16" s="151">
        <f>'Répartition SECTEN1_2023'!K16-'[3]Répartition SECTEN1'!K16</f>
        <v>2915.5200049135856</v>
      </c>
      <c r="L16" s="151">
        <f>'Répartition SECTEN1_2023'!L16-'[3]Répartition SECTEN1'!L16</f>
        <v>5586.5140306969915</v>
      </c>
      <c r="M16" s="151">
        <f>'Répartition SECTEN1_2023'!M16-'[3]Répartition SECTEN1'!M16</f>
        <v>5097.4038421059595</v>
      </c>
      <c r="N16" s="151">
        <f>'Répartition SECTEN1_2023'!N16-'[3]Répartition SECTEN1'!N16</f>
        <v>4501.5300812297537</v>
      </c>
      <c r="O16" s="151">
        <f>'Répartition SECTEN1_2023'!O16-'[3]Répartition SECTEN1'!O16</f>
        <v>3853.7510422326632</v>
      </c>
      <c r="T16" s="1">
        <v>-17.407563422359029</v>
      </c>
      <c r="U16" s="1">
        <v>-15.68575845839789</v>
      </c>
      <c r="V16" s="1">
        <v>-17.364480147576224</v>
      </c>
    </row>
    <row r="17" spans="1:22" x14ac:dyDescent="0.25">
      <c r="B17" s="8" t="s">
        <v>174</v>
      </c>
      <c r="C17" s="151">
        <f t="shared" ref="C17:O17" si="0">C16+C12</f>
        <v>-10851.768322550146</v>
      </c>
      <c r="D17" s="151">
        <f t="shared" si="0"/>
        <v>-11712.536838153454</v>
      </c>
      <c r="E17" s="151">
        <f t="shared" si="0"/>
        <v>-10571.679747014288</v>
      </c>
      <c r="F17" s="154">
        <f t="shared" si="0"/>
        <v>-298.74732222316379</v>
      </c>
      <c r="G17" s="155">
        <f t="shared" si="0"/>
        <v>-7510.0100332495094</v>
      </c>
      <c r="H17" s="154">
        <f t="shared" si="0"/>
        <v>-46116.431068263337</v>
      </c>
      <c r="I17" s="155">
        <f t="shared" si="0"/>
        <v>-70191.905033852672</v>
      </c>
      <c r="J17" s="154">
        <f t="shared" si="0"/>
        <v>-100372.0458484828</v>
      </c>
      <c r="K17" s="155">
        <f t="shared" si="0"/>
        <v>-119012.2992765542</v>
      </c>
      <c r="L17" s="154">
        <f t="shared" si="0"/>
        <v>-153088.20869247857</v>
      </c>
      <c r="M17" s="155">
        <f t="shared" si="0"/>
        <v>-171930.647731073</v>
      </c>
      <c r="N17" s="155">
        <f t="shared" si="0"/>
        <v>-197056.13304428995</v>
      </c>
      <c r="O17" s="155">
        <f t="shared" si="0"/>
        <v>-220374.36440535984</v>
      </c>
      <c r="T17" s="1">
        <v>413.39969965293443</v>
      </c>
      <c r="U17" s="1">
        <v>406.04284294430317</v>
      </c>
      <c r="V17" s="1">
        <v>363.76798540711724</v>
      </c>
    </row>
    <row r="18" spans="1:22" x14ac:dyDescent="0.25">
      <c r="B18" s="9"/>
      <c r="C18" s="124"/>
      <c r="D18" s="124"/>
      <c r="E18" s="124"/>
      <c r="F18" s="123"/>
      <c r="G18" s="124"/>
      <c r="H18" s="123"/>
      <c r="I18" s="124"/>
      <c r="J18" s="123"/>
      <c r="K18" s="124"/>
      <c r="L18" s="123"/>
      <c r="M18" s="124"/>
      <c r="N18" s="124"/>
      <c r="O18" s="124"/>
    </row>
    <row r="19" spans="1:22" x14ac:dyDescent="0.25">
      <c r="B19" s="9"/>
      <c r="C19" s="124"/>
      <c r="D19" s="124"/>
      <c r="E19" s="124"/>
      <c r="F19" s="123"/>
      <c r="G19" s="124"/>
      <c r="H19" s="123"/>
      <c r="I19" s="124"/>
      <c r="J19" s="123"/>
      <c r="K19" s="124"/>
      <c r="L19" s="123"/>
      <c r="M19" s="124"/>
      <c r="N19" s="124"/>
      <c r="O19" s="124"/>
    </row>
    <row r="20" spans="1:22" x14ac:dyDescent="0.25">
      <c r="B20" s="8"/>
    </row>
    <row r="21" spans="1:22" x14ac:dyDescent="0.25">
      <c r="A21" s="129" t="s">
        <v>52</v>
      </c>
      <c r="B21" s="129" t="s">
        <v>175</v>
      </c>
      <c r="C21" s="151">
        <f>'Répartition SECTEN1_2023'!C21-'[3]Répartition SECTEN1'!C21</f>
        <v>3.1406383832218125</v>
      </c>
      <c r="D21" s="151">
        <f>'Répartition SECTEN1_2023'!D21-'[3]Répartition SECTEN1'!D21</f>
        <v>9.1402997781187878</v>
      </c>
      <c r="E21" s="151">
        <f>'Répartition SECTEN1_2023'!E21-'[3]Répartition SECTEN1'!E21</f>
        <v>198.92266532357644</v>
      </c>
      <c r="F21" s="151">
        <f>'Répartition SECTEN1_2023'!F21-'[3]Répartition SECTEN1'!F21</f>
        <v>1312.3246701401622</v>
      </c>
      <c r="G21" s="151">
        <f>'Répartition SECTEN1_2023'!G21-'[3]Répartition SECTEN1'!G21</f>
        <v>1644.6898040237356</v>
      </c>
      <c r="H21" s="151">
        <f>'Répartition SECTEN1_2023'!H21-'[3]Répartition SECTEN1'!H21</f>
        <v>926.17428037668651</v>
      </c>
      <c r="I21" s="151">
        <f>'Répartition SECTEN1_2023'!I21-'[3]Répartition SECTEN1'!I21</f>
        <v>447.16579953414839</v>
      </c>
      <c r="J21" s="151">
        <f>'Répartition SECTEN1_2023'!J21-'[3]Répartition SECTEN1'!J21</f>
        <v>-2730.166106364537</v>
      </c>
      <c r="K21" s="151">
        <f>'Répartition SECTEN1_2023'!K21-'[3]Répartition SECTEN1'!K21</f>
        <v>-4848.3790766841375</v>
      </c>
      <c r="L21" s="151">
        <f>'Répartition SECTEN1_2023'!L21-'[3]Répartition SECTEN1'!L21</f>
        <v>-7920.0507441733462</v>
      </c>
      <c r="M21" s="151">
        <f>'Répartition SECTEN1_2023'!M21-'[3]Répartition SECTEN1'!M21</f>
        <v>-9968.6762118143743</v>
      </c>
      <c r="N21" s="151">
        <f>'Répartition SECTEN1_2023'!N21-'[3]Répartition SECTEN1'!N21</f>
        <v>-12844.8162129137</v>
      </c>
      <c r="O21" s="151">
        <f>'Répartition SECTEN1_2023'!O21-'[3]Répartition SECTEN1'!O21</f>
        <v>-16345.494096514369</v>
      </c>
      <c r="T21" s="1">
        <v>27.957213631309514</v>
      </c>
      <c r="U21" s="1">
        <v>28.073009117102437</v>
      </c>
      <c r="V21" s="1">
        <v>14.621676107897308</v>
      </c>
    </row>
    <row r="23" spans="1:22" ht="15.75" thickBot="1" x14ac:dyDescent="0.3"/>
    <row r="24" spans="1:22" ht="15.75" thickBot="1" x14ac:dyDescent="0.3">
      <c r="A24" s="3" t="s">
        <v>1</v>
      </c>
      <c r="C24" s="174" t="s">
        <v>176</v>
      </c>
      <c r="D24" s="175"/>
      <c r="E24" s="175"/>
      <c r="F24" s="175"/>
      <c r="G24" s="175"/>
      <c r="H24" s="175"/>
      <c r="I24" s="175"/>
      <c r="J24" s="175"/>
      <c r="K24" s="175"/>
      <c r="L24" s="175"/>
      <c r="M24" s="175"/>
      <c r="N24" s="175"/>
      <c r="O24" s="176"/>
    </row>
    <row r="25" spans="1:22" x14ac:dyDescent="0.25">
      <c r="A25" s="10" t="s">
        <v>8</v>
      </c>
      <c r="B25" s="4" t="s">
        <v>164</v>
      </c>
      <c r="C25" s="2">
        <v>2018</v>
      </c>
      <c r="D25" s="2">
        <v>2019</v>
      </c>
      <c r="E25" s="2">
        <v>2020</v>
      </c>
      <c r="F25" s="1">
        <v>2023</v>
      </c>
      <c r="G25" s="2">
        <v>2025</v>
      </c>
      <c r="H25" s="1">
        <v>2028</v>
      </c>
      <c r="I25" s="2">
        <v>2030</v>
      </c>
      <c r="J25" s="1">
        <v>2033</v>
      </c>
      <c r="K25" s="2">
        <v>2035</v>
      </c>
      <c r="L25" s="1">
        <v>2038</v>
      </c>
      <c r="M25" s="2">
        <v>2040</v>
      </c>
      <c r="N25" s="2">
        <v>2045</v>
      </c>
      <c r="O25" s="2">
        <v>2050</v>
      </c>
      <c r="T25" s="1">
        <v>2018</v>
      </c>
      <c r="U25" s="1">
        <v>2019</v>
      </c>
      <c r="V25" s="1">
        <v>2020</v>
      </c>
    </row>
    <row r="26" spans="1:22" x14ac:dyDescent="0.25">
      <c r="A26" s="129" t="s">
        <v>9</v>
      </c>
      <c r="B26" s="129" t="s">
        <v>165</v>
      </c>
      <c r="C26" s="151">
        <f>'Répartition SECTEN1_2023'!C26-'[3]Répartition SECTEN1'!C26</f>
        <v>-28.353627827731543</v>
      </c>
      <c r="D26" s="151">
        <f>'Répartition SECTEN1_2023'!D26-'[3]Répartition SECTEN1'!D26</f>
        <v>201.04493332045968</v>
      </c>
      <c r="E26" s="151">
        <f>'Répartition SECTEN1_2023'!E26-'[3]Répartition SECTEN1'!E26</f>
        <v>498.21480553796573</v>
      </c>
      <c r="F26" s="151">
        <f>'Répartition SECTEN1_2023'!F26-'[3]Répartition SECTEN1'!F26</f>
        <v>9002.0544425756671</v>
      </c>
      <c r="G26" s="151">
        <f>'Répartition SECTEN1_2023'!G26-'[3]Répartition SECTEN1'!G26</f>
        <v>501.71465205074128</v>
      </c>
      <c r="H26" s="151">
        <f>'Répartition SECTEN1_2023'!H26-'[3]Répartition SECTEN1'!H26</f>
        <v>-2675.3553624837696</v>
      </c>
      <c r="I26" s="151">
        <f>'Répartition SECTEN1_2023'!I26-'[3]Répartition SECTEN1'!I26</f>
        <v>-4739.3228659492524</v>
      </c>
      <c r="J26" s="151">
        <f>'Répartition SECTEN1_2023'!J26-'[3]Répartition SECTEN1'!J26</f>
        <v>-8374.9413258665118</v>
      </c>
      <c r="K26" s="151">
        <f>'Répartition SECTEN1_2023'!K26-'[3]Répartition SECTEN1'!K26</f>
        <v>-11012.139952454545</v>
      </c>
      <c r="L26" s="151">
        <f>'Répartition SECTEN1_2023'!L26-'[3]Répartition SECTEN1'!L26</f>
        <v>-17492.973914762868</v>
      </c>
      <c r="M26" s="151">
        <f>'Répartition SECTEN1_2023'!M26-'[3]Répartition SECTEN1'!M26</f>
        <v>-21109.824847266853</v>
      </c>
      <c r="N26" s="151">
        <f>'Répartition SECTEN1_2023'!N26-'[3]Répartition SECTEN1'!N26</f>
        <v>-26302.221594361556</v>
      </c>
      <c r="O26" s="151">
        <f>'Répartition SECTEN1_2023'!O26-'[3]Répartition SECTEN1'!O26</f>
        <v>-40593.294262323601</v>
      </c>
      <c r="T26" s="1">
        <v>41.507748786885266</v>
      </c>
      <c r="U26" s="1">
        <v>39.482334657809808</v>
      </c>
      <c r="V26" s="1">
        <v>34.570431517636855</v>
      </c>
    </row>
    <row r="27" spans="1:22" x14ac:dyDescent="0.25">
      <c r="A27" s="152" t="s">
        <v>13</v>
      </c>
      <c r="B27" s="152" t="s">
        <v>166</v>
      </c>
      <c r="C27" s="151">
        <f>'Répartition SECTEN1_2023'!C27-'[3]Répartition SECTEN1'!C27</f>
        <v>-232.12210985536512</v>
      </c>
      <c r="D27" s="151">
        <f>'Répartition SECTEN1_2023'!D27-'[3]Répartition SECTEN1'!D27</f>
        <v>-272.87919403247361</v>
      </c>
      <c r="E27" s="151">
        <f>'Répartition SECTEN1_2023'!E27-'[3]Répartition SECTEN1'!E27</f>
        <v>-430.77730554071604</v>
      </c>
      <c r="F27" s="151">
        <f>'Répartition SECTEN1_2023'!F27-'[3]Répartition SECTEN1'!F27</f>
        <v>-4708.4373933259412</v>
      </c>
      <c r="G27" s="151">
        <f>'Répartition SECTEN1_2023'!G27-'[3]Répartition SECTEN1'!G27</f>
        <v>-3874.4579081505362</v>
      </c>
      <c r="H27" s="151">
        <f>'Répartition SECTEN1_2023'!H27-'[3]Répartition SECTEN1'!H27</f>
        <v>-12858.691955770249</v>
      </c>
      <c r="I27" s="151">
        <f>'Répartition SECTEN1_2023'!I27-'[3]Répartition SECTEN1'!I27</f>
        <v>-19085.35123554981</v>
      </c>
      <c r="J27" s="151">
        <f>'Répartition SECTEN1_2023'!J27-'[3]Répartition SECTEN1'!J27</f>
        <v>-25924.43324721761</v>
      </c>
      <c r="K27" s="151">
        <f>'Répartition SECTEN1_2023'!K27-'[3]Répartition SECTEN1'!K27</f>
        <v>-30402.309601060504</v>
      </c>
      <c r="L27" s="151">
        <f>'Répartition SECTEN1_2023'!L27-'[3]Répartition SECTEN1'!L27</f>
        <v>-36852.832182652564</v>
      </c>
      <c r="M27" s="151">
        <f>'Répartition SECTEN1_2023'!M27-'[3]Répartition SECTEN1'!M27</f>
        <v>-40699.303435481961</v>
      </c>
      <c r="N27" s="151">
        <f>'Répartition SECTEN1_2023'!N27-'[3]Répartition SECTEN1'!N27</f>
        <v>-50835.40694308337</v>
      </c>
      <c r="O27" s="151">
        <f>'Répartition SECTEN1_2023'!O27-'[3]Répartition SECTEN1'!O27</f>
        <v>-58533.659340305654</v>
      </c>
      <c r="T27" s="1">
        <v>77.062200971610309</v>
      </c>
      <c r="U27" s="1">
        <v>74.683334918472411</v>
      </c>
      <c r="V27" s="1">
        <v>67.711854677624459</v>
      </c>
    </row>
    <row r="28" spans="1:22" x14ac:dyDescent="0.25">
      <c r="A28" s="152" t="s">
        <v>58</v>
      </c>
      <c r="B28" s="152" t="s">
        <v>167</v>
      </c>
      <c r="C28" s="151">
        <f>'Répartition SECTEN1_2023'!C28-'[3]Répartition SECTEN1'!C28</f>
        <v>5.8466261286678218</v>
      </c>
      <c r="D28" s="151">
        <f>'Répartition SECTEN1_2023'!D28-'[3]Répartition SECTEN1'!D28</f>
        <v>64.162993740899992</v>
      </c>
      <c r="E28" s="151">
        <f>'Répartition SECTEN1_2023'!E28-'[3]Répartition SECTEN1'!E28</f>
        <v>154.62627254302015</v>
      </c>
      <c r="F28" s="151">
        <f>'Répartition SECTEN1_2023'!F28-'[3]Répartition SECTEN1'!F28</f>
        <v>161.2199039198847</v>
      </c>
      <c r="G28" s="151">
        <f>'Répartition SECTEN1_2023'!G28-'[3]Répartition SECTEN1'!G28</f>
        <v>172.37029670307084</v>
      </c>
      <c r="H28" s="151">
        <f>'Répartition SECTEN1_2023'!H28-'[3]Répartition SECTEN1'!H28</f>
        <v>176.12513012654131</v>
      </c>
      <c r="I28" s="151">
        <f>'Répartition SECTEN1_2023'!I28-'[3]Répartition SECTEN1'!I28</f>
        <v>179.0831034758005</v>
      </c>
      <c r="J28" s="151">
        <f>'Répartition SECTEN1_2023'!J28-'[3]Répartition SECTEN1'!J28</f>
        <v>172.84550028221975</v>
      </c>
      <c r="K28" s="151">
        <f>'Répartition SECTEN1_2023'!K28-'[3]Répartition SECTEN1'!K28</f>
        <v>169.44070311552946</v>
      </c>
      <c r="L28" s="151">
        <f>'Répartition SECTEN1_2023'!L28-'[3]Répartition SECTEN1'!L28</f>
        <v>172.69801095212233</v>
      </c>
      <c r="M28" s="151">
        <f>'Répartition SECTEN1_2023'!M28-'[3]Répartition SECTEN1'!M28</f>
        <v>175.13066046119388</v>
      </c>
      <c r="N28" s="151">
        <f>'Répartition SECTEN1_2023'!N28-'[3]Répartition SECTEN1'!N28</f>
        <v>180.13428819675278</v>
      </c>
      <c r="O28" s="151">
        <f>'Répartition SECTEN1_2023'!O28-'[3]Répartition SECTEN1'!O28</f>
        <v>183.43739311722788</v>
      </c>
      <c r="T28" s="1">
        <v>1.1780893374827803</v>
      </c>
      <c r="U28" s="1">
        <v>1.4482149362011272</v>
      </c>
      <c r="V28" s="1">
        <v>1.3399714452006217</v>
      </c>
    </row>
    <row r="29" spans="1:22" x14ac:dyDescent="0.25">
      <c r="A29" s="152" t="s">
        <v>39</v>
      </c>
      <c r="B29" s="152" t="s">
        <v>168</v>
      </c>
      <c r="C29" s="151">
        <f>'Répartition SECTEN1_2023'!C29-'[3]Répartition SECTEN1'!C29</f>
        <v>-46.635003042909375</v>
      </c>
      <c r="D29" s="151">
        <f>'Répartition SECTEN1_2023'!D29-'[3]Répartition SECTEN1'!D29</f>
        <v>-67.216201727649604</v>
      </c>
      <c r="E29" s="151">
        <f>'Répartition SECTEN1_2023'!E29-'[3]Répartition SECTEN1'!E29</f>
        <v>-84.970803406315099</v>
      </c>
      <c r="F29" s="151">
        <f>'Répartition SECTEN1_2023'!F29-'[3]Répartition SECTEN1'!F29</f>
        <v>-3351.641864481935</v>
      </c>
      <c r="G29" s="151">
        <f>'Répartition SECTEN1_2023'!G29-'[3]Répartition SECTEN1'!G29</f>
        <v>-8474.5826025814604</v>
      </c>
      <c r="H29" s="151">
        <f>'Répartition SECTEN1_2023'!H29-'[3]Répartition SECTEN1'!H29</f>
        <v>-16001.125871566219</v>
      </c>
      <c r="I29" s="151">
        <f>'Répartition SECTEN1_2023'!I29-'[3]Répartition SECTEN1'!I29</f>
        <v>-20592.242711353232</v>
      </c>
      <c r="J29" s="151">
        <f>'Répartition SECTEN1_2023'!J29-'[3]Répartition SECTEN1'!J29</f>
        <v>-23600.889274406534</v>
      </c>
      <c r="K29" s="151">
        <f>'Répartition SECTEN1_2023'!K29-'[3]Répartition SECTEN1'!K29</f>
        <v>-25219.307976405806</v>
      </c>
      <c r="L29" s="151">
        <f>'Répartition SECTEN1_2023'!L29-'[3]Répartition SECTEN1'!L29</f>
        <v>-27653.040453659552</v>
      </c>
      <c r="M29" s="151">
        <f>'Répartition SECTEN1_2023'!M29-'[3]Répartition SECTEN1'!M29</f>
        <v>-28840.028593415242</v>
      </c>
      <c r="N29" s="151">
        <f>'Répartition SECTEN1_2023'!N29-'[3]Répartition SECTEN1'!N29</f>
        <v>-28191.995444353121</v>
      </c>
      <c r="O29" s="151">
        <f>'Répartition SECTEN1_2023'!O29-'[3]Répartition SECTEN1'!O29</f>
        <v>-27878.779965118774</v>
      </c>
      <c r="T29" s="1">
        <v>65.471421684889648</v>
      </c>
      <c r="U29" s="1">
        <v>63.801691487221234</v>
      </c>
      <c r="V29" s="1">
        <v>60.208796700368708</v>
      </c>
    </row>
    <row r="30" spans="1:22" x14ac:dyDescent="0.25">
      <c r="A30" s="152" t="s">
        <v>54</v>
      </c>
      <c r="B30" s="152" t="s">
        <v>169</v>
      </c>
      <c r="C30" s="151">
        <f>'Répartition SECTEN1_2023'!C30-'[3]Répartition SECTEN1'!C30</f>
        <v>30.544452564417952</v>
      </c>
      <c r="D30" s="151">
        <f>'Répartition SECTEN1_2023'!D30-'[3]Répartition SECTEN1'!D30</f>
        <v>-5.0234710886688845</v>
      </c>
      <c r="E30" s="151">
        <f>'Répartition SECTEN1_2023'!E30-'[3]Répartition SECTEN1'!E30</f>
        <v>737.78342143697773</v>
      </c>
      <c r="F30" s="151">
        <f>'Répartition SECTEN1_2023'!F30-'[3]Répartition SECTEN1'!F30</f>
        <v>1094.802635459022</v>
      </c>
      <c r="G30" s="151">
        <f>'Répartition SECTEN1_2023'!G30-'[3]Répartition SECTEN1'!G30</f>
        <v>805.96708803734691</v>
      </c>
      <c r="H30" s="151">
        <f>'Répartition SECTEN1_2023'!H30-'[3]Répartition SECTEN1'!H30</f>
        <v>274.62832313118088</v>
      </c>
      <c r="I30" s="151">
        <f>'Répartition SECTEN1_2023'!I30-'[3]Répartition SECTEN1'!I30</f>
        <v>-35.429128802024934</v>
      </c>
      <c r="J30" s="151">
        <f>'Répartition SECTEN1_2023'!J30-'[3]Répartition SECTEN1'!J30</f>
        <v>-1203.8200875340117</v>
      </c>
      <c r="K30" s="151">
        <f>'Répartition SECTEN1_2023'!K30-'[3]Répartition SECTEN1'!K30</f>
        <v>-1929.2376571341956</v>
      </c>
      <c r="L30" s="151">
        <f>'Répartition SECTEN1_2023'!L30-'[3]Répartition SECTEN1'!L30</f>
        <v>-3483.264886886047</v>
      </c>
      <c r="M30" s="151">
        <f>'Répartition SECTEN1_2023'!M30-'[3]Répartition SECTEN1'!M30</f>
        <v>-4348.3311680428342</v>
      </c>
      <c r="N30" s="151">
        <f>'Répartition SECTEN1_2023'!N30-'[3]Répartition SECTEN1'!N30</f>
        <v>-6164.5241819039647</v>
      </c>
      <c r="O30" s="151">
        <f>'Répartition SECTEN1_2023'!O30-'[3]Répartition SECTEN1'!O30</f>
        <v>-7026.6470159515538</v>
      </c>
      <c r="T30" s="1">
        <v>11.137854555943838</v>
      </c>
      <c r="U30" s="1">
        <v>10.864949590238671</v>
      </c>
      <c r="V30" s="1">
        <v>11.174253278997021</v>
      </c>
    </row>
    <row r="31" spans="1:22" x14ac:dyDescent="0.25">
      <c r="A31" s="152" t="s">
        <v>47</v>
      </c>
      <c r="B31" s="152" t="s">
        <v>170</v>
      </c>
      <c r="C31" s="151">
        <f>'Répartition SECTEN1_2023'!C31-'[3]Répartition SECTEN1'!C31</f>
        <v>-177.30153829501069</v>
      </c>
      <c r="D31" s="151">
        <f>'Répartition SECTEN1_2023'!D31-'[3]Répartition SECTEN1'!D31</f>
        <v>-856.87589337937243</v>
      </c>
      <c r="E31" s="151">
        <f>'Répartition SECTEN1_2023'!E31-'[3]Répartition SECTEN1'!E31</f>
        <v>632.8796042954491</v>
      </c>
      <c r="F31" s="151">
        <f>'Répartition SECTEN1_2023'!F31-'[3]Répartition SECTEN1'!F31</f>
        <v>-1788.1937695493252</v>
      </c>
      <c r="G31" s="151">
        <f>'Répartition SECTEN1_2023'!G31-'[3]Répartition SECTEN1'!G31</f>
        <v>-4914.7040734382172</v>
      </c>
      <c r="H31" s="151">
        <f>'Répartition SECTEN1_2023'!H31-'[3]Répartition SECTEN1'!H31</f>
        <v>-9602.5461753010604</v>
      </c>
      <c r="I31" s="151">
        <f>'Répartition SECTEN1_2023'!I31-'[3]Répartition SECTEN1'!I31</f>
        <v>-12522.142763425771</v>
      </c>
      <c r="J31" s="151">
        <f>'Répartition SECTEN1_2023'!J31-'[3]Répartition SECTEN1'!J31</f>
        <v>-26169.97386437541</v>
      </c>
      <c r="K31" s="151">
        <f>'Répartition SECTEN1_2023'!K31-'[3]Répartition SECTEN1'!K31</f>
        <v>-33862.040417807897</v>
      </c>
      <c r="L31" s="151">
        <f>'Répartition SECTEN1_2023'!L31-'[3]Répartition SECTEN1'!L31</f>
        <v>-52316.576538786976</v>
      </c>
      <c r="M31" s="151">
        <f>'Répartition SECTEN1_2023'!M31-'[3]Répartition SECTEN1'!M31</f>
        <v>-60252.492169473175</v>
      </c>
      <c r="N31" s="151">
        <f>'Répartition SECTEN1_2023'!N31-'[3]Répartition SECTEN1'!N31</f>
        <v>-66460.078651096963</v>
      </c>
      <c r="O31" s="151">
        <f>'Répartition SECTEN1_2023'!O31-'[3]Répartition SECTEN1'!O31</f>
        <v>-64805.980945647563</v>
      </c>
      <c r="T31" s="1">
        <v>126.09481309831321</v>
      </c>
      <c r="U31" s="1">
        <v>126.0348783610679</v>
      </c>
      <c r="V31" s="1">
        <v>104.96542591644722</v>
      </c>
    </row>
    <row r="32" spans="1:22" x14ac:dyDescent="0.25">
      <c r="A32" s="153"/>
      <c r="B32" s="8" t="s">
        <v>171</v>
      </c>
      <c r="C32" s="151">
        <f>'Répartition SECTEN1_2023'!C32-'[3]Répartition SECTEN1'!C32</f>
        <v>-448.02120032790117</v>
      </c>
      <c r="D32" s="151">
        <f>'Répartition SECTEN1_2023'!D32-'[3]Répartition SECTEN1'!D32</f>
        <v>-936.78683316678507</v>
      </c>
      <c r="E32" s="151">
        <f>'Répartition SECTEN1_2023'!E32-'[3]Répartition SECTEN1'!E32</f>
        <v>1507.7559948663693</v>
      </c>
      <c r="F32" s="151">
        <f>'Répartition SECTEN1_2023'!F32-'[3]Répartition SECTEN1'!F32</f>
        <v>409.80395459732972</v>
      </c>
      <c r="G32" s="151">
        <f>'Répartition SECTEN1_2023'!G32-'[3]Répartition SECTEN1'!G32</f>
        <v>-15783.692547379003</v>
      </c>
      <c r="H32" s="151">
        <f>'Répartition SECTEN1_2023'!H32-'[3]Répartition SECTEN1'!H32</f>
        <v>-40686.965911863575</v>
      </c>
      <c r="I32" s="151">
        <f>'Répartition SECTEN1_2023'!I32-'[3]Répartition SECTEN1'!I32</f>
        <v>-56795.40560160426</v>
      </c>
      <c r="J32" s="151">
        <f>'Répartition SECTEN1_2023'!J32-'[3]Répartition SECTEN1'!J32</f>
        <v>-85101.212299117877</v>
      </c>
      <c r="K32" s="151">
        <f>'Répartition SECTEN1_2023'!K32-'[3]Répartition SECTEN1'!K32</f>
        <v>-102255.59490174739</v>
      </c>
      <c r="L32" s="151">
        <f>'Répartition SECTEN1_2023'!L32-'[3]Répartition SECTEN1'!L32</f>
        <v>-137625.98996579589</v>
      </c>
      <c r="M32" s="151">
        <f>'Répartition SECTEN1_2023'!M32-'[3]Répartition SECTEN1'!M32</f>
        <v>-155074.84955321887</v>
      </c>
      <c r="N32" s="151">
        <f>'Répartition SECTEN1_2023'!N32-'[3]Répartition SECTEN1'!N32</f>
        <v>-177774.09252660224</v>
      </c>
      <c r="O32" s="151">
        <f>'Répartition SECTEN1_2023'!O32-'[3]Répartition SECTEN1'!O32</f>
        <v>-198654.92413622991</v>
      </c>
      <c r="T32" s="1">
        <v>322.45212843512502</v>
      </c>
      <c r="U32" s="1">
        <v>316.31540395101115</v>
      </c>
      <c r="V32" s="1">
        <v>279.97073353627485</v>
      </c>
    </row>
    <row r="33" spans="1:22" x14ac:dyDescent="0.25">
      <c r="A33" s="153"/>
      <c r="B33" s="9" t="s">
        <v>172</v>
      </c>
      <c r="C33" s="124"/>
      <c r="D33" s="124"/>
      <c r="E33" s="124"/>
      <c r="F33" s="123"/>
      <c r="G33" s="124"/>
      <c r="H33" s="123"/>
      <c r="I33" s="124"/>
      <c r="J33" s="123"/>
      <c r="K33" s="124"/>
      <c r="L33" s="123"/>
      <c r="M33" s="124"/>
      <c r="N33" s="124"/>
      <c r="O33" s="124"/>
    </row>
    <row r="34" spans="1:22" x14ac:dyDescent="0.25">
      <c r="A34" s="153"/>
      <c r="B34" s="9"/>
      <c r="C34" s="124"/>
      <c r="D34" s="124"/>
      <c r="E34" s="124"/>
      <c r="F34" s="123"/>
      <c r="G34" s="124"/>
      <c r="H34" s="123"/>
      <c r="I34" s="124"/>
      <c r="J34" s="123"/>
      <c r="K34" s="124"/>
      <c r="L34" s="123"/>
      <c r="M34" s="124"/>
      <c r="N34" s="124"/>
      <c r="O34" s="124"/>
    </row>
    <row r="35" spans="1:22" x14ac:dyDescent="0.25">
      <c r="A35" s="153"/>
      <c r="B35" s="9"/>
      <c r="F35" s="123"/>
      <c r="G35" s="124"/>
      <c r="H35" s="123"/>
      <c r="I35" s="124"/>
      <c r="J35" s="123"/>
      <c r="K35" s="124"/>
      <c r="L35" s="123"/>
      <c r="M35" s="124"/>
      <c r="N35" s="124"/>
      <c r="O35" s="124"/>
    </row>
    <row r="36" spans="1:22" x14ac:dyDescent="0.25">
      <c r="A36" s="129" t="s">
        <v>66</v>
      </c>
      <c r="B36" s="129" t="s">
        <v>173</v>
      </c>
      <c r="C36" s="151">
        <f>'Répartition SECTEN1_2023'!C36-'[3]Répartition SECTEN1'!C36</f>
        <v>-3878.3221977361827</v>
      </c>
      <c r="D36" s="151">
        <f>'Répartition SECTEN1_2023'!D36-'[3]Répartition SECTEN1'!D36</f>
        <v>-4214.6361398137706</v>
      </c>
      <c r="E36" s="151">
        <f>'Répartition SECTEN1_2023'!E36-'[3]Répartition SECTEN1'!E36</f>
        <v>-5822.1899210821211</v>
      </c>
      <c r="F36" s="151">
        <f>'Répartition SECTEN1_2023'!F36-'[3]Répartition SECTEN1'!F36</f>
        <v>7104.7102072107045</v>
      </c>
      <c r="G36" s="151">
        <f>'Répartition SECTEN1_2023'!G36-'[3]Répartition SECTEN1'!G36</f>
        <v>20506.291035858889</v>
      </c>
      <c r="H36" s="151">
        <f>'Répartition SECTEN1_2023'!H36-'[3]Répartition SECTEN1'!H36</f>
        <v>12326.204438771423</v>
      </c>
      <c r="I36" s="151">
        <f>'Répartition SECTEN1_2023'!I36-'[3]Répartition SECTEN1'!I36</f>
        <v>6061.4741122692722</v>
      </c>
      <c r="J36" s="151">
        <f>'Répartition SECTEN1_2023'!J36-'[3]Répartition SECTEN1'!J36</f>
        <v>5248.0085911485585</v>
      </c>
      <c r="K36" s="151">
        <f>'Répartition SECTEN1_2023'!K36-'[3]Répartition SECTEN1'!K36</f>
        <v>4528.271772805896</v>
      </c>
      <c r="L36" s="151">
        <f>'Répartition SECTEN1_2023'!L36-'[3]Répartition SECTEN1'!L36</f>
        <v>7199.2657985893056</v>
      </c>
      <c r="M36" s="151">
        <f>'Répartition SECTEN1_2023'!M36-'[3]Répartition SECTEN1'!M36</f>
        <v>6710.1556099982699</v>
      </c>
      <c r="N36" s="151">
        <f>'Répartition SECTEN1_2023'!N36-'[3]Répartition SECTEN1'!N36</f>
        <v>6114.2818491220642</v>
      </c>
      <c r="O36" s="151">
        <f>'Répartition SECTEN1_2023'!O36-'[3]Répartition SECTEN1'!O36</f>
        <v>5466.5028101249736</v>
      </c>
      <c r="T36" s="1">
        <v>-21.004097034590096</v>
      </c>
      <c r="U36" s="1">
        <v>-19.303374071071392</v>
      </c>
      <c r="V36" s="1">
        <v>-20.944969945494197</v>
      </c>
    </row>
    <row r="37" spans="1:22" x14ac:dyDescent="0.25">
      <c r="B37" s="8" t="s">
        <v>174</v>
      </c>
      <c r="C37" s="151">
        <f t="shared" ref="C37:O37" si="1">C36+C32</f>
        <v>-4326.3433980640839</v>
      </c>
      <c r="D37" s="151">
        <f t="shared" si="1"/>
        <v>-5151.4229729805556</v>
      </c>
      <c r="E37" s="151">
        <f t="shared" si="1"/>
        <v>-4314.4339262157519</v>
      </c>
      <c r="F37" s="154">
        <f t="shared" si="1"/>
        <v>7514.5141618080343</v>
      </c>
      <c r="G37" s="155">
        <f t="shared" si="1"/>
        <v>4722.5984884798854</v>
      </c>
      <c r="H37" s="154">
        <f t="shared" si="1"/>
        <v>-28360.761473092152</v>
      </c>
      <c r="I37" s="155">
        <f t="shared" si="1"/>
        <v>-50733.931489334987</v>
      </c>
      <c r="J37" s="154">
        <f t="shared" si="1"/>
        <v>-79853.203707969311</v>
      </c>
      <c r="K37" s="155">
        <f t="shared" si="1"/>
        <v>-97727.323128941498</v>
      </c>
      <c r="L37" s="154">
        <f t="shared" si="1"/>
        <v>-130426.72416720659</v>
      </c>
      <c r="M37" s="155">
        <f t="shared" si="1"/>
        <v>-148364.6939432206</v>
      </c>
      <c r="N37" s="155">
        <f t="shared" si="1"/>
        <v>-171659.81067748019</v>
      </c>
      <c r="O37" s="155">
        <f t="shared" si="1"/>
        <v>-193188.42132610493</v>
      </c>
      <c r="T37" s="1">
        <v>301.44803140053494</v>
      </c>
      <c r="U37" s="1">
        <v>297.01202987993975</v>
      </c>
      <c r="V37" s="1">
        <v>259.02576359078063</v>
      </c>
    </row>
    <row r="38" spans="1:22" x14ac:dyDescent="0.25">
      <c r="B38" s="9" t="s">
        <v>172</v>
      </c>
      <c r="C38" s="124"/>
      <c r="D38" s="124"/>
      <c r="E38" s="124"/>
      <c r="F38" s="123"/>
      <c r="G38" s="124"/>
      <c r="H38" s="123"/>
      <c r="I38" s="124"/>
      <c r="J38" s="123"/>
      <c r="K38" s="124"/>
      <c r="L38" s="123"/>
      <c r="M38" s="124"/>
      <c r="N38" s="124"/>
      <c r="O38" s="124"/>
    </row>
    <row r="39" spans="1:22" x14ac:dyDescent="0.25">
      <c r="B39" s="9"/>
      <c r="C39" s="124"/>
      <c r="D39" s="124"/>
      <c r="E39" s="124"/>
      <c r="F39" s="123"/>
      <c r="G39" s="124"/>
      <c r="H39" s="123"/>
      <c r="I39" s="124"/>
      <c r="J39" s="123"/>
      <c r="K39" s="124"/>
      <c r="L39" s="123"/>
      <c r="M39" s="124"/>
      <c r="N39" s="124"/>
      <c r="O39" s="124"/>
    </row>
    <row r="40" spans="1:22" x14ac:dyDescent="0.25">
      <c r="B40" s="8"/>
    </row>
    <row r="41" spans="1:22" x14ac:dyDescent="0.25">
      <c r="A41" s="129" t="s">
        <v>52</v>
      </c>
      <c r="B41" s="129" t="s">
        <v>175</v>
      </c>
      <c r="C41" s="151">
        <f>'Répartition SECTEN1_2023'!C41-'[3]Répartition SECTEN1'!C41</f>
        <v>8.4623850779353234</v>
      </c>
      <c r="D41" s="151">
        <f>'Répartition SECTEN1_2023'!D41-'[3]Répartition SECTEN1'!D41</f>
        <v>10.026410952687002</v>
      </c>
      <c r="E41" s="151">
        <f>'Répartition SECTEN1_2023'!E41-'[3]Répartition SECTEN1'!E41</f>
        <v>197.69184776252223</v>
      </c>
      <c r="F41" s="151">
        <f>'Répartition SECTEN1_2023'!F41-'[3]Répartition SECTEN1'!F41</f>
        <v>1225.6982450481737</v>
      </c>
      <c r="G41" s="151">
        <f>'Répartition SECTEN1_2023'!G41-'[3]Répartition SECTEN1'!G41</f>
        <v>1504.9880408311219</v>
      </c>
      <c r="H41" s="151">
        <f>'Répartition SECTEN1_2023'!H41-'[3]Répartition SECTEN1'!H41</f>
        <v>773.70120106091781</v>
      </c>
      <c r="I41" s="151">
        <f>'Répartition SECTEN1_2023'!I41-'[3]Répartition SECTEN1'!I41</f>
        <v>286.17664121411144</v>
      </c>
      <c r="J41" s="151">
        <f>'Répartition SECTEN1_2023'!J41-'[3]Répartition SECTEN1'!J41</f>
        <v>-2862.6874889284445</v>
      </c>
      <c r="K41" s="151">
        <f>'Répartition SECTEN1_2023'!K41-'[3]Répartition SECTEN1'!K41</f>
        <v>-4961.930242356837</v>
      </c>
      <c r="L41" s="151">
        <f>'Répartition SECTEN1_2023'!L41-'[3]Répartition SECTEN1'!L41</f>
        <v>-8006.3977644931929</v>
      </c>
      <c r="M41" s="151">
        <f>'Répartition SECTEN1_2023'!M41-'[3]Répartition SECTEN1'!M41</f>
        <v>-10036.042779250771</v>
      </c>
      <c r="N41" s="151">
        <f>'Répartition SECTEN1_2023'!N41-'[3]Répartition SECTEN1'!N41</f>
        <v>-12904.087969276605</v>
      </c>
      <c r="O41" s="151">
        <f>'Répartition SECTEN1_2023'!O41-'[3]Répartition SECTEN1'!O41</f>
        <v>-16393.528412875905</v>
      </c>
      <c r="T41" s="1">
        <v>24.257319981092849</v>
      </c>
      <c r="U41" s="1">
        <v>24.42060290322555</v>
      </c>
      <c r="V41" s="1">
        <v>11.088477088761781</v>
      </c>
    </row>
    <row r="43" spans="1:22" ht="15.75" thickBot="1" x14ac:dyDescent="0.3"/>
    <row r="44" spans="1:22" ht="15.75" thickBot="1" x14ac:dyDescent="0.3">
      <c r="A44" s="3" t="s">
        <v>2</v>
      </c>
      <c r="C44" s="174" t="s">
        <v>177</v>
      </c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6"/>
    </row>
    <row r="45" spans="1:22" x14ac:dyDescent="0.25">
      <c r="A45" s="10" t="s">
        <v>8</v>
      </c>
      <c r="B45" s="4" t="s">
        <v>164</v>
      </c>
      <c r="C45" s="2">
        <v>2018</v>
      </c>
      <c r="D45" s="2">
        <v>2019</v>
      </c>
      <c r="E45" s="2">
        <v>2020</v>
      </c>
      <c r="F45" s="1">
        <v>2023</v>
      </c>
      <c r="G45" s="2">
        <v>2025</v>
      </c>
      <c r="H45" s="1">
        <v>2028</v>
      </c>
      <c r="I45" s="2">
        <v>2030</v>
      </c>
      <c r="J45" s="1">
        <v>2033</v>
      </c>
      <c r="K45" s="2">
        <v>2035</v>
      </c>
      <c r="L45" s="1">
        <v>2038</v>
      </c>
      <c r="M45" s="2">
        <v>2040</v>
      </c>
      <c r="N45" s="2">
        <v>2045</v>
      </c>
      <c r="O45" s="2">
        <v>2050</v>
      </c>
      <c r="T45" s="1">
        <v>2018</v>
      </c>
      <c r="U45" s="1">
        <v>2019</v>
      </c>
      <c r="V45" s="1">
        <v>2020</v>
      </c>
    </row>
    <row r="46" spans="1:22" x14ac:dyDescent="0.25">
      <c r="A46" s="129" t="s">
        <v>9</v>
      </c>
      <c r="B46" s="129" t="s">
        <v>165</v>
      </c>
      <c r="C46" s="151">
        <f>'Répartition SECTEN1_2023'!C46-'[3]Répartition SECTEN1'!C46</f>
        <v>0.12781539219395199</v>
      </c>
      <c r="D46" s="151">
        <f>'Répartition SECTEN1_2023'!D46-'[3]Répartition SECTEN1'!D46</f>
        <v>-0.10545002730987107</v>
      </c>
      <c r="E46" s="151">
        <f>'Répartition SECTEN1_2023'!E46-'[3]Répartition SECTEN1'!E46</f>
        <v>1.5564370343892051</v>
      </c>
      <c r="F46" s="151">
        <f>'Répartition SECTEN1_2023'!F46-'[3]Répartition SECTEN1'!F46</f>
        <v>77.356655015656315</v>
      </c>
      <c r="G46" s="151">
        <f>'Répartition SECTEN1_2023'!G46-'[3]Répartition SECTEN1'!G46</f>
        <v>83.132016222847597</v>
      </c>
      <c r="H46" s="151">
        <f>'Répartition SECTEN1_2023'!H46-'[3]Répartition SECTEN1'!H46</f>
        <v>17.989407513171273</v>
      </c>
      <c r="I46" s="151">
        <f>'Répartition SECTEN1_2023'!I46-'[3]Répartition SECTEN1'!I46</f>
        <v>-26.051432792831974</v>
      </c>
      <c r="J46" s="151">
        <f>'Répartition SECTEN1_2023'!J46-'[3]Répartition SECTEN1'!J46</f>
        <v>-107.74169207831778</v>
      </c>
      <c r="K46" s="151">
        <f>'Répartition SECTEN1_2023'!K46-'[3]Répartition SECTEN1'!K46</f>
        <v>-160.89658760389034</v>
      </c>
      <c r="L46" s="151">
        <f>'Répartition SECTEN1_2023'!L46-'[3]Répartition SECTEN1'!L46</f>
        <v>-277.02909685298187</v>
      </c>
      <c r="M46" s="151">
        <f>'Répartition SECTEN1_2023'!M46-'[3]Répartition SECTEN1'!M46</f>
        <v>-345.62764574687935</v>
      </c>
      <c r="N46" s="151">
        <f>'Répartition SECTEN1_2023'!N46-'[3]Répartition SECTEN1'!N46</f>
        <v>-417.6452471554764</v>
      </c>
      <c r="O46" s="151">
        <f>'Répartition SECTEN1_2023'!O46-'[3]Répartition SECTEN1'!O46</f>
        <v>-559.375317857543</v>
      </c>
      <c r="T46" s="1">
        <v>1125.7650224580357</v>
      </c>
      <c r="U46" s="1">
        <v>1048.3219537121049</v>
      </c>
      <c r="V46" s="1">
        <v>888.01278839287727</v>
      </c>
    </row>
    <row r="47" spans="1:22" x14ac:dyDescent="0.25">
      <c r="A47" s="152" t="s">
        <v>13</v>
      </c>
      <c r="B47" s="152" t="s">
        <v>166</v>
      </c>
      <c r="C47" s="151">
        <f>'Répartition SECTEN1_2023'!C47-'[3]Répartition SECTEN1'!C47</f>
        <v>-4.9586133056476456</v>
      </c>
      <c r="D47" s="151">
        <f>'Répartition SECTEN1_2023'!D47-'[3]Répartition SECTEN1'!D47</f>
        <v>2.0558505830710487</v>
      </c>
      <c r="E47" s="151">
        <f>'Répartition SECTEN1_2023'!E47-'[3]Répartition SECTEN1'!E47</f>
        <v>0.27384173263999401</v>
      </c>
      <c r="F47" s="151">
        <f>'Répartition SECTEN1_2023'!F47-'[3]Répartition SECTEN1'!F47</f>
        <v>-19.499725578584957</v>
      </c>
      <c r="G47" s="151">
        <f>'Répartition SECTEN1_2023'!G47-'[3]Répartition SECTEN1'!G47</f>
        <v>-21.281000420694284</v>
      </c>
      <c r="H47" s="151">
        <f>'Répartition SECTEN1_2023'!H47-'[3]Répartition SECTEN1'!H47</f>
        <v>-29.979988250942256</v>
      </c>
      <c r="I47" s="151">
        <f>'Répartition SECTEN1_2023'!I47-'[3]Répartition SECTEN1'!I47</f>
        <v>-35.926720495366339</v>
      </c>
      <c r="J47" s="151">
        <f>'Répartition SECTEN1_2023'!J47-'[3]Répartition SECTEN1'!J47</f>
        <v>-41.489922537303073</v>
      </c>
      <c r="K47" s="151">
        <f>'Répartition SECTEN1_2023'!K47-'[3]Répartition SECTEN1'!K47</f>
        <v>-44.943149115207319</v>
      </c>
      <c r="L47" s="151">
        <f>'Répartition SECTEN1_2023'!L47-'[3]Répartition SECTEN1'!L47</f>
        <v>-47.702337118066623</v>
      </c>
      <c r="M47" s="151">
        <f>'Répartition SECTEN1_2023'!M47-'[3]Répartition SECTEN1'!M47</f>
        <v>-49.244612128757524</v>
      </c>
      <c r="N47" s="151">
        <f>'Répartition SECTEN1_2023'!N47-'[3]Répartition SECTEN1'!N47</f>
        <v>-60.316640794954907</v>
      </c>
      <c r="O47" s="151">
        <f>'Répartition SECTEN1_2023'!O47-'[3]Répartition SECTEN1'!O47</f>
        <v>-60.603610081762099</v>
      </c>
      <c r="T47" s="1">
        <v>255.35415560608487</v>
      </c>
      <c r="U47" s="1">
        <v>244.18086472095493</v>
      </c>
      <c r="V47" s="1">
        <v>233.06488106996525</v>
      </c>
    </row>
    <row r="48" spans="1:22" x14ac:dyDescent="0.25">
      <c r="A48" s="152" t="s">
        <v>58</v>
      </c>
      <c r="B48" s="152" t="s">
        <v>167</v>
      </c>
      <c r="C48" s="151">
        <f>'Répartition SECTEN1_2023'!C48-'[3]Répartition SECTEN1'!C48</f>
        <v>-1373.2698122342772</v>
      </c>
      <c r="D48" s="151">
        <f>'Répartition SECTEN1_2023'!D48-'[3]Répartition SECTEN1'!D48</f>
        <v>-740.87107023327371</v>
      </c>
      <c r="E48" s="151">
        <f>'Répartition SECTEN1_2023'!E48-'[3]Répartition SECTEN1'!E48</f>
        <v>-350.61800053646948</v>
      </c>
      <c r="F48" s="151">
        <f>'Répartition SECTEN1_2023'!F48-'[3]Répartition SECTEN1'!F48</f>
        <v>-1050.191405753123</v>
      </c>
      <c r="G48" s="151">
        <f>'Répartition SECTEN1_2023'!G48-'[3]Répartition SECTEN1'!G48</f>
        <v>-3651.217070159968</v>
      </c>
      <c r="H48" s="151">
        <f>'Répartition SECTEN1_2023'!H48-'[3]Répartition SECTEN1'!H48</f>
        <v>-6445.6134870066126</v>
      </c>
      <c r="I48" s="151">
        <f>'Répartition SECTEN1_2023'!I48-'[3]Répartition SECTEN1'!I48</f>
        <v>-6419.1496342923847</v>
      </c>
      <c r="J48" s="151">
        <f>'Répartition SECTEN1_2023'!J48-'[3]Répartition SECTEN1'!J48</f>
        <v>-5371.8248081544416</v>
      </c>
      <c r="K48" s="151">
        <f>'Répartition SECTEN1_2023'!K48-'[3]Répartition SECTEN1'!K48</f>
        <v>-4639.9115504644997</v>
      </c>
      <c r="L48" s="151">
        <f>'Répartition SECTEN1_2023'!L48-'[3]Répartition SECTEN1'!L48</f>
        <v>-3643.0874684927485</v>
      </c>
      <c r="M48" s="151">
        <f>'Répartition SECTEN1_2023'!M48-'[3]Répartition SECTEN1'!M48</f>
        <v>-3046.6810906835121</v>
      </c>
      <c r="N48" s="151">
        <f>'Répartition SECTEN1_2023'!N48-'[3]Répartition SECTEN1'!N48</f>
        <v>-1766.3307649423268</v>
      </c>
      <c r="O48" s="151">
        <f>'Répartition SECTEN1_2023'!O48-'[3]Répartition SECTEN1'!O48</f>
        <v>-593.05837259548935</v>
      </c>
      <c r="T48" s="1">
        <v>12212.694173523761</v>
      </c>
      <c r="U48" s="1">
        <v>12391.265437397369</v>
      </c>
      <c r="V48" s="1">
        <v>11956.557965444083</v>
      </c>
    </row>
    <row r="49" spans="1:22" x14ac:dyDescent="0.25">
      <c r="A49" s="152" t="s">
        <v>39</v>
      </c>
      <c r="B49" s="152" t="s">
        <v>168</v>
      </c>
      <c r="C49" s="151">
        <f>'Répartition SECTEN1_2023'!C49-'[3]Répartition SECTEN1'!C49</f>
        <v>543.87788978817389</v>
      </c>
      <c r="D49" s="151">
        <f>'Répartition SECTEN1_2023'!D49-'[3]Répartition SECTEN1'!D49</f>
        <v>478.96182125894757</v>
      </c>
      <c r="E49" s="151">
        <f>'Répartition SECTEN1_2023'!E49-'[3]Répartition SECTEN1'!E49</f>
        <v>307.1954688571559</v>
      </c>
      <c r="F49" s="151">
        <f>'Répartition SECTEN1_2023'!F49-'[3]Répartition SECTEN1'!F49</f>
        <v>265.45118399178364</v>
      </c>
      <c r="G49" s="151">
        <f>'Répartition SECTEN1_2023'!G49-'[3]Répartition SECTEN1'!G49</f>
        <v>101.95283784382264</v>
      </c>
      <c r="H49" s="151">
        <f>'Répartition SECTEN1_2023'!H49-'[3]Répartition SECTEN1'!H49</f>
        <v>-133.34653318974688</v>
      </c>
      <c r="I49" s="151">
        <f>'Répartition SECTEN1_2023'!I49-'[3]Répartition SECTEN1'!I49</f>
        <v>-287.17448691077288</v>
      </c>
      <c r="J49" s="151">
        <f>'Répartition SECTEN1_2023'!J49-'[3]Répartition SECTEN1'!J49</f>
        <v>-465.06717117590824</v>
      </c>
      <c r="K49" s="151">
        <f>'Répartition SECTEN1_2023'!K49-'[3]Répartition SECTEN1'!K49</f>
        <v>-737.90479787832646</v>
      </c>
      <c r="L49" s="151">
        <f>'Répartition SECTEN1_2023'!L49-'[3]Répartition SECTEN1'!L49</f>
        <v>-1278.4543128963055</v>
      </c>
      <c r="M49" s="151">
        <f>'Répartition SECTEN1_2023'!M49-'[3]Répartition SECTEN1'!M49</f>
        <v>-1619.6274954409935</v>
      </c>
      <c r="N49" s="151">
        <f>'Répartition SECTEN1_2023'!N49-'[3]Répartition SECTEN1'!N49</f>
        <v>-2005.7965516922884</v>
      </c>
      <c r="O49" s="151">
        <f>'Répartition SECTEN1_2023'!O49-'[3]Répartition SECTEN1'!O49</f>
        <v>-2102.8448299366537</v>
      </c>
      <c r="T49" s="1">
        <v>3257.1679784986718</v>
      </c>
      <c r="U49" s="1">
        <v>3281.4481079758471</v>
      </c>
      <c r="V49" s="1">
        <v>3231.3042937872442</v>
      </c>
    </row>
    <row r="50" spans="1:22" x14ac:dyDescent="0.25">
      <c r="A50" s="152" t="s">
        <v>54</v>
      </c>
      <c r="B50" s="152" t="s">
        <v>169</v>
      </c>
      <c r="C50" s="151">
        <f>'Répartition SECTEN1_2023'!C50-'[3]Répartition SECTEN1'!C50</f>
        <v>2414.1125828585718</v>
      </c>
      <c r="D50" s="151">
        <f>'Répartition SECTEN1_2023'!D50-'[3]Répartition SECTEN1'!D50</f>
        <v>2391.4733056822151</v>
      </c>
      <c r="E50" s="151">
        <f>'Répartition SECTEN1_2023'!E50-'[3]Répartition SECTEN1'!E50</f>
        <v>2208.8173489260371</v>
      </c>
      <c r="F50" s="151">
        <f>'Répartition SECTEN1_2023'!F50-'[3]Répartition SECTEN1'!F50</f>
        <v>1528.9891516547796</v>
      </c>
      <c r="G50" s="151">
        <f>'Répartition SECTEN1_2023'!G50-'[3]Répartition SECTEN1'!G50</f>
        <v>480.17672784169554</v>
      </c>
      <c r="H50" s="151">
        <f>'Répartition SECTEN1_2023'!H50-'[3]Répartition SECTEN1'!H50</f>
        <v>-1047.4787186538306</v>
      </c>
      <c r="I50" s="151">
        <f>'Répartition SECTEN1_2023'!I50-'[3]Répartition SECTEN1'!I50</f>
        <v>-1982.86760641211</v>
      </c>
      <c r="J50" s="151">
        <f>'Répartition SECTEN1_2023'!J50-'[3]Répartition SECTEN1'!J50</f>
        <v>-3094.7862850687889</v>
      </c>
      <c r="K50" s="151">
        <f>'Répartition SECTEN1_2023'!K50-'[3]Répartition SECTEN1'!K50</f>
        <v>-3769.0726771370537</v>
      </c>
      <c r="L50" s="151">
        <f>'Répartition SECTEN1_2023'!L50-'[3]Répartition SECTEN1'!L50</f>
        <v>-4733.0130033031892</v>
      </c>
      <c r="M50" s="151">
        <f>'Répartition SECTEN1_2023'!M50-'[3]Répartition SECTEN1'!M50</f>
        <v>-5347.0848735094187</v>
      </c>
      <c r="N50" s="151">
        <f>'Répartition SECTEN1_2023'!N50-'[3]Répartition SECTEN1'!N50</f>
        <v>-6789.0975265060624</v>
      </c>
      <c r="O50" s="151">
        <f>'Répartition SECTEN1_2023'!O50-'[3]Répartition SECTEN1'!O50</f>
        <v>-8516.0550307406302</v>
      </c>
      <c r="T50" s="1">
        <v>37837.060302646867</v>
      </c>
      <c r="U50" s="1">
        <v>37187.235129301072</v>
      </c>
      <c r="V50" s="1">
        <v>36753.604849083829</v>
      </c>
    </row>
    <row r="51" spans="1:22" x14ac:dyDescent="0.25">
      <c r="A51" s="152" t="s">
        <v>47</v>
      </c>
      <c r="B51" s="152" t="s">
        <v>170</v>
      </c>
      <c r="C51" s="151">
        <f>'Répartition SECTEN1_2023'!C51-'[3]Répartition SECTEN1'!C51</f>
        <v>-1.2804881662759726</v>
      </c>
      <c r="D51" s="151">
        <f>'Répartition SECTEN1_2023'!D51-'[3]Répartition SECTEN1'!D51</f>
        <v>-2.5522081926796432</v>
      </c>
      <c r="E51" s="151">
        <f>'Répartition SECTEN1_2023'!E51-'[3]Répartition SECTEN1'!E51</f>
        <v>-2.6220403261728791</v>
      </c>
      <c r="F51" s="151">
        <f>'Répartition SECTEN1_2023'!F51-'[3]Répartition SECTEN1'!F51</f>
        <v>12.38298925626799</v>
      </c>
      <c r="G51" s="151">
        <f>'Répartition SECTEN1_2023'!G51-'[3]Répartition SECTEN1'!G51</f>
        <v>23.757044734883294</v>
      </c>
      <c r="H51" s="151">
        <f>'Répartition SECTEN1_2023'!H51-'[3]Répartition SECTEN1'!H51</f>
        <v>-11.329412209754281</v>
      </c>
      <c r="I51" s="151">
        <f>'Répartition SECTEN1_2023'!I51-'[3]Répartition SECTEN1'!I51</f>
        <v>-35.561180656476921</v>
      </c>
      <c r="J51" s="151">
        <f>'Répartition SECTEN1_2023'!J51-'[3]Répartition SECTEN1'!J51</f>
        <v>-75.071354077013382</v>
      </c>
      <c r="K51" s="151">
        <f>'Répartition SECTEN1_2023'!K51-'[3]Répartition SECTEN1'!K51</f>
        <v>-102.19311495014205</v>
      </c>
      <c r="L51" s="151">
        <f>'Répartition SECTEN1_2023'!L51-'[3]Répartition SECTEN1'!L51</f>
        <v>-137.57841166045333</v>
      </c>
      <c r="M51" s="151">
        <f>'Répartition SECTEN1_2023'!M51-'[3]Répartition SECTEN1'!M51</f>
        <v>-159.69099758203029</v>
      </c>
      <c r="N51" s="151">
        <f>'Répartition SECTEN1_2023'!N51-'[3]Répartition SECTEN1'!N51</f>
        <v>-197.52405847347003</v>
      </c>
      <c r="O51" s="151">
        <f>'Répartition SECTEN1_2023'!O51-'[3]Répartition SECTEN1'!O51</f>
        <v>-230.08308269369709</v>
      </c>
      <c r="T51" s="1">
        <v>156.31446464681653</v>
      </c>
      <c r="U51" s="1">
        <v>161.93208322886309</v>
      </c>
      <c r="V51" s="1">
        <v>140.84907544869287</v>
      </c>
    </row>
    <row r="52" spans="1:22" x14ac:dyDescent="0.25">
      <c r="A52" s="153"/>
      <c r="B52" s="8" t="s">
        <v>171</v>
      </c>
      <c r="C52" s="151">
        <f>'Répartition SECTEN1_2023'!C52-'[3]Répartition SECTEN1'!C52</f>
        <v>1578.6093743327292</v>
      </c>
      <c r="D52" s="151">
        <f>'Répartition SECTEN1_2023'!D52-'[3]Répartition SECTEN1'!D52</f>
        <v>2128.9622490709808</v>
      </c>
      <c r="E52" s="151">
        <f>'Répartition SECTEN1_2023'!E52-'[3]Répartition SECTEN1'!E52</f>
        <v>2164.6030556875776</v>
      </c>
      <c r="F52" s="151">
        <f>'Répartition SECTEN1_2023'!F52-'[3]Répartition SECTEN1'!F52</f>
        <v>814.4888485867923</v>
      </c>
      <c r="G52" s="151">
        <f>'Répartition SECTEN1_2023'!G52-'[3]Répartition SECTEN1'!G52</f>
        <v>-2983.4794439374164</v>
      </c>
      <c r="H52" s="151">
        <f>'Répartition SECTEN1_2023'!H52-'[3]Répartition SECTEN1'!H52</f>
        <v>-7649.7587317977159</v>
      </c>
      <c r="I52" s="151">
        <f>'Répartition SECTEN1_2023'!I52-'[3]Répartition SECTEN1'!I52</f>
        <v>-8786.731061559949</v>
      </c>
      <c r="J52" s="151">
        <f>'Répartition SECTEN1_2023'!J52-'[3]Répartition SECTEN1'!J52</f>
        <v>-9155.9812330917557</v>
      </c>
      <c r="K52" s="151">
        <f>'Répartition SECTEN1_2023'!K52-'[3]Répartition SECTEN1'!K52</f>
        <v>-9454.9218771491142</v>
      </c>
      <c r="L52" s="151">
        <f>'Répartition SECTEN1_2023'!L52-'[3]Répartition SECTEN1'!L52</f>
        <v>-10116.86463032374</v>
      </c>
      <c r="M52" s="151">
        <f>'Répartition SECTEN1_2023'!M52-'[3]Répartition SECTEN1'!M52</f>
        <v>-10567.956715091597</v>
      </c>
      <c r="N52" s="151">
        <f>'Répartition SECTEN1_2023'!N52-'[3]Répartition SECTEN1'!N52</f>
        <v>-11236.710789564582</v>
      </c>
      <c r="O52" s="151">
        <f>'Répartition SECTEN1_2023'!O52-'[3]Répartition SECTEN1'!O52</f>
        <v>-12062.020243905772</v>
      </c>
      <c r="T52" s="1">
        <v>54844.356097380238</v>
      </c>
      <c r="U52" s="1">
        <v>54314.383576336215</v>
      </c>
      <c r="V52" s="1">
        <v>53203.393853226691</v>
      </c>
    </row>
    <row r="53" spans="1:22" x14ac:dyDescent="0.25">
      <c r="A53" s="153"/>
      <c r="B53" s="9" t="s">
        <v>172</v>
      </c>
      <c r="C53" s="124"/>
      <c r="D53" s="124"/>
      <c r="E53" s="124"/>
      <c r="F53" s="123"/>
      <c r="G53" s="124"/>
      <c r="H53" s="123"/>
      <c r="I53" s="124"/>
      <c r="J53" s="123"/>
      <c r="K53" s="124"/>
      <c r="L53" s="123"/>
      <c r="M53" s="124"/>
      <c r="N53" s="124"/>
      <c r="O53" s="124"/>
    </row>
    <row r="54" spans="1:22" x14ac:dyDescent="0.25">
      <c r="A54" s="153"/>
      <c r="B54" s="9"/>
      <c r="C54" s="124"/>
      <c r="D54" s="124"/>
      <c r="E54" s="124"/>
      <c r="F54" s="123"/>
      <c r="G54" s="124"/>
      <c r="H54" s="123"/>
      <c r="I54" s="124"/>
      <c r="J54" s="123"/>
      <c r="K54" s="124"/>
      <c r="L54" s="123"/>
      <c r="M54" s="124"/>
      <c r="N54" s="124"/>
      <c r="O54" s="124"/>
    </row>
    <row r="55" spans="1:22" x14ac:dyDescent="0.25">
      <c r="A55" s="153"/>
      <c r="B55" s="9"/>
      <c r="F55" s="123"/>
      <c r="G55" s="124"/>
      <c r="H55" s="123"/>
      <c r="I55" s="124"/>
      <c r="J55" s="123"/>
      <c r="K55" s="124"/>
      <c r="L55" s="123"/>
      <c r="M55" s="124"/>
      <c r="N55" s="124"/>
      <c r="O55" s="124"/>
    </row>
    <row r="56" spans="1:22" x14ac:dyDescent="0.25">
      <c r="A56" s="129" t="s">
        <v>66</v>
      </c>
      <c r="B56" s="129" t="s">
        <v>173</v>
      </c>
      <c r="C56" s="151">
        <f>'Répartition SECTEN1_2023'!C56-'[3]Répartition SECTEN1'!C56</f>
        <v>-117.16004051587015</v>
      </c>
      <c r="D56" s="151">
        <f>'Répartition SECTEN1_2023'!D56-'[3]Répartition SECTEN1'!D56</f>
        <v>-116.28039274046455</v>
      </c>
      <c r="E56" s="151">
        <f>'Répartition SECTEN1_2023'!E56-'[3]Répartition SECTEN1'!E56</f>
        <v>-126.88824245478713</v>
      </c>
      <c r="F56" s="151">
        <f>'Répartition SECTEN1_2023'!F56-'[3]Répartition SECTEN1'!F56</f>
        <v>-126.88824245478702</v>
      </c>
      <c r="G56" s="151">
        <f>'Répartition SECTEN1_2023'!G56-'[3]Répartition SECTEN1'!G56</f>
        <v>-126.88824245478702</v>
      </c>
      <c r="H56" s="151">
        <f>'Répartition SECTEN1_2023'!H56-'[3]Répartition SECTEN1'!H56</f>
        <v>-126.88824245478702</v>
      </c>
      <c r="I56" s="151">
        <f>'Répartition SECTEN1_2023'!I56-'[3]Répartition SECTEN1'!I56</f>
        <v>-126.88824245478702</v>
      </c>
      <c r="J56" s="151">
        <f>'Répartition SECTEN1_2023'!J56-'[3]Répartition SECTEN1'!J56</f>
        <v>-126.88824245478702</v>
      </c>
      <c r="K56" s="151">
        <f>'Répartition SECTEN1_2023'!K56-'[3]Répartition SECTEN1'!K56</f>
        <v>-126.88824245478702</v>
      </c>
      <c r="L56" s="151">
        <f>'Répartition SECTEN1_2023'!L56-'[3]Répartition SECTEN1'!L56</f>
        <v>-126.88824245478702</v>
      </c>
      <c r="M56" s="151">
        <f>'Répartition SECTEN1_2023'!M56-'[3]Répartition SECTEN1'!M56</f>
        <v>-126.88824245478702</v>
      </c>
      <c r="N56" s="151">
        <f>'Répartition SECTEN1_2023'!N56-'[3]Répartition SECTEN1'!N56</f>
        <v>-126.88824245478702</v>
      </c>
      <c r="O56" s="151">
        <f>'Répartition SECTEN1_2023'!O56-'[3]Répartition SECTEN1'!O56</f>
        <v>-126.88824245478702</v>
      </c>
      <c r="T56" s="1">
        <v>818.99237276420251</v>
      </c>
      <c r="U56" s="1">
        <v>836.6516960855347</v>
      </c>
      <c r="V56" s="1">
        <v>813.39962457960223</v>
      </c>
    </row>
    <row r="57" spans="1:22" x14ac:dyDescent="0.25">
      <c r="B57" s="8" t="s">
        <v>174</v>
      </c>
      <c r="C57" s="151">
        <f t="shared" ref="C57:O57" si="2">C56+C52</f>
        <v>1461.4493338168591</v>
      </c>
      <c r="D57" s="151">
        <f t="shared" si="2"/>
        <v>2012.6818563305162</v>
      </c>
      <c r="E57" s="151">
        <f t="shared" si="2"/>
        <v>2037.7148132327904</v>
      </c>
      <c r="F57" s="154">
        <f t="shared" si="2"/>
        <v>687.60060613200528</v>
      </c>
      <c r="G57" s="155">
        <f t="shared" si="2"/>
        <v>-3110.3676863922033</v>
      </c>
      <c r="H57" s="154">
        <f t="shared" si="2"/>
        <v>-7776.6469742525032</v>
      </c>
      <c r="I57" s="155">
        <f t="shared" si="2"/>
        <v>-8913.6193040147355</v>
      </c>
      <c r="J57" s="154">
        <f t="shared" si="2"/>
        <v>-9282.8694755465422</v>
      </c>
      <c r="K57" s="155">
        <f t="shared" si="2"/>
        <v>-9581.8101196039006</v>
      </c>
      <c r="L57" s="154">
        <f t="shared" si="2"/>
        <v>-10243.752872778527</v>
      </c>
      <c r="M57" s="155">
        <f t="shared" si="2"/>
        <v>-10694.844957546384</v>
      </c>
      <c r="N57" s="155">
        <f t="shared" si="2"/>
        <v>-11363.599032019369</v>
      </c>
      <c r="O57" s="155">
        <f t="shared" si="2"/>
        <v>-12188.908486360559</v>
      </c>
      <c r="T57" s="1">
        <v>55663.348470144439</v>
      </c>
      <c r="U57" s="1">
        <v>55151.035272421752</v>
      </c>
      <c r="V57" s="1">
        <v>54016.793477806292</v>
      </c>
    </row>
    <row r="58" spans="1:22" x14ac:dyDescent="0.25">
      <c r="B58" s="9" t="s">
        <v>172</v>
      </c>
      <c r="C58" s="124"/>
      <c r="D58" s="124"/>
      <c r="E58" s="124"/>
      <c r="F58" s="123"/>
      <c r="G58" s="124"/>
      <c r="H58" s="123"/>
      <c r="I58" s="124"/>
      <c r="J58" s="123"/>
      <c r="K58" s="124"/>
      <c r="L58" s="123"/>
      <c r="M58" s="124"/>
      <c r="N58" s="124"/>
      <c r="O58" s="124"/>
    </row>
    <row r="59" spans="1:22" x14ac:dyDescent="0.25">
      <c r="B59" s="9"/>
      <c r="C59" s="124"/>
      <c r="D59" s="124"/>
      <c r="E59" s="124"/>
      <c r="F59" s="123"/>
      <c r="G59" s="124"/>
      <c r="H59" s="123"/>
      <c r="I59" s="124"/>
      <c r="J59" s="123"/>
      <c r="K59" s="124"/>
      <c r="L59" s="123"/>
      <c r="M59" s="124"/>
      <c r="N59" s="124"/>
      <c r="O59" s="124"/>
    </row>
    <row r="60" spans="1:22" x14ac:dyDescent="0.25">
      <c r="B60" s="8"/>
    </row>
    <row r="61" spans="1:22" x14ac:dyDescent="0.25">
      <c r="A61" s="129" t="s">
        <v>52</v>
      </c>
      <c r="B61" s="129" t="s">
        <v>175</v>
      </c>
      <c r="C61" s="151">
        <f>'Répartition SECTEN1_2023'!C61-'[3]Répartition SECTEN1'!C61</f>
        <v>-0.82038435454930791</v>
      </c>
      <c r="D61" s="151">
        <f>'Répartition SECTEN1_2023'!D61-'[3]Répartition SECTEN1'!D61</f>
        <v>-0.67630277176969678</v>
      </c>
      <c r="E61" s="151">
        <f>'Répartition SECTEN1_2023'!E61-'[3]Répartition SECTEN1'!E61</f>
        <v>-0.42977986518631539</v>
      </c>
      <c r="F61" s="151">
        <f>'Répartition SECTEN1_2023'!F61-'[3]Répartition SECTEN1'!F61</f>
        <v>75.05842002221172</v>
      </c>
      <c r="G61" s="151">
        <f>'Répartition SECTEN1_2023'!G61-'[3]Répartition SECTEN1'!G61</f>
        <v>124.34337053791218</v>
      </c>
      <c r="H61" s="151">
        <f>'Répartition SECTEN1_2023'!H61-'[3]Répartition SECTEN1'!H61</f>
        <v>138.84242185006156</v>
      </c>
      <c r="I61" s="151">
        <f>'Répartition SECTEN1_2023'!I61-'[3]Répartition SECTEN1'!I61</f>
        <v>148.51032431365209</v>
      </c>
      <c r="J61" s="151">
        <f>'Répartition SECTEN1_2023'!J61-'[3]Répartition SECTEN1'!J61</f>
        <v>133.99794461676129</v>
      </c>
      <c r="K61" s="151">
        <f>'Répartition SECTEN1_2023'!K61-'[3]Répartition SECTEN1'!K61</f>
        <v>124.33132509836571</v>
      </c>
      <c r="L61" s="151">
        <f>'Répartition SECTEN1_2023'!L61-'[3]Répartition SECTEN1'!L61</f>
        <v>112.72473959350455</v>
      </c>
      <c r="M61" s="151">
        <f>'Répartition SECTEN1_2023'!M61-'[3]Répartition SECTEN1'!M61</f>
        <v>104.14265994204135</v>
      </c>
      <c r="N61" s="151">
        <f>'Répartition SECTEN1_2023'!N61-'[3]Répartition SECTEN1'!N61</f>
        <v>115.26317625682783</v>
      </c>
      <c r="O61" s="151">
        <f>'Répartition SECTEN1_2023'!O61-'[3]Répartition SECTEN1'!O61</f>
        <v>125.19580208925571</v>
      </c>
      <c r="T61" s="1">
        <v>3416.2734413601124</v>
      </c>
      <c r="U61" s="1">
        <v>3414.4396657232974</v>
      </c>
      <c r="V61" s="1">
        <v>3407.7700983440423</v>
      </c>
    </row>
    <row r="62" spans="1:22" x14ac:dyDescent="0.25">
      <c r="G62" s="94"/>
    </row>
    <row r="63" spans="1:22" ht="15.75" thickBot="1" x14ac:dyDescent="0.3"/>
    <row r="64" spans="1:22" ht="15.75" thickBot="1" x14ac:dyDescent="0.3">
      <c r="A64" s="3" t="s">
        <v>3</v>
      </c>
      <c r="C64" s="174" t="s">
        <v>178</v>
      </c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6"/>
    </row>
    <row r="65" spans="1:22" x14ac:dyDescent="0.25">
      <c r="A65" s="10" t="s">
        <v>8</v>
      </c>
      <c r="B65" s="4" t="s">
        <v>164</v>
      </c>
      <c r="C65" s="2">
        <v>2018</v>
      </c>
      <c r="D65" s="2">
        <v>2019</v>
      </c>
      <c r="E65" s="2">
        <v>2020</v>
      </c>
      <c r="F65" s="1">
        <v>2023</v>
      </c>
      <c r="G65" s="2">
        <v>2025</v>
      </c>
      <c r="H65" s="1">
        <v>2028</v>
      </c>
      <c r="I65" s="2">
        <v>2030</v>
      </c>
      <c r="J65" s="1">
        <v>2033</v>
      </c>
      <c r="K65" s="2">
        <v>2035</v>
      </c>
      <c r="L65" s="1">
        <v>2038</v>
      </c>
      <c r="M65" s="2">
        <v>2040</v>
      </c>
      <c r="N65" s="2">
        <v>2045</v>
      </c>
      <c r="O65" s="2">
        <v>2050</v>
      </c>
      <c r="T65" s="1">
        <v>2018</v>
      </c>
      <c r="U65" s="1">
        <v>2019</v>
      </c>
      <c r="V65" s="1">
        <v>2020</v>
      </c>
    </row>
    <row r="66" spans="1:22" x14ac:dyDescent="0.25">
      <c r="A66" s="129" t="s">
        <v>9</v>
      </c>
      <c r="B66" s="129" t="s">
        <v>165</v>
      </c>
      <c r="C66" s="151">
        <f>'Répartition SECTEN1_2023'!C66-'[3]Répartition SECTEN1'!C66</f>
        <v>-8.8950616337967858E-2</v>
      </c>
      <c r="D66" s="151">
        <f>'Répartition SECTEN1_2023'!D66-'[3]Répartition SECTEN1'!D66</f>
        <v>-12.995145590956696</v>
      </c>
      <c r="E66" s="151">
        <f>'Répartition SECTEN1_2023'!E66-'[3]Répartition SECTEN1'!E66</f>
        <v>-130.66878084748265</v>
      </c>
      <c r="F66" s="151">
        <f>'Répartition SECTEN1_2023'!F66-'[3]Répartition SECTEN1'!F66</f>
        <v>47.630950164356562</v>
      </c>
      <c r="G66" s="151">
        <f>'Répartition SECTEN1_2023'!G66-'[3]Répartition SECTEN1'!G66</f>
        <v>50.174959906051498</v>
      </c>
      <c r="H66" s="151">
        <f>'Répartition SECTEN1_2023'!H66-'[3]Répartition SECTEN1'!H66</f>
        <v>55.475985348758144</v>
      </c>
      <c r="I66" s="151">
        <f>'Répartition SECTEN1_2023'!I66-'[3]Répartition SECTEN1'!I66</f>
        <v>59.919857099509557</v>
      </c>
      <c r="J66" s="151">
        <f>'Répartition SECTEN1_2023'!J66-'[3]Répartition SECTEN1'!J66</f>
        <v>56.762292573236465</v>
      </c>
      <c r="K66" s="151">
        <f>'Répartition SECTEN1_2023'!K66-'[3]Répartition SECTEN1'!K66</f>
        <v>54.683078285494986</v>
      </c>
      <c r="L66" s="151">
        <f>'Répartition SECTEN1_2023'!L66-'[3]Répartition SECTEN1'!L66</f>
        <v>31.906068362328625</v>
      </c>
      <c r="M66" s="151">
        <f>'Répartition SECTEN1_2023'!M66-'[3]Répartition SECTEN1'!M66</f>
        <v>17.182472607220745</v>
      </c>
      <c r="N66" s="151">
        <f>'Répartition SECTEN1_2023'!N66-'[3]Répartition SECTEN1'!N66</f>
        <v>9.4658326905012586</v>
      </c>
      <c r="O66" s="151">
        <f>'Répartition SECTEN1_2023'!O66-'[3]Répartition SECTEN1'!O66</f>
        <v>-26.301249351710453</v>
      </c>
      <c r="T66" s="1">
        <v>245.60522849228306</v>
      </c>
      <c r="U66" s="1">
        <v>249.28320761166356</v>
      </c>
      <c r="V66" s="1">
        <v>365.22359574499802</v>
      </c>
    </row>
    <row r="67" spans="1:22" x14ac:dyDescent="0.25">
      <c r="A67" s="152" t="s">
        <v>13</v>
      </c>
      <c r="B67" s="152" t="s">
        <v>166</v>
      </c>
      <c r="C67" s="151">
        <f>'Répartition SECTEN1_2023'!C67-'[3]Répartition SECTEN1'!C67</f>
        <v>-13.524846601149875</v>
      </c>
      <c r="D67" s="151">
        <f>'Répartition SECTEN1_2023'!D67-'[3]Répartition SECTEN1'!D67</f>
        <v>1.2106928483142383</v>
      </c>
      <c r="E67" s="151">
        <f>'Répartition SECTEN1_2023'!E67-'[3]Répartition SECTEN1'!E67</f>
        <v>-2.3985106100207076</v>
      </c>
      <c r="F67" s="151">
        <f>'Répartition SECTEN1_2023'!F67-'[3]Répartition SECTEN1'!F67</f>
        <v>-68.696908943881112</v>
      </c>
      <c r="G67" s="151">
        <f>'Répartition SECTEN1_2023'!G67-'[3]Répartition SECTEN1'!G67</f>
        <v>-90.418399853706319</v>
      </c>
      <c r="H67" s="151">
        <f>'Répartition SECTEN1_2023'!H67-'[3]Répartition SECTEN1'!H67</f>
        <v>-132.39255271954573</v>
      </c>
      <c r="I67" s="151">
        <f>'Répartition SECTEN1_2023'!I67-'[3]Répartition SECTEN1'!I67</f>
        <v>-159.53117809009859</v>
      </c>
      <c r="J67" s="151">
        <f>'Répartition SECTEN1_2023'!J67-'[3]Répartition SECTEN1'!J67</f>
        <v>-186.75851266255734</v>
      </c>
      <c r="K67" s="151">
        <f>'Répartition SECTEN1_2023'!K67-'[3]Répartition SECTEN1'!K67</f>
        <v>-204.44684148566682</v>
      </c>
      <c r="L67" s="151">
        <f>'Répartition SECTEN1_2023'!L67-'[3]Répartition SECTEN1'!L67</f>
        <v>-231.89509221194396</v>
      </c>
      <c r="M67" s="151">
        <f>'Répartition SECTEN1_2023'!M67-'[3]Répartition SECTEN1'!M67</f>
        <v>-249.81360163421334</v>
      </c>
      <c r="N67" s="151">
        <f>'Répartition SECTEN1_2023'!N67-'[3]Répartition SECTEN1'!N67</f>
        <v>-293.5024862556096</v>
      </c>
      <c r="O67" s="151">
        <f>'Répartition SECTEN1_2023'!O67-'[3]Répartition SECTEN1'!O67</f>
        <v>-336.64831755515274</v>
      </c>
      <c r="T67" s="1">
        <v>1497.7001989614923</v>
      </c>
      <c r="U67" s="1">
        <v>1320.9458892545781</v>
      </c>
      <c r="V67" s="1">
        <v>1122.5956110552449</v>
      </c>
    </row>
    <row r="68" spans="1:22" x14ac:dyDescent="0.25">
      <c r="A68" s="152" t="s">
        <v>58</v>
      </c>
      <c r="B68" s="152" t="s">
        <v>167</v>
      </c>
      <c r="C68" s="151">
        <f>'Répartition SECTEN1_2023'!C68-'[3]Répartition SECTEN1'!C68</f>
        <v>100.98046946440667</v>
      </c>
      <c r="D68" s="151">
        <f>'Répartition SECTEN1_2023'!D68-'[3]Répartition SECTEN1'!D68</f>
        <v>101.38711574867676</v>
      </c>
      <c r="E68" s="151">
        <f>'Répartition SECTEN1_2023'!E68-'[3]Répartition SECTEN1'!E68</f>
        <v>99.247908340517711</v>
      </c>
      <c r="F68" s="151">
        <f>'Répartition SECTEN1_2023'!F68-'[3]Répartition SECTEN1'!F68</f>
        <v>96.319967307148602</v>
      </c>
      <c r="G68" s="151">
        <f>'Répartition SECTEN1_2023'!G68-'[3]Répartition SECTEN1'!G68</f>
        <v>98.219880222015661</v>
      </c>
      <c r="H68" s="151">
        <f>'Répartition SECTEN1_2023'!H68-'[3]Répartition SECTEN1'!H68</f>
        <v>99.655395079172479</v>
      </c>
      <c r="I68" s="151">
        <f>'Répartition SECTEN1_2023'!I68-'[3]Répartition SECTEN1'!I68</f>
        <v>98.06728366809358</v>
      </c>
      <c r="J68" s="151">
        <f>'Répartition SECTEN1_2023'!J68-'[3]Répartition SECTEN1'!J68</f>
        <v>98.774986620927962</v>
      </c>
      <c r="K68" s="151">
        <f>'Répartition SECTEN1_2023'!K68-'[3]Répartition SECTEN1'!K68</f>
        <v>100.74033268853918</v>
      </c>
      <c r="L68" s="151">
        <f>'Répartition SECTEN1_2023'!L68-'[3]Répartition SECTEN1'!L68</f>
        <v>106.67025319272955</v>
      </c>
      <c r="M68" s="151">
        <f>'Répartition SECTEN1_2023'!M68-'[3]Répartition SECTEN1'!M68</f>
        <v>110.96329839049065</v>
      </c>
      <c r="N68" s="151">
        <f>'Répartition SECTEN1_2023'!N68-'[3]Répartition SECTEN1'!N68</f>
        <v>115.60120992562827</v>
      </c>
      <c r="O68" s="151">
        <f>'Répartition SECTEN1_2023'!O68-'[3]Répartition SECTEN1'!O68</f>
        <v>114.59538078593368</v>
      </c>
      <c r="T68" s="1">
        <v>325.44286899598734</v>
      </c>
      <c r="U68" s="1">
        <v>354.11942232317398</v>
      </c>
      <c r="V68" s="1">
        <v>356.30776607043106</v>
      </c>
    </row>
    <row r="69" spans="1:22" x14ac:dyDescent="0.25">
      <c r="A69" s="152" t="s">
        <v>39</v>
      </c>
      <c r="B69" s="152" t="s">
        <v>168</v>
      </c>
      <c r="C69" s="151">
        <f>'Répartition SECTEN1_2023'!C69-'[3]Répartition SECTEN1'!C69</f>
        <v>17.879455522082708</v>
      </c>
      <c r="D69" s="151">
        <f>'Répartition SECTEN1_2023'!D69-'[3]Répartition SECTEN1'!D69</f>
        <v>17.707370081941121</v>
      </c>
      <c r="E69" s="151">
        <f>'Répartition SECTEN1_2023'!E69-'[3]Répartition SECTEN1'!E69</f>
        <v>17.925462074756979</v>
      </c>
      <c r="F69" s="151">
        <f>'Répartition SECTEN1_2023'!F69-'[3]Répartition SECTEN1'!F69</f>
        <v>3.6738161383948409</v>
      </c>
      <c r="G69" s="151">
        <f>'Répartition SECTEN1_2023'!G69-'[3]Répartition SECTEN1'!G69</f>
        <v>-17.991285540367812</v>
      </c>
      <c r="H69" s="151">
        <f>'Répartition SECTEN1_2023'!H69-'[3]Répartition SECTEN1'!H69</f>
        <v>-61.850705748133691</v>
      </c>
      <c r="I69" s="151">
        <f>'Répartition SECTEN1_2023'!I69-'[3]Répartition SECTEN1'!I69</f>
        <v>-92.013933020308173</v>
      </c>
      <c r="J69" s="151">
        <f>'Répartition SECTEN1_2023'!J69-'[3]Répartition SECTEN1'!J69</f>
        <v>-161.14970112786432</v>
      </c>
      <c r="K69" s="151">
        <f>'Répartition SECTEN1_2023'!K69-'[3]Répartition SECTEN1'!K69</f>
        <v>-200.61910943360033</v>
      </c>
      <c r="L69" s="151">
        <f>'Répartition SECTEN1_2023'!L69-'[3]Répartition SECTEN1'!L69</f>
        <v>-250.67019377384776</v>
      </c>
      <c r="M69" s="151">
        <f>'Répartition SECTEN1_2023'!M69-'[3]Répartition SECTEN1'!M69</f>
        <v>-282.24022918577066</v>
      </c>
      <c r="N69" s="151">
        <f>'Répartition SECTEN1_2023'!N69-'[3]Répartition SECTEN1'!N69</f>
        <v>-325.90899332303718</v>
      </c>
      <c r="O69" s="151">
        <f>'Répartition SECTEN1_2023'!O69-'[3]Répartition SECTEN1'!O69</f>
        <v>-337.6545926519442</v>
      </c>
      <c r="T69" s="1">
        <v>728.5749126217238</v>
      </c>
      <c r="U69" s="1">
        <v>729.6736406668856</v>
      </c>
      <c r="V69" s="1">
        <v>702.64963711667008</v>
      </c>
    </row>
    <row r="70" spans="1:22" x14ac:dyDescent="0.25">
      <c r="A70" s="152" t="s">
        <v>54</v>
      </c>
      <c r="B70" s="152" t="s">
        <v>169</v>
      </c>
      <c r="C70" s="151">
        <f>'Répartition SECTEN1_2023'!C70-'[3]Répartition SECTEN1'!C70</f>
        <v>-6395.1530876061115</v>
      </c>
      <c r="D70" s="151">
        <f>'Répartition SECTEN1_2023'!D70-'[3]Répartition SECTEN1'!D70</f>
        <v>-6926.2008824835902</v>
      </c>
      <c r="E70" s="151">
        <f>'Répartition SECTEN1_2023'!E70-'[3]Répartition SECTEN1'!E70</f>
        <v>-6383.2212997918141</v>
      </c>
      <c r="F70" s="151">
        <f>'Répartition SECTEN1_2023'!F70-'[3]Répartition SECTEN1'!F70</f>
        <v>-7185.0819076287589</v>
      </c>
      <c r="G70" s="151">
        <f>'Répartition SECTEN1_2023'!G70-'[3]Répartition SECTEN1'!G70</f>
        <v>-7723.0012498833203</v>
      </c>
      <c r="H70" s="151">
        <f>'Répartition SECTEN1_2023'!H70-'[3]Répartition SECTEN1'!H70</f>
        <v>-8512.0139269659921</v>
      </c>
      <c r="I70" s="151">
        <f>'Répartition SECTEN1_2023'!I70-'[3]Répartition SECTEN1'!I70</f>
        <v>-9020.909948290926</v>
      </c>
      <c r="J70" s="151">
        <f>'Répartition SECTEN1_2023'!J70-'[3]Répartition SECTEN1'!J70</f>
        <v>-9573.3059230415893</v>
      </c>
      <c r="K70" s="151">
        <f>'Répartition SECTEN1_2023'!K70-'[3]Répartition SECTEN1'!K70</f>
        <v>-9925.6515190760874</v>
      </c>
      <c r="L70" s="151">
        <f>'Répartition SECTEN1_2023'!L70-'[3]Répartition SECTEN1'!L70</f>
        <v>-10433.358352660423</v>
      </c>
      <c r="M70" s="151">
        <f>'Répartition SECTEN1_2023'!M70-'[3]Répartition SECTEN1'!M70</f>
        <v>-10763.69126261129</v>
      </c>
      <c r="N70" s="151">
        <f>'Répartition SECTEN1_2023'!N70-'[3]Répartition SECTEN1'!N70</f>
        <v>-11664.903144412225</v>
      </c>
      <c r="O70" s="151">
        <f>'Répartition SECTEN1_2023'!O70-'[3]Répartition SECTEN1'!O70</f>
        <v>-12451.49706340408</v>
      </c>
      <c r="T70" s="1">
        <v>34012.410147723203</v>
      </c>
      <c r="U70" s="1">
        <v>33739.153073397822</v>
      </c>
      <c r="V70" s="1">
        <v>32308.934033683807</v>
      </c>
    </row>
    <row r="71" spans="1:22" x14ac:dyDescent="0.25">
      <c r="A71" s="152" t="s">
        <v>47</v>
      </c>
      <c r="B71" s="152" t="s">
        <v>170</v>
      </c>
      <c r="C71" s="151">
        <f>'Répartition SECTEN1_2023'!C71-'[3]Répartition SECTEN1'!C71</f>
        <v>7.4823845887149218</v>
      </c>
      <c r="D71" s="151">
        <f>'Répartition SECTEN1_2023'!D71-'[3]Répartition SECTEN1'!D71</f>
        <v>2.4764697830257774</v>
      </c>
      <c r="E71" s="151">
        <f>'Répartition SECTEN1_2023'!E71-'[3]Répartition SECTEN1'!E71</f>
        <v>4.7985003783707043</v>
      </c>
      <c r="F71" s="151">
        <f>'Répartition SECTEN1_2023'!F71-'[3]Répartition SECTEN1'!F71</f>
        <v>-33.227417714581975</v>
      </c>
      <c r="G71" s="151">
        <f>'Répartition SECTEN1_2023'!G71-'[3]Répartition SECTEN1'!G71</f>
        <v>-84.14917461045934</v>
      </c>
      <c r="H71" s="151">
        <f>'Répartition SECTEN1_2023'!H71-'[3]Répartition SECTEN1'!H71</f>
        <v>-107.20271445569335</v>
      </c>
      <c r="I71" s="151">
        <f>'Répartition SECTEN1_2023'!I71-'[3]Répartition SECTEN1'!I71</f>
        <v>-124.22655078037576</v>
      </c>
      <c r="J71" s="151">
        <f>'Répartition SECTEN1_2023'!J71-'[3]Répartition SECTEN1'!J71</f>
        <v>-177.77688750600407</v>
      </c>
      <c r="K71" s="151">
        <f>'Répartition SECTEN1_2023'!K71-'[3]Répartition SECTEN1'!K71</f>
        <v>-211.26140363778597</v>
      </c>
      <c r="L71" s="151">
        <f>'Répartition SECTEN1_2023'!L71-'[3]Répartition SECTEN1'!L71</f>
        <v>-283.13492875832912</v>
      </c>
      <c r="M71" s="151">
        <f>'Répartition SECTEN1_2023'!M71-'[3]Répartition SECTEN1'!M71</f>
        <v>-325.77951910967965</v>
      </c>
      <c r="N71" s="151">
        <f>'Répartition SECTEN1_2023'!N71-'[3]Répartition SECTEN1'!N71</f>
        <v>-438.81573160935272</v>
      </c>
      <c r="O71" s="151">
        <f>'Répartition SECTEN1_2023'!O71-'[3]Répartition SECTEN1'!O71</f>
        <v>-536.8377568990104</v>
      </c>
      <c r="T71" s="1">
        <v>1361.671530006329</v>
      </c>
      <c r="U71" s="1">
        <v>1340.4425275816577</v>
      </c>
      <c r="V71" s="1">
        <v>1116.0946114844612</v>
      </c>
    </row>
    <row r="72" spans="1:22" x14ac:dyDescent="0.25">
      <c r="A72" s="153"/>
      <c r="B72" s="8" t="s">
        <v>171</v>
      </c>
      <c r="C72" s="151">
        <f>'Répartition SECTEN1_2023'!C72-'[3]Répartition SECTEN1'!C72</f>
        <v>-6282.4245752483985</v>
      </c>
      <c r="D72" s="151">
        <f>'Répartition SECTEN1_2023'!D72-'[3]Répartition SECTEN1'!D72</f>
        <v>-6816.4143796125936</v>
      </c>
      <c r="E72" s="151">
        <f>'Répartition SECTEN1_2023'!E72-'[3]Répartition SECTEN1'!E72</f>
        <v>-6394.3167204556776</v>
      </c>
      <c r="F72" s="151">
        <f>'Répartition SECTEN1_2023'!F72-'[3]Répartition SECTEN1'!F72</f>
        <v>-7139.3815006773257</v>
      </c>
      <c r="G72" s="151">
        <f>'Répartition SECTEN1_2023'!G72-'[3]Répartition SECTEN1'!G72</f>
        <v>-7767.1652697597892</v>
      </c>
      <c r="H72" s="151">
        <f>'Répartition SECTEN1_2023'!H72-'[3]Répartition SECTEN1'!H72</f>
        <v>-8658.32851946144</v>
      </c>
      <c r="I72" s="151">
        <f>'Répartition SECTEN1_2023'!I72-'[3]Répartition SECTEN1'!I72</f>
        <v>-9238.6944694141093</v>
      </c>
      <c r="J72" s="151">
        <f>'Répartition SECTEN1_2023'!J72-'[3]Répartition SECTEN1'!J72</f>
        <v>-9943.4537451438518</v>
      </c>
      <c r="K72" s="151">
        <f>'Répartition SECTEN1_2023'!K72-'[3]Répartition SECTEN1'!K72</f>
        <v>-10386.555462659107</v>
      </c>
      <c r="L72" s="151">
        <f>'Répartition SECTEN1_2023'!L72-'[3]Répartition SECTEN1'!L72</f>
        <v>-11060.482245849489</v>
      </c>
      <c r="M72" s="151">
        <f>'Répartition SECTEN1_2023'!M72-'[3]Répartition SECTEN1'!M72</f>
        <v>-11493.378841543239</v>
      </c>
      <c r="N72" s="151">
        <f>'Répartition SECTEN1_2023'!N72-'[3]Répartition SECTEN1'!N72</f>
        <v>-12598.063312984093</v>
      </c>
      <c r="O72" s="151">
        <f>'Répartition SECTEN1_2023'!O72-'[3]Répartition SECTEN1'!O72</f>
        <v>-13574.343599075966</v>
      </c>
      <c r="T72" s="1">
        <v>38171.404886801021</v>
      </c>
      <c r="U72" s="1">
        <v>37733.617760835783</v>
      </c>
      <c r="V72" s="1">
        <v>35971.80525515561</v>
      </c>
    </row>
    <row r="73" spans="1:22" x14ac:dyDescent="0.25">
      <c r="A73" s="153"/>
      <c r="B73" s="9" t="s">
        <v>172</v>
      </c>
      <c r="C73" s="124"/>
      <c r="D73" s="124"/>
      <c r="E73" s="124"/>
      <c r="F73" s="123"/>
      <c r="G73" s="124"/>
      <c r="H73" s="123"/>
      <c r="I73" s="124"/>
      <c r="J73" s="123"/>
      <c r="K73" s="124"/>
      <c r="L73" s="123"/>
      <c r="M73" s="124"/>
      <c r="N73" s="124"/>
      <c r="O73" s="124"/>
    </row>
    <row r="74" spans="1:22" x14ac:dyDescent="0.25">
      <c r="A74" s="153"/>
      <c r="B74" s="9"/>
      <c r="C74" s="124"/>
      <c r="D74" s="124"/>
      <c r="E74" s="124"/>
      <c r="F74" s="123"/>
      <c r="G74" s="124"/>
      <c r="H74" s="123"/>
      <c r="I74" s="124"/>
      <c r="J74" s="123"/>
      <c r="K74" s="124"/>
      <c r="L74" s="123"/>
      <c r="M74" s="124"/>
      <c r="N74" s="124"/>
      <c r="O74" s="124"/>
    </row>
    <row r="75" spans="1:22" x14ac:dyDescent="0.25">
      <c r="A75" s="153"/>
      <c r="B75" s="9"/>
      <c r="F75" s="123"/>
      <c r="G75" s="124"/>
      <c r="H75" s="123"/>
      <c r="I75" s="124"/>
      <c r="J75" s="123"/>
      <c r="K75" s="124"/>
      <c r="L75" s="123"/>
      <c r="M75" s="124"/>
      <c r="N75" s="124"/>
      <c r="O75" s="124"/>
    </row>
    <row r="76" spans="1:22" x14ac:dyDescent="0.25">
      <c r="A76" s="129" t="s">
        <v>66</v>
      </c>
      <c r="B76" s="129" t="s">
        <v>173</v>
      </c>
      <c r="C76" s="151">
        <f>'Répartition SECTEN1_2023'!C76-'[3]Répartition SECTEN1'!C76</f>
        <v>-1383.1640675961869</v>
      </c>
      <c r="D76" s="151">
        <f>'Répartition SECTEN1_2023'!D76-'[3]Répartition SECTEN1'!D76</f>
        <v>-1428.4003399380961</v>
      </c>
      <c r="E76" s="151">
        <f>'Répartition SECTEN1_2023'!E76-'[3]Répartition SECTEN1'!E76</f>
        <v>-1485.8635254375197</v>
      </c>
      <c r="F76" s="151">
        <f>'Répartition SECTEN1_2023'!F76-'[3]Répartition SECTEN1'!F76</f>
        <v>-1485.8635254375242</v>
      </c>
      <c r="G76" s="151">
        <f>'Répartition SECTEN1_2023'!G76-'[3]Répartition SECTEN1'!G76</f>
        <v>-1485.8635254375242</v>
      </c>
      <c r="H76" s="151">
        <f>'Répartition SECTEN1_2023'!H76-'[3]Répartition SECTEN1'!H76</f>
        <v>-1485.8635254375242</v>
      </c>
      <c r="I76" s="151">
        <f>'Répartition SECTEN1_2023'!I76-'[3]Répartition SECTEN1'!I76</f>
        <v>-1485.8635254375242</v>
      </c>
      <c r="J76" s="151">
        <f>'Répartition SECTEN1_2023'!J76-'[3]Répartition SECTEN1'!J76</f>
        <v>-1485.8635254375242</v>
      </c>
      <c r="K76" s="151">
        <f>'Répartition SECTEN1_2023'!K76-'[3]Répartition SECTEN1'!K76</f>
        <v>-1485.8635254375242</v>
      </c>
      <c r="L76" s="151">
        <f>'Répartition SECTEN1_2023'!L76-'[3]Répartition SECTEN1'!L76</f>
        <v>-1485.8635254375242</v>
      </c>
      <c r="M76" s="151">
        <f>'Répartition SECTEN1_2023'!M76-'[3]Répartition SECTEN1'!M76</f>
        <v>-1485.8635254375242</v>
      </c>
      <c r="N76" s="151">
        <f>'Répartition SECTEN1_2023'!N76-'[3]Répartition SECTEN1'!N76</f>
        <v>-1485.8635254375242</v>
      </c>
      <c r="O76" s="151">
        <f>'Répartition SECTEN1_2023'!O76-'[3]Répartition SECTEN1'!O76</f>
        <v>-1485.8635254375242</v>
      </c>
      <c r="T76" s="1">
        <v>2777.5412394668656</v>
      </c>
      <c r="U76" s="1">
        <v>2780.9639165879648</v>
      </c>
      <c r="V76" s="1">
        <v>2767.0901733383689</v>
      </c>
    </row>
    <row r="77" spans="1:22" x14ac:dyDescent="0.25">
      <c r="B77" s="8" t="s">
        <v>174</v>
      </c>
      <c r="C77" s="151">
        <f t="shared" ref="C77:O77" si="3">C76+C72</f>
        <v>-7665.5886428445856</v>
      </c>
      <c r="D77" s="151">
        <f t="shared" si="3"/>
        <v>-8244.8147195506899</v>
      </c>
      <c r="E77" s="151">
        <f t="shared" si="3"/>
        <v>-7880.180245893197</v>
      </c>
      <c r="F77" s="154">
        <f t="shared" si="3"/>
        <v>-8625.2450261148497</v>
      </c>
      <c r="G77" s="155">
        <f t="shared" si="3"/>
        <v>-9253.0287951973132</v>
      </c>
      <c r="H77" s="154">
        <f t="shared" si="3"/>
        <v>-10144.192044898964</v>
      </c>
      <c r="I77" s="155">
        <f t="shared" si="3"/>
        <v>-10724.557994851633</v>
      </c>
      <c r="J77" s="154">
        <f t="shared" si="3"/>
        <v>-11429.317270581376</v>
      </c>
      <c r="K77" s="155">
        <f t="shared" si="3"/>
        <v>-11872.418988096631</v>
      </c>
      <c r="L77" s="154">
        <f t="shared" si="3"/>
        <v>-12546.345771287013</v>
      </c>
      <c r="M77" s="155">
        <f t="shared" si="3"/>
        <v>-12979.242366980763</v>
      </c>
      <c r="N77" s="155">
        <f t="shared" si="3"/>
        <v>-14083.926838421618</v>
      </c>
      <c r="O77" s="155">
        <f t="shared" si="3"/>
        <v>-15060.20712451349</v>
      </c>
      <c r="T77" s="1">
        <v>40948.946126267889</v>
      </c>
      <c r="U77" s="1">
        <v>40514.581677423746</v>
      </c>
      <c r="V77" s="1">
        <v>38738.895428493983</v>
      </c>
    </row>
    <row r="78" spans="1:22" x14ac:dyDescent="0.25">
      <c r="B78" s="9" t="s">
        <v>172</v>
      </c>
      <c r="C78" s="124"/>
      <c r="D78" s="124"/>
      <c r="E78" s="124"/>
      <c r="F78" s="123"/>
      <c r="G78" s="124"/>
      <c r="H78" s="123"/>
      <c r="I78" s="124"/>
      <c r="J78" s="123"/>
      <c r="K78" s="124"/>
      <c r="L78" s="123"/>
      <c r="M78" s="124"/>
      <c r="N78" s="124"/>
      <c r="O78" s="124"/>
    </row>
    <row r="79" spans="1:22" x14ac:dyDescent="0.25">
      <c r="B79" s="9"/>
      <c r="C79" s="124"/>
      <c r="D79" s="124"/>
      <c r="E79" s="124"/>
      <c r="F79" s="123"/>
      <c r="G79" s="124"/>
      <c r="H79" s="123"/>
      <c r="I79" s="124"/>
      <c r="J79" s="123"/>
      <c r="K79" s="124"/>
      <c r="L79" s="123"/>
      <c r="M79" s="124"/>
      <c r="N79" s="124"/>
      <c r="O79" s="124"/>
    </row>
    <row r="80" spans="1:22" x14ac:dyDescent="0.25">
      <c r="B80" s="8"/>
    </row>
    <row r="81" spans="1:22" x14ac:dyDescent="0.25">
      <c r="A81" s="129" t="s">
        <v>52</v>
      </c>
      <c r="B81" s="129" t="s">
        <v>175</v>
      </c>
      <c r="C81" s="151">
        <f>'Répartition SECTEN1_2023'!C81-'[3]Répartition SECTEN1'!C81</f>
        <v>0.27958153356169646</v>
      </c>
      <c r="D81" s="151">
        <f>'Répartition SECTEN1_2023'!D81-'[3]Répartition SECTEN1'!D81</f>
        <v>0.26642286217261812</v>
      </c>
      <c r="E81" s="151">
        <f>'Répartition SECTEN1_2023'!E81-'[3]Répartition SECTEN1'!E81</f>
        <v>1.6334948339231232</v>
      </c>
      <c r="F81" s="151">
        <f>'Répartition SECTEN1_2023'!F81-'[3]Répartition SECTEN1'!F81</f>
        <v>11.520343467547008</v>
      </c>
      <c r="G81" s="151">
        <f>'Répartition SECTEN1_2023'!G81-'[3]Répartition SECTEN1'!G81</f>
        <v>15.310731052465798</v>
      </c>
      <c r="H81" s="151">
        <f>'Répartition SECTEN1_2023'!H81-'[3]Répartition SECTEN1'!H81</f>
        <v>13.582995863476214</v>
      </c>
      <c r="I81" s="151">
        <f>'Répartition SECTEN1_2023'!I81-'[3]Répartition SECTEN1'!I81</f>
        <v>12.431172404149834</v>
      </c>
      <c r="J81" s="151">
        <f>'Répartition SECTEN1_2023'!J81-'[3]Répartition SECTEN1'!J81</f>
        <v>-1.5242236550808173</v>
      </c>
      <c r="K81" s="151">
        <f>'Répartition SECTEN1_2023'!K81-'[3]Répartition SECTEN1'!K81</f>
        <v>-10.827821027901194</v>
      </c>
      <c r="L81" s="151">
        <f>'Répartition SECTEN1_2023'!L81-'[3]Répartition SECTEN1'!L81</f>
        <v>-26.42538087588909</v>
      </c>
      <c r="M81" s="151">
        <f>'Répartition SECTEN1_2023'!M81-'[3]Répartition SECTEN1'!M81</f>
        <v>-36.82375410788103</v>
      </c>
      <c r="N81" s="151">
        <f>'Répartition SECTEN1_2023'!N81-'[3]Répartition SECTEN1'!N81</f>
        <v>-56.039081496157436</v>
      </c>
      <c r="O81" s="151">
        <f>'Répartition SECTEN1_2023'!O81-'[3]Répartition SECTEN1'!O81</f>
        <v>-77.209147329953836</v>
      </c>
      <c r="T81" s="1">
        <v>230.50218770758926</v>
      </c>
      <c r="U81" s="1">
        <v>232.18982419149324</v>
      </c>
      <c r="V81" s="1">
        <v>125.1888692595482</v>
      </c>
    </row>
    <row r="83" spans="1:22" ht="15.75" thickBot="1" x14ac:dyDescent="0.3"/>
    <row r="84" spans="1:22" ht="15.75" thickBot="1" x14ac:dyDescent="0.3">
      <c r="A84" s="3" t="s">
        <v>0</v>
      </c>
      <c r="C84" s="174" t="s">
        <v>179</v>
      </c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175"/>
      <c r="O84" s="176"/>
    </row>
    <row r="85" spans="1:22" x14ac:dyDescent="0.25">
      <c r="A85" s="10" t="s">
        <v>8</v>
      </c>
      <c r="B85" s="4" t="s">
        <v>164</v>
      </c>
      <c r="C85" s="2">
        <v>2018</v>
      </c>
      <c r="D85" s="2">
        <v>2019</v>
      </c>
      <c r="E85" s="2">
        <v>2020</v>
      </c>
      <c r="F85" s="1">
        <v>2023</v>
      </c>
      <c r="G85" s="2">
        <v>2025</v>
      </c>
      <c r="H85" s="1">
        <v>2028</v>
      </c>
      <c r="I85" s="2">
        <v>2030</v>
      </c>
      <c r="J85" s="1">
        <v>2033</v>
      </c>
      <c r="K85" s="2">
        <v>2035</v>
      </c>
      <c r="L85" s="1">
        <v>2038</v>
      </c>
      <c r="M85" s="2">
        <v>2040</v>
      </c>
      <c r="N85" s="2">
        <v>2045</v>
      </c>
      <c r="O85" s="2">
        <v>2050</v>
      </c>
      <c r="T85" s="1">
        <v>2018</v>
      </c>
      <c r="U85" s="1">
        <v>2019</v>
      </c>
      <c r="V85" s="1">
        <v>2020</v>
      </c>
    </row>
    <row r="86" spans="1:22" x14ac:dyDescent="0.25">
      <c r="A86" s="129" t="s">
        <v>9</v>
      </c>
      <c r="B86" s="129" t="s">
        <v>165</v>
      </c>
      <c r="C86" s="151">
        <f>'Répartition SECTEN1_2023'!C86-'[3]Répartition SECTEN1'!C86</f>
        <v>4.3875000702754186E-2</v>
      </c>
      <c r="D86" s="151">
        <f>'Répartition SECTEN1_2023'!D86-'[3]Répartition SECTEN1'!D86</f>
        <v>4.2654613739807168E-2</v>
      </c>
      <c r="E86" s="151">
        <f>'Répartition SECTEN1_2023'!E86-'[3]Répartition SECTEN1'!E86</f>
        <v>4.0497218548687375E-2</v>
      </c>
      <c r="F86" s="151">
        <f>'Répartition SECTEN1_2023'!F86-'[3]Répartition SECTEN1'!F86</f>
        <v>0.1294959968553242</v>
      </c>
      <c r="G86" s="151">
        <f>'Répartition SECTEN1_2023'!G86-'[3]Répartition SECTEN1'!G86</f>
        <v>9.2100184510258698E-2</v>
      </c>
      <c r="H86" s="151">
        <f>'Répartition SECTEN1_2023'!H86-'[3]Répartition SECTEN1'!H86</f>
        <v>7.3888632383447339E-2</v>
      </c>
      <c r="I86" s="151">
        <f>'Répartition SECTEN1_2023'!I86-'[3]Répartition SECTEN1'!I86</f>
        <v>5.6149985372650035E-2</v>
      </c>
      <c r="J86" s="151">
        <f>'Répartition SECTEN1_2023'!J86-'[3]Répartition SECTEN1'!J86</f>
        <v>4.8563473179802474E-2</v>
      </c>
      <c r="K86" s="151">
        <f>'Répartition SECTEN1_2023'!K86-'[3]Répartition SECTEN1'!K86</f>
        <v>4.5788731084193901E-2</v>
      </c>
      <c r="L86" s="151">
        <f>'Répartition SECTEN1_2023'!L86-'[3]Répartition SECTEN1'!L86</f>
        <v>4.3205247313584216E-2</v>
      </c>
      <c r="M86" s="151">
        <f>'Répartition SECTEN1_2023'!M86-'[3]Répartition SECTEN1'!M86</f>
        <v>4.1981720499286057E-2</v>
      </c>
      <c r="N86" s="151">
        <f>'Répartition SECTEN1_2023'!N86-'[3]Répartition SECTEN1'!N86</f>
        <v>3.9845750646373634E-2</v>
      </c>
      <c r="O86" s="151">
        <f>'Répartition SECTEN1_2023'!O86-'[3]Répartition SECTEN1'!O86</f>
        <v>3.789025022440351E-2</v>
      </c>
      <c r="T86" s="1">
        <v>4.5818810225599647</v>
      </c>
      <c r="U86" s="1">
        <v>3.6190511273652062</v>
      </c>
      <c r="V86" s="1">
        <v>3.1067954885583231</v>
      </c>
    </row>
    <row r="87" spans="1:22" x14ac:dyDescent="0.25">
      <c r="A87" s="152" t="s">
        <v>13</v>
      </c>
      <c r="B87" s="152" t="s">
        <v>166</v>
      </c>
      <c r="C87" s="151">
        <f>'Répartition SECTEN1_2023'!C87-'[3]Répartition SECTEN1'!C87</f>
        <v>46.228001839549052</v>
      </c>
      <c r="D87" s="151">
        <f>'Répartition SECTEN1_2023'!D87-'[3]Répartition SECTEN1'!D87</f>
        <v>11.91729943625478</v>
      </c>
      <c r="E87" s="151">
        <f>'Répartition SECTEN1_2023'!E87-'[3]Répartition SECTEN1'!E87</f>
        <v>-17.64117983156757</v>
      </c>
      <c r="F87" s="151">
        <f>'Répartition SECTEN1_2023'!F87-'[3]Répartition SECTEN1'!F87</f>
        <v>9.9359770902331093</v>
      </c>
      <c r="G87" s="151">
        <f>'Répartition SECTEN1_2023'!G87-'[3]Répartition SECTEN1'!G87</f>
        <v>2.5294418197833011</v>
      </c>
      <c r="H87" s="151">
        <f>'Répartition SECTEN1_2023'!H87-'[3]Répartition SECTEN1'!H87</f>
        <v>7.2636927318258131</v>
      </c>
      <c r="I87" s="151">
        <f>'Répartition SECTEN1_2023'!I87-'[3]Répartition SECTEN1'!I87</f>
        <v>5.817924675514746</v>
      </c>
      <c r="J87" s="151">
        <f>'Répartition SECTEN1_2023'!J87-'[3]Répartition SECTEN1'!J87</f>
        <v>1.429691258474918</v>
      </c>
      <c r="K87" s="151">
        <f>'Répartition SECTEN1_2023'!K87-'[3]Répartition SECTEN1'!K87</f>
        <v>-12.185071192794624</v>
      </c>
      <c r="L87" s="151">
        <f>'Répartition SECTEN1_2023'!L87-'[3]Répartition SECTEN1'!L87</f>
        <v>-9.9750218377289173</v>
      </c>
      <c r="M87" s="151">
        <f>'Répartition SECTEN1_2023'!M87-'[3]Répartition SECTEN1'!M87</f>
        <v>-11.990104177308865</v>
      </c>
      <c r="N87" s="151">
        <f>'Répartition SECTEN1_2023'!N87-'[3]Répartition SECTEN1'!N87</f>
        <v>-8.5647329988817376</v>
      </c>
      <c r="O87" s="151">
        <f>'Répartition SECTEN1_2023'!O87-'[3]Répartition SECTEN1'!O87</f>
        <v>-6.4963084866876386</v>
      </c>
      <c r="T87" s="1">
        <v>2991.2857790478283</v>
      </c>
      <c r="U87" s="1">
        <v>2693.0763325596949</v>
      </c>
      <c r="V87" s="1">
        <v>2448.1700370671601</v>
      </c>
    </row>
    <row r="88" spans="1:22" x14ac:dyDescent="0.25">
      <c r="A88" s="152" t="s">
        <v>58</v>
      </c>
      <c r="B88" s="152" t="s">
        <v>167</v>
      </c>
      <c r="C88" s="151">
        <f>'Répartition SECTEN1_2023'!C88-'[3]Répartition SECTEN1'!C88</f>
        <v>0</v>
      </c>
      <c r="D88" s="151">
        <f>'Répartition SECTEN1_2023'!D88-'[3]Répartition SECTEN1'!D88</f>
        <v>0</v>
      </c>
      <c r="E88" s="151">
        <f>'Répartition SECTEN1_2023'!E88-'[3]Répartition SECTEN1'!E88</f>
        <v>0</v>
      </c>
      <c r="F88" s="151">
        <f>'Répartition SECTEN1_2023'!F88-'[3]Répartition SECTEN1'!F88</f>
        <v>0</v>
      </c>
      <c r="G88" s="151">
        <f>'Répartition SECTEN1_2023'!G88-'[3]Répartition SECTEN1'!G88</f>
        <v>0</v>
      </c>
      <c r="H88" s="151">
        <f>'Répartition SECTEN1_2023'!H88-'[3]Répartition SECTEN1'!H88</f>
        <v>0</v>
      </c>
      <c r="I88" s="151">
        <f>'Répartition SECTEN1_2023'!I88-'[3]Répartition SECTEN1'!I88</f>
        <v>0</v>
      </c>
      <c r="J88" s="151">
        <f>'Répartition SECTEN1_2023'!J88-'[3]Répartition SECTEN1'!J88</f>
        <v>0</v>
      </c>
      <c r="K88" s="151">
        <f>'Répartition SECTEN1_2023'!K88-'[3]Répartition SECTEN1'!K88</f>
        <v>0</v>
      </c>
      <c r="L88" s="151">
        <f>'Répartition SECTEN1_2023'!L88-'[3]Répartition SECTEN1'!L88</f>
        <v>0</v>
      </c>
      <c r="M88" s="151">
        <f>'Répartition SECTEN1_2023'!M88-'[3]Répartition SECTEN1'!M88</f>
        <v>0</v>
      </c>
      <c r="N88" s="151">
        <f>'Répartition SECTEN1_2023'!N88-'[3]Répartition SECTEN1'!N88</f>
        <v>0</v>
      </c>
      <c r="O88" s="151">
        <f>'Répartition SECTEN1_2023'!O88-'[3]Répartition SECTEN1'!O88</f>
        <v>0</v>
      </c>
      <c r="T88" s="1">
        <v>0</v>
      </c>
      <c r="U88" s="1">
        <v>0</v>
      </c>
      <c r="V88" s="1">
        <v>0</v>
      </c>
    </row>
    <row r="89" spans="1:22" x14ac:dyDescent="0.25">
      <c r="A89" s="152" t="s">
        <v>39</v>
      </c>
      <c r="B89" s="152" t="s">
        <v>168</v>
      </c>
      <c r="C89" s="151">
        <f>'Répartition SECTEN1_2023'!C89-'[3]Répartition SECTEN1'!C89</f>
        <v>-97.099166053006229</v>
      </c>
      <c r="D89" s="151">
        <f>'Répartition SECTEN1_2023'!D89-'[3]Répartition SECTEN1'!D89</f>
        <v>-114.92548169142628</v>
      </c>
      <c r="E89" s="151">
        <f>'Répartition SECTEN1_2023'!E89-'[3]Répartition SECTEN1'!E89</f>
        <v>-223.66892323152479</v>
      </c>
      <c r="F89" s="151">
        <f>'Répartition SECTEN1_2023'!F89-'[3]Répartition SECTEN1'!F89</f>
        <v>89.399471920233282</v>
      </c>
      <c r="G89" s="151">
        <f>'Répartition SECTEN1_2023'!G89-'[3]Répartition SECTEN1'!G89</f>
        <v>62.806888551466272</v>
      </c>
      <c r="H89" s="151">
        <f>'Répartition SECTEN1_2023'!H89-'[3]Répartition SECTEN1'!H89</f>
        <v>61.407852189740424</v>
      </c>
      <c r="I89" s="151">
        <f>'Répartition SECTEN1_2023'!I89-'[3]Répartition SECTEN1'!I89</f>
        <v>63.756219345104</v>
      </c>
      <c r="J89" s="151">
        <f>'Répartition SECTEN1_2023'!J89-'[3]Répartition SECTEN1'!J89</f>
        <v>66.310137555406072</v>
      </c>
      <c r="K89" s="151">
        <f>'Répartition SECTEN1_2023'!K89-'[3]Répartition SECTEN1'!K89</f>
        <v>42.677567850787</v>
      </c>
      <c r="L89" s="151">
        <f>'Répartition SECTEN1_2023'!L89-'[3]Répartition SECTEN1'!L89</f>
        <v>-1.2447426441990501</v>
      </c>
      <c r="M89" s="151">
        <f>'Répartition SECTEN1_2023'!M89-'[3]Répartition SECTEN1'!M89</f>
        <v>-21.218394280689836</v>
      </c>
      <c r="N89" s="151">
        <f>'Répartition SECTEN1_2023'!N89-'[3]Répartition SECTEN1'!N89</f>
        <v>-81.376061124973603</v>
      </c>
      <c r="O89" s="151">
        <f>'Répartition SECTEN1_2023'!O89-'[3]Répartition SECTEN1'!O89</f>
        <v>-72.11154365087566</v>
      </c>
      <c r="T89" s="1">
        <v>8042.9490033366319</v>
      </c>
      <c r="U89" s="1">
        <v>6770.0336432274016</v>
      </c>
      <c r="V89" s="1">
        <v>6025.4239054661921</v>
      </c>
    </row>
    <row r="90" spans="1:22" x14ac:dyDescent="0.25">
      <c r="A90" s="152" t="s">
        <v>54</v>
      </c>
      <c r="B90" s="152" t="s">
        <v>169</v>
      </c>
      <c r="C90" s="151">
        <f>'Répartition SECTEN1_2023'!C90-'[3]Répartition SECTEN1'!C90</f>
        <v>-98.225686674816373</v>
      </c>
      <c r="D90" s="151">
        <f>'Répartition SECTEN1_2023'!D90-'[3]Répartition SECTEN1'!D90</f>
        <v>-81.736267418832441</v>
      </c>
      <c r="E90" s="151">
        <f>'Répartition SECTEN1_2023'!E90-'[3]Répartition SECTEN1'!E90</f>
        <v>-75.885517951754323</v>
      </c>
      <c r="F90" s="151">
        <f>'Répartition SECTEN1_2023'!F90-'[3]Répartition SECTEN1'!F90</f>
        <v>-31.784752703866758</v>
      </c>
      <c r="G90" s="151">
        <f>'Répartition SECTEN1_2023'!G90-'[3]Répartition SECTEN1'!G90</f>
        <v>-21.016595995076422</v>
      </c>
      <c r="H90" s="151">
        <f>'Répartition SECTEN1_2023'!H90-'[3]Répartition SECTEN1'!H90</f>
        <v>-14.553154958447019</v>
      </c>
      <c r="I90" s="151">
        <f>'Répartition SECTEN1_2023'!I90-'[3]Répartition SECTEN1'!I90</f>
        <v>-11.178952070445375</v>
      </c>
      <c r="J90" s="151">
        <f>'Répartition SECTEN1_2023'!J90-'[3]Répartition SECTEN1'!J90</f>
        <v>-7.36234008398442</v>
      </c>
      <c r="K90" s="151">
        <f>'Répartition SECTEN1_2023'!K90-'[3]Répartition SECTEN1'!K90</f>
        <v>-5.3939445151086796</v>
      </c>
      <c r="L90" s="151">
        <f>'Répartition SECTEN1_2023'!L90-'[3]Répartition SECTEN1'!L90</f>
        <v>-3.4688082581497222</v>
      </c>
      <c r="M90" s="151">
        <f>'Répartition SECTEN1_2023'!M90-'[3]Répartition SECTEN1'!M90</f>
        <v>-2.4608424985724677</v>
      </c>
      <c r="N90" s="151">
        <f>'Répartition SECTEN1_2023'!N90-'[3]Répartition SECTEN1'!N90</f>
        <v>-0.715603053155763</v>
      </c>
      <c r="O90" s="151">
        <f>'Répartition SECTEN1_2023'!O90-'[3]Répartition SECTEN1'!O90</f>
        <v>-0.16732512885233217</v>
      </c>
      <c r="T90" s="1">
        <v>165.17420973054686</v>
      </c>
      <c r="U90" s="1">
        <v>158.87326450939824</v>
      </c>
      <c r="V90" s="1">
        <v>145.35114022220691</v>
      </c>
    </row>
    <row r="91" spans="1:22" x14ac:dyDescent="0.25">
      <c r="A91" s="152" t="s">
        <v>47</v>
      </c>
      <c r="B91" s="152" t="s">
        <v>170</v>
      </c>
      <c r="C91" s="151">
        <f>'Répartition SECTEN1_2023'!C91-'[3]Répartition SECTEN1'!C91</f>
        <v>-219.36644906117681</v>
      </c>
      <c r="D91" s="151">
        <f>'Répartition SECTEN1_2023'!D91-'[3]Répartition SECTEN1'!D91</f>
        <v>-195.75490188541517</v>
      </c>
      <c r="E91" s="151">
        <f>'Répartition SECTEN1_2023'!E91-'[3]Répartition SECTEN1'!E91</f>
        <v>-185.04983535016254</v>
      </c>
      <c r="F91" s="151">
        <f>'Répartition SECTEN1_2023'!F91-'[3]Répartition SECTEN1'!F91</f>
        <v>-54.011800290718838</v>
      </c>
      <c r="G91" s="151">
        <f>'Répartition SECTEN1_2023'!G91-'[3]Répartition SECTEN1'!G91</f>
        <v>-38.597097323078287</v>
      </c>
      <c r="H91" s="151">
        <f>'Répartition SECTEN1_2023'!H91-'[3]Répartition SECTEN1'!H91</f>
        <v>-18.640403928220735</v>
      </c>
      <c r="I91" s="151">
        <f>'Répartition SECTEN1_2023'!I91-'[3]Répartition SECTEN1'!I91</f>
        <v>-10.565330668562069</v>
      </c>
      <c r="J91" s="151">
        <f>'Répartition SECTEN1_2023'!J91-'[3]Répartition SECTEN1'!J91</f>
        <v>-4.2755474427893887</v>
      </c>
      <c r="K91" s="151">
        <f>'Répartition SECTEN1_2023'!K91-'[3]Répartition SECTEN1'!K91</f>
        <v>3.7738485740739804</v>
      </c>
      <c r="L91" s="151">
        <f>'Répartition SECTEN1_2023'!L91-'[3]Répartition SECTEN1'!L91</f>
        <v>2.4446050548091023</v>
      </c>
      <c r="M91" s="151">
        <f>'Répartition SECTEN1_2023'!M91-'[3]Répartition SECTEN1'!M91</f>
        <v>2.6820885183420984</v>
      </c>
      <c r="N91" s="151">
        <f>'Répartition SECTEN1_2023'!N91-'[3]Répartition SECTEN1'!N91</f>
        <v>0.64639106704079197</v>
      </c>
      <c r="O91" s="151">
        <f>'Répartition SECTEN1_2023'!O91-'[3]Répartition SECTEN1'!O91</f>
        <v>2.9983133548762808E-2</v>
      </c>
      <c r="T91" s="1">
        <v>3016.482036106232</v>
      </c>
      <c r="U91" s="1">
        <v>2731.1498259619243</v>
      </c>
      <c r="V91" s="1">
        <v>2468.7081749061626</v>
      </c>
    </row>
    <row r="92" spans="1:22" x14ac:dyDescent="0.25">
      <c r="A92" s="153"/>
      <c r="B92" s="8" t="s">
        <v>171</v>
      </c>
      <c r="C92" s="151">
        <f>'Répartition SECTEN1_2023'!C92-'[3]Répartition SECTEN1'!C92</f>
        <v>-368.4194249487482</v>
      </c>
      <c r="D92" s="151">
        <f>'Répartition SECTEN1_2023'!D92-'[3]Répartition SECTEN1'!D92</f>
        <v>-380.45669694567914</v>
      </c>
      <c r="E92" s="151">
        <f>'Répartition SECTEN1_2023'!E92-'[3]Répartition SECTEN1'!E92</f>
        <v>-502.20495914646017</v>
      </c>
      <c r="F92" s="151">
        <f>'Répartition SECTEN1_2023'!F92-'[3]Répartition SECTEN1'!F92</f>
        <v>13.668392012736149</v>
      </c>
      <c r="G92" s="151">
        <f>'Répartition SECTEN1_2023'!G92-'[3]Répartition SECTEN1'!G92</f>
        <v>5.8147372376042767</v>
      </c>
      <c r="H92" s="151">
        <f>'Répartition SECTEN1_2023'!H92-'[3]Répartition SECTEN1'!H92</f>
        <v>35.551874667282391</v>
      </c>
      <c r="I92" s="151">
        <f>'Répartition SECTEN1_2023'!I92-'[3]Répartition SECTEN1'!I92</f>
        <v>47.886011266984042</v>
      </c>
      <c r="J92" s="151">
        <f>'Répartition SECTEN1_2023'!J92-'[3]Répartition SECTEN1'!J92</f>
        <v>56.150504760287276</v>
      </c>
      <c r="K92" s="151">
        <f>'Répartition SECTEN1_2023'!K92-'[3]Répartition SECTEN1'!K92</f>
        <v>28.918189448042085</v>
      </c>
      <c r="L92" s="151">
        <f>'Répartition SECTEN1_2023'!L92-'[3]Répartition SECTEN1'!L92</f>
        <v>-12.200762437955063</v>
      </c>
      <c r="M92" s="151">
        <f>'Répartition SECTEN1_2023'!M92-'[3]Répartition SECTEN1'!M92</f>
        <v>-32.9452707177295</v>
      </c>
      <c r="N92" s="151">
        <f>'Répartition SECTEN1_2023'!N92-'[3]Répartition SECTEN1'!N92</f>
        <v>-89.970160359324041</v>
      </c>
      <c r="O92" s="151">
        <f>'Répartition SECTEN1_2023'!O92-'[3]Répartition SECTEN1'!O92</f>
        <v>-78.707303882642464</v>
      </c>
      <c r="T92" s="1">
        <v>14220.472909243799</v>
      </c>
      <c r="U92" s="1">
        <v>12356.752117385784</v>
      </c>
      <c r="V92" s="1">
        <v>11090.760053150279</v>
      </c>
    </row>
    <row r="93" spans="1:22" x14ac:dyDescent="0.25">
      <c r="A93" s="153"/>
      <c r="B93" s="9" t="s">
        <v>172</v>
      </c>
      <c r="C93" s="124"/>
      <c r="D93" s="124"/>
      <c r="E93" s="124"/>
      <c r="F93" s="123"/>
      <c r="G93" s="124"/>
      <c r="H93" s="123"/>
      <c r="I93" s="124"/>
      <c r="J93" s="123"/>
      <c r="K93" s="124"/>
      <c r="L93" s="123"/>
      <c r="M93" s="124"/>
      <c r="N93" s="124"/>
      <c r="O93" s="124"/>
    </row>
    <row r="94" spans="1:22" x14ac:dyDescent="0.25">
      <c r="A94" s="153"/>
      <c r="B94" s="9"/>
      <c r="C94" s="124"/>
      <c r="D94" s="124"/>
      <c r="E94" s="124"/>
      <c r="F94" s="123"/>
      <c r="G94" s="124"/>
      <c r="H94" s="123"/>
      <c r="I94" s="124"/>
      <c r="J94" s="123"/>
      <c r="K94" s="124"/>
      <c r="L94" s="123"/>
      <c r="M94" s="124"/>
      <c r="N94" s="124"/>
      <c r="O94" s="124"/>
    </row>
    <row r="95" spans="1:22" x14ac:dyDescent="0.25">
      <c r="A95" s="153"/>
      <c r="B95" s="9"/>
      <c r="F95" s="123"/>
      <c r="G95" s="124"/>
      <c r="H95" s="123"/>
      <c r="I95" s="124"/>
      <c r="J95" s="123"/>
      <c r="K95" s="124"/>
      <c r="L95" s="123"/>
      <c r="M95" s="124"/>
      <c r="N95" s="124"/>
      <c r="O95" s="124"/>
    </row>
    <row r="96" spans="1:22" x14ac:dyDescent="0.25">
      <c r="A96" s="129" t="s">
        <v>66</v>
      </c>
      <c r="B96" s="129" t="s">
        <v>173</v>
      </c>
      <c r="C96" s="151">
        <f>'Répartition SECTEN1_2023'!C96-'[3]Répartition SECTEN1'!C96</f>
        <v>0</v>
      </c>
      <c r="D96" s="151">
        <f>'Répartition SECTEN1_2023'!D96-'[3]Répartition SECTEN1'!D96</f>
        <v>0</v>
      </c>
      <c r="E96" s="151">
        <f>'Répartition SECTEN1_2023'!E96-'[3]Répartition SECTEN1'!E96</f>
        <v>0</v>
      </c>
      <c r="F96" s="151">
        <f>'Répartition SECTEN1_2023'!F96-'[3]Répartition SECTEN1'!F96</f>
        <v>0</v>
      </c>
      <c r="G96" s="151">
        <f>'Répartition SECTEN1_2023'!G96-'[3]Répartition SECTEN1'!G96</f>
        <v>0</v>
      </c>
      <c r="H96" s="151">
        <f>'Répartition SECTEN1_2023'!H96-'[3]Répartition SECTEN1'!H96</f>
        <v>0</v>
      </c>
      <c r="I96" s="151">
        <f>'Répartition SECTEN1_2023'!I96-'[3]Répartition SECTEN1'!I96</f>
        <v>0</v>
      </c>
      <c r="J96" s="151">
        <f>'Répartition SECTEN1_2023'!J96-'[3]Répartition SECTEN1'!J96</f>
        <v>0</v>
      </c>
      <c r="K96" s="151">
        <f>'Répartition SECTEN1_2023'!K96-'[3]Répartition SECTEN1'!K96</f>
        <v>0</v>
      </c>
      <c r="L96" s="151">
        <f>'Répartition SECTEN1_2023'!L96-'[3]Répartition SECTEN1'!L96</f>
        <v>0</v>
      </c>
      <c r="M96" s="151">
        <f>'Répartition SECTEN1_2023'!M96-'[3]Répartition SECTEN1'!M96</f>
        <v>0</v>
      </c>
      <c r="N96" s="151">
        <f>'Répartition SECTEN1_2023'!N96-'[3]Répartition SECTEN1'!N96</f>
        <v>0</v>
      </c>
      <c r="O96" s="151">
        <f>'Répartition SECTEN1_2023'!O96-'[3]Répartition SECTEN1'!O96</f>
        <v>0</v>
      </c>
      <c r="T96" s="1">
        <v>0</v>
      </c>
      <c r="U96" s="1">
        <v>0</v>
      </c>
      <c r="V96" s="1">
        <v>0</v>
      </c>
    </row>
    <row r="97" spans="1:22" x14ac:dyDescent="0.25">
      <c r="B97" s="8" t="s">
        <v>174</v>
      </c>
      <c r="C97" s="151">
        <f t="shared" ref="C97:O97" si="4">C96+C92</f>
        <v>-368.4194249487482</v>
      </c>
      <c r="D97" s="151">
        <f t="shared" si="4"/>
        <v>-380.45669694567914</v>
      </c>
      <c r="E97" s="151">
        <f t="shared" si="4"/>
        <v>-502.20495914646017</v>
      </c>
      <c r="F97" s="154">
        <f t="shared" si="4"/>
        <v>13.668392012736149</v>
      </c>
      <c r="G97" s="155">
        <f t="shared" si="4"/>
        <v>5.8147372376042767</v>
      </c>
      <c r="H97" s="154">
        <f t="shared" si="4"/>
        <v>35.551874667282391</v>
      </c>
      <c r="I97" s="155">
        <f t="shared" si="4"/>
        <v>47.886011266984042</v>
      </c>
      <c r="J97" s="154">
        <f t="shared" si="4"/>
        <v>56.150504760287276</v>
      </c>
      <c r="K97" s="155">
        <f t="shared" si="4"/>
        <v>28.918189448042085</v>
      </c>
      <c r="L97" s="154">
        <f t="shared" si="4"/>
        <v>-12.200762437955063</v>
      </c>
      <c r="M97" s="155">
        <f t="shared" si="4"/>
        <v>-32.9452707177295</v>
      </c>
      <c r="N97" s="155">
        <f t="shared" si="4"/>
        <v>-89.970160359324041</v>
      </c>
      <c r="O97" s="155">
        <f t="shared" si="4"/>
        <v>-78.707303882642464</v>
      </c>
      <c r="T97" s="1">
        <v>14220.472909243799</v>
      </c>
      <c r="U97" s="1">
        <v>12356.752117385784</v>
      </c>
      <c r="V97" s="1">
        <v>11090.760053150279</v>
      </c>
    </row>
    <row r="98" spans="1:22" x14ac:dyDescent="0.25">
      <c r="B98" s="9" t="s">
        <v>172</v>
      </c>
      <c r="C98" s="124"/>
      <c r="D98" s="124"/>
      <c r="E98" s="124"/>
      <c r="F98" s="123"/>
      <c r="G98" s="124"/>
      <c r="H98" s="123"/>
      <c r="I98" s="124"/>
      <c r="J98" s="123"/>
      <c r="K98" s="124"/>
      <c r="L98" s="123"/>
      <c r="M98" s="124"/>
      <c r="N98" s="124"/>
      <c r="O98" s="124"/>
    </row>
    <row r="99" spans="1:22" x14ac:dyDescent="0.25">
      <c r="B99" s="9"/>
      <c r="C99" s="124"/>
      <c r="D99" s="124"/>
      <c r="E99" s="124"/>
      <c r="F99" s="123"/>
      <c r="G99" s="124"/>
      <c r="H99" s="123"/>
      <c r="I99" s="124"/>
      <c r="J99" s="123"/>
      <c r="K99" s="124"/>
      <c r="L99" s="123"/>
      <c r="M99" s="124"/>
      <c r="N99" s="124"/>
      <c r="O99" s="124"/>
    </row>
    <row r="100" spans="1:22" x14ac:dyDescent="0.25">
      <c r="B100" s="8"/>
    </row>
    <row r="101" spans="1:22" x14ac:dyDescent="0.25">
      <c r="A101" s="129" t="s">
        <v>52</v>
      </c>
      <c r="B101" s="129" t="s">
        <v>175</v>
      </c>
      <c r="C101" s="151">
        <f>'Répartition SECTEN1_2023'!C101-'[3]Répartition SECTEN1'!C101</f>
        <v>-4.7809438737255263</v>
      </c>
      <c r="D101" s="151">
        <f>'Répartition SECTEN1_2023'!D101-'[3]Répartition SECTEN1'!D101</f>
        <v>-0.47623126497145485</v>
      </c>
      <c r="E101" s="151">
        <f>'Répartition SECTEN1_2023'!E101-'[3]Répartition SECTEN1'!E101</f>
        <v>2.7102592315448593E-2</v>
      </c>
      <c r="F101" s="151">
        <f>'Répartition SECTEN1_2023'!F101-'[3]Répartition SECTEN1'!F101</f>
        <v>4.7661602232844713E-2</v>
      </c>
      <c r="G101" s="151">
        <f>'Répartition SECTEN1_2023'!G101-'[3]Répartition SECTEN1'!G101</f>
        <v>4.7661602232844713E-2</v>
      </c>
      <c r="H101" s="151">
        <f>'Répartition SECTEN1_2023'!H101-'[3]Répartition SECTEN1'!H101</f>
        <v>4.7661602232844713E-2</v>
      </c>
      <c r="I101" s="151">
        <f>'Répartition SECTEN1_2023'!I101-'[3]Répartition SECTEN1'!I101</f>
        <v>4.7661602232844713E-2</v>
      </c>
      <c r="J101" s="151">
        <f>'Répartition SECTEN1_2023'!J101-'[3]Répartition SECTEN1'!J101</f>
        <v>4.7661602232844713E-2</v>
      </c>
      <c r="K101" s="151">
        <f>'Répartition SECTEN1_2023'!K101-'[3]Répartition SECTEN1'!K101</f>
        <v>4.7661602232844713E-2</v>
      </c>
      <c r="L101" s="151">
        <f>'Répartition SECTEN1_2023'!L101-'[3]Répartition SECTEN1'!L101</f>
        <v>4.7661602232844713E-2</v>
      </c>
      <c r="M101" s="151">
        <f>'Répartition SECTEN1_2023'!M101-'[3]Répartition SECTEN1'!M101</f>
        <v>4.7661602232844713E-2</v>
      </c>
      <c r="N101" s="151">
        <f>'Répartition SECTEN1_2023'!N101-'[3]Répartition SECTEN1'!N101</f>
        <v>4.7661602232844713E-2</v>
      </c>
      <c r="O101" s="151">
        <f>'Répartition SECTEN1_2023'!O101-'[3]Répartition SECTEN1'!O101</f>
        <v>4.7661602232844713E-2</v>
      </c>
      <c r="T101" s="1">
        <v>53.118021148967202</v>
      </c>
      <c r="U101" s="1">
        <v>5.7767239620927562</v>
      </c>
      <c r="V101" s="1">
        <v>0.24005153193683032</v>
      </c>
    </row>
    <row r="103" spans="1:22" ht="15.75" thickBot="1" x14ac:dyDescent="0.3"/>
    <row r="104" spans="1:22" ht="15.75" thickBot="1" x14ac:dyDescent="0.3">
      <c r="A104" s="3" t="s">
        <v>4</v>
      </c>
      <c r="C104" s="174" t="s">
        <v>180</v>
      </c>
      <c r="D104" s="175"/>
      <c r="E104" s="175"/>
      <c r="F104" s="175"/>
      <c r="G104" s="175"/>
      <c r="H104" s="175"/>
      <c r="I104" s="175"/>
      <c r="J104" s="175"/>
      <c r="K104" s="175"/>
      <c r="L104" s="175"/>
      <c r="M104" s="175"/>
      <c r="N104" s="175"/>
      <c r="O104" s="176"/>
    </row>
    <row r="105" spans="1:22" x14ac:dyDescent="0.25">
      <c r="A105" s="10" t="s">
        <v>8</v>
      </c>
      <c r="B105" s="4" t="s">
        <v>164</v>
      </c>
      <c r="C105" s="2">
        <v>2018</v>
      </c>
      <c r="D105" s="2">
        <v>2019</v>
      </c>
      <c r="E105" s="2">
        <v>2020</v>
      </c>
      <c r="F105" s="1">
        <v>2023</v>
      </c>
      <c r="G105" s="2">
        <v>2025</v>
      </c>
      <c r="H105" s="1">
        <v>2028</v>
      </c>
      <c r="I105" s="2">
        <v>2030</v>
      </c>
      <c r="J105" s="1">
        <v>2033</v>
      </c>
      <c r="K105" s="2">
        <v>2035</v>
      </c>
      <c r="L105" s="1">
        <v>2038</v>
      </c>
      <c r="M105" s="2">
        <v>2040</v>
      </c>
      <c r="N105" s="2">
        <v>2045</v>
      </c>
      <c r="O105" s="2">
        <v>2050</v>
      </c>
      <c r="T105" s="1">
        <v>2018</v>
      </c>
      <c r="U105" s="1">
        <v>2019</v>
      </c>
      <c r="V105" s="1">
        <v>2020</v>
      </c>
    </row>
    <row r="106" spans="1:22" x14ac:dyDescent="0.25">
      <c r="A106" s="129" t="s">
        <v>9</v>
      </c>
      <c r="B106" s="129" t="s">
        <v>165</v>
      </c>
      <c r="C106" s="151">
        <f>'Répartition SECTEN1_2023'!C106-'[3]Répartition SECTEN1'!C106</f>
        <v>0</v>
      </c>
      <c r="D106" s="151">
        <f>'Répartition SECTEN1_2023'!D106-'[3]Répartition SECTEN1'!D106</f>
        <v>0</v>
      </c>
      <c r="E106" s="151">
        <f>'Répartition SECTEN1_2023'!E106-'[3]Répartition SECTEN1'!E106</f>
        <v>0</v>
      </c>
      <c r="F106" s="151">
        <f>'Répartition SECTEN1_2023'!F106-'[3]Répartition SECTEN1'!F106</f>
        <v>0</v>
      </c>
      <c r="G106" s="151">
        <f>'Répartition SECTEN1_2023'!G106-'[3]Répartition SECTEN1'!G106</f>
        <v>0</v>
      </c>
      <c r="H106" s="151">
        <f>'Répartition SECTEN1_2023'!H106-'[3]Répartition SECTEN1'!H106</f>
        <v>0</v>
      </c>
      <c r="I106" s="151">
        <f>'Répartition SECTEN1_2023'!I106-'[3]Répartition SECTEN1'!I106</f>
        <v>0</v>
      </c>
      <c r="J106" s="151">
        <f>'Répartition SECTEN1_2023'!J106-'[3]Répartition SECTEN1'!J106</f>
        <v>0</v>
      </c>
      <c r="K106" s="151">
        <f>'Répartition SECTEN1_2023'!K106-'[3]Répartition SECTEN1'!K106</f>
        <v>0</v>
      </c>
      <c r="L106" s="151">
        <f>'Répartition SECTEN1_2023'!L106-'[3]Répartition SECTEN1'!L106</f>
        <v>0</v>
      </c>
      <c r="M106" s="151">
        <f>'Répartition SECTEN1_2023'!M106-'[3]Répartition SECTEN1'!M106</f>
        <v>0</v>
      </c>
      <c r="N106" s="151">
        <f>'Répartition SECTEN1_2023'!N106-'[3]Répartition SECTEN1'!N106</f>
        <v>0</v>
      </c>
      <c r="O106" s="151">
        <f>'Répartition SECTEN1_2023'!O106-'[3]Répartition SECTEN1'!O106</f>
        <v>0</v>
      </c>
      <c r="T106" s="1">
        <v>0</v>
      </c>
      <c r="U106" s="1">
        <v>0</v>
      </c>
      <c r="V106" s="1">
        <v>0</v>
      </c>
    </row>
    <row r="107" spans="1:22" x14ac:dyDescent="0.25">
      <c r="A107" s="152" t="s">
        <v>13</v>
      </c>
      <c r="B107" s="152" t="s">
        <v>166</v>
      </c>
      <c r="C107" s="151">
        <f>'Répartition SECTEN1_2023'!C107-'[3]Répartition SECTEN1'!C107</f>
        <v>-90.428594749892568</v>
      </c>
      <c r="D107" s="151">
        <f>'Répartition SECTEN1_2023'!D107-'[3]Répartition SECTEN1'!D107</f>
        <v>-81.394808602479429</v>
      </c>
      <c r="E107" s="151">
        <f>'Répartition SECTEN1_2023'!E107-'[3]Répartition SECTEN1'!E107</f>
        <v>-71.28129049174305</v>
      </c>
      <c r="F107" s="151">
        <f>'Répartition SECTEN1_2023'!F107-'[3]Répartition SECTEN1'!F107</f>
        <v>-48.64283369850142</v>
      </c>
      <c r="G107" s="151">
        <f>'Répartition SECTEN1_2023'!G107-'[3]Répartition SECTEN1'!G107</f>
        <v>-34.522183464817942</v>
      </c>
      <c r="H107" s="151">
        <f>'Répartition SECTEN1_2023'!H107-'[3]Répartition SECTEN1'!H107</f>
        <v>-30.007182183062127</v>
      </c>
      <c r="I107" s="151">
        <f>'Répartition SECTEN1_2023'!I107-'[3]Répartition SECTEN1'!I107</f>
        <v>-27.433368151785714</v>
      </c>
      <c r="J107" s="151">
        <f>'Répartition SECTEN1_2023'!J107-'[3]Répartition SECTEN1'!J107</f>
        <v>-22.63565771141333</v>
      </c>
      <c r="K107" s="151">
        <f>'Répartition SECTEN1_2023'!K107-'[3]Répartition SECTEN1'!K107</f>
        <v>-19.575026643593276</v>
      </c>
      <c r="L107" s="151">
        <f>'Répartition SECTEN1_2023'!L107-'[3]Répartition SECTEN1'!L107</f>
        <v>-19.171286932990768</v>
      </c>
      <c r="M107" s="151">
        <f>'Répartition SECTEN1_2023'!M107-'[3]Répartition SECTEN1'!M107</f>
        <v>-18.901895690151349</v>
      </c>
      <c r="N107" s="151">
        <f>'Répartition SECTEN1_2023'!N107-'[3]Répartition SECTEN1'!N107</f>
        <v>-18.83306959783306</v>
      </c>
      <c r="O107" s="151">
        <f>'Répartition SECTEN1_2023'!O107-'[3]Répartition SECTEN1'!O107</f>
        <v>-18.065900628585723</v>
      </c>
      <c r="T107" s="1">
        <v>662.97969064513347</v>
      </c>
      <c r="U107" s="1">
        <v>599.21077287488583</v>
      </c>
      <c r="V107" s="1">
        <v>528.39414279474875</v>
      </c>
    </row>
    <row r="108" spans="1:22" x14ac:dyDescent="0.25">
      <c r="A108" s="152" t="s">
        <v>58</v>
      </c>
      <c r="B108" s="152" t="s">
        <v>167</v>
      </c>
      <c r="C108" s="151">
        <f>'Répartition SECTEN1_2023'!C108-'[3]Répartition SECTEN1'!C108</f>
        <v>0</v>
      </c>
      <c r="D108" s="151">
        <f>'Répartition SECTEN1_2023'!D108-'[3]Répartition SECTEN1'!D108</f>
        <v>0</v>
      </c>
      <c r="E108" s="151">
        <f>'Répartition SECTEN1_2023'!E108-'[3]Répartition SECTEN1'!E108</f>
        <v>0</v>
      </c>
      <c r="F108" s="151">
        <f>'Répartition SECTEN1_2023'!F108-'[3]Répartition SECTEN1'!F108</f>
        <v>0</v>
      </c>
      <c r="G108" s="151">
        <f>'Répartition SECTEN1_2023'!G108-'[3]Répartition SECTEN1'!G108</f>
        <v>0</v>
      </c>
      <c r="H108" s="151">
        <f>'Répartition SECTEN1_2023'!H108-'[3]Répartition SECTEN1'!H108</f>
        <v>0</v>
      </c>
      <c r="I108" s="151">
        <f>'Répartition SECTEN1_2023'!I108-'[3]Répartition SECTEN1'!I108</f>
        <v>0</v>
      </c>
      <c r="J108" s="151">
        <f>'Répartition SECTEN1_2023'!J108-'[3]Répartition SECTEN1'!J108</f>
        <v>0</v>
      </c>
      <c r="K108" s="151">
        <f>'Répartition SECTEN1_2023'!K108-'[3]Répartition SECTEN1'!K108</f>
        <v>0</v>
      </c>
      <c r="L108" s="151">
        <f>'Répartition SECTEN1_2023'!L108-'[3]Répartition SECTEN1'!L108</f>
        <v>0</v>
      </c>
      <c r="M108" s="151">
        <f>'Répartition SECTEN1_2023'!M108-'[3]Répartition SECTEN1'!M108</f>
        <v>0</v>
      </c>
      <c r="N108" s="151">
        <f>'Répartition SECTEN1_2023'!N108-'[3]Répartition SECTEN1'!N108</f>
        <v>0</v>
      </c>
      <c r="O108" s="151">
        <f>'Répartition SECTEN1_2023'!O108-'[3]Répartition SECTEN1'!O108</f>
        <v>0</v>
      </c>
      <c r="T108" s="1">
        <v>0</v>
      </c>
      <c r="U108" s="1">
        <v>0</v>
      </c>
      <c r="V108" s="1">
        <v>0</v>
      </c>
    </row>
    <row r="109" spans="1:22" x14ac:dyDescent="0.25">
      <c r="A109" s="152" t="s">
        <v>39</v>
      </c>
      <c r="B109" s="152" t="s">
        <v>168</v>
      </c>
      <c r="C109" s="151">
        <f>'Répartition SECTEN1_2023'!C109-'[3]Répartition SECTEN1'!C109</f>
        <v>-0.56920875284628814</v>
      </c>
      <c r="D109" s="151">
        <f>'Répartition SECTEN1_2023'!D109-'[3]Répartition SECTEN1'!D109</f>
        <v>-0.66929000000000016</v>
      </c>
      <c r="E109" s="151">
        <f>'Répartition SECTEN1_2023'!E109-'[3]Répartition SECTEN1'!E109</f>
        <v>-0.62413849999999904</v>
      </c>
      <c r="F109" s="151">
        <f>'Répartition SECTEN1_2023'!F109-'[3]Répartition SECTEN1'!F109</f>
        <v>-4.6155296122492917E-2</v>
      </c>
      <c r="G109" s="151">
        <f>'Répartition SECTEN1_2023'!G109-'[3]Répartition SECTEN1'!G109</f>
        <v>-3.1795870662162162E-2</v>
      </c>
      <c r="H109" s="151">
        <f>'Répartition SECTEN1_2023'!H109-'[3]Répartition SECTEN1'!H109</f>
        <v>-2.4616157931996341E-2</v>
      </c>
      <c r="I109" s="151">
        <f>'Répartition SECTEN1_2023'!I109-'[3]Répartition SECTEN1'!I109</f>
        <v>-2.1539138190496798E-2</v>
      </c>
      <c r="J109" s="151">
        <f>'Répartition SECTEN1_2023'!J109-'[3]Répartition SECTEN1'!J109</f>
        <v>-2.1539138190496798E-2</v>
      </c>
      <c r="K109" s="151">
        <f>'Répartition SECTEN1_2023'!K109-'[3]Répartition SECTEN1'!K109</f>
        <v>-2.1539138190496798E-2</v>
      </c>
      <c r="L109" s="151">
        <f>'Répartition SECTEN1_2023'!L109-'[3]Répartition SECTEN1'!L109</f>
        <v>-2.1539138190496798E-2</v>
      </c>
      <c r="M109" s="151">
        <f>'Répartition SECTEN1_2023'!M109-'[3]Répartition SECTEN1'!M109</f>
        <v>-2.1539138190496798E-2</v>
      </c>
      <c r="N109" s="151">
        <f>'Répartition SECTEN1_2023'!N109-'[3]Répartition SECTEN1'!N109</f>
        <v>-2.1539138190496798E-2</v>
      </c>
      <c r="O109" s="151">
        <f>'Répartition SECTEN1_2023'!O109-'[3]Répartition SECTEN1'!O109</f>
        <v>-2.1539138190496798E-2</v>
      </c>
      <c r="T109" s="1">
        <v>13.755091135881989</v>
      </c>
      <c r="U109" s="1">
        <v>16.192499999999999</v>
      </c>
      <c r="V109" s="1">
        <v>15.100124999999998</v>
      </c>
    </row>
    <row r="110" spans="1:22" x14ac:dyDescent="0.25">
      <c r="A110" s="152" t="s">
        <v>54</v>
      </c>
      <c r="B110" s="152" t="s">
        <v>169</v>
      </c>
      <c r="C110" s="151">
        <f>'Répartition SECTEN1_2023'!C110-'[3]Répartition SECTEN1'!C110</f>
        <v>0</v>
      </c>
      <c r="D110" s="151">
        <f>'Répartition SECTEN1_2023'!D110-'[3]Répartition SECTEN1'!D110</f>
        <v>0</v>
      </c>
      <c r="E110" s="151">
        <f>'Répartition SECTEN1_2023'!E110-'[3]Répartition SECTEN1'!E110</f>
        <v>0</v>
      </c>
      <c r="F110" s="151">
        <f>'Répartition SECTEN1_2023'!F110-'[3]Répartition SECTEN1'!F110</f>
        <v>0</v>
      </c>
      <c r="G110" s="151">
        <f>'Répartition SECTEN1_2023'!G110-'[3]Répartition SECTEN1'!G110</f>
        <v>0</v>
      </c>
      <c r="H110" s="151">
        <f>'Répartition SECTEN1_2023'!H110-'[3]Répartition SECTEN1'!H110</f>
        <v>0</v>
      </c>
      <c r="I110" s="151">
        <f>'Répartition SECTEN1_2023'!I110-'[3]Répartition SECTEN1'!I110</f>
        <v>0</v>
      </c>
      <c r="J110" s="151">
        <f>'Répartition SECTEN1_2023'!J110-'[3]Répartition SECTEN1'!J110</f>
        <v>0</v>
      </c>
      <c r="K110" s="151">
        <f>'Répartition SECTEN1_2023'!K110-'[3]Répartition SECTEN1'!K110</f>
        <v>0</v>
      </c>
      <c r="L110" s="151">
        <f>'Répartition SECTEN1_2023'!L110-'[3]Répartition SECTEN1'!L110</f>
        <v>0</v>
      </c>
      <c r="M110" s="151">
        <f>'Répartition SECTEN1_2023'!M110-'[3]Répartition SECTEN1'!M110</f>
        <v>0</v>
      </c>
      <c r="N110" s="151">
        <f>'Répartition SECTEN1_2023'!N110-'[3]Répartition SECTEN1'!N110</f>
        <v>0</v>
      </c>
      <c r="O110" s="151">
        <f>'Répartition SECTEN1_2023'!O110-'[3]Répartition SECTEN1'!O110</f>
        <v>0</v>
      </c>
      <c r="T110" s="1">
        <v>0</v>
      </c>
      <c r="U110" s="1">
        <v>0</v>
      </c>
      <c r="V110" s="1">
        <v>0</v>
      </c>
    </row>
    <row r="111" spans="1:22" x14ac:dyDescent="0.25">
      <c r="A111" s="152" t="s">
        <v>47</v>
      </c>
      <c r="B111" s="152" t="s">
        <v>170</v>
      </c>
      <c r="C111" s="151">
        <f>'Répartition SECTEN1_2023'!C111-'[3]Répartition SECTEN1'!C111</f>
        <v>0</v>
      </c>
      <c r="D111" s="151">
        <f>'Répartition SECTEN1_2023'!D111-'[3]Répartition SECTEN1'!D111</f>
        <v>0</v>
      </c>
      <c r="E111" s="151">
        <f>'Répartition SECTEN1_2023'!E111-'[3]Répartition SECTEN1'!E111</f>
        <v>0</v>
      </c>
      <c r="F111" s="151">
        <f>'Répartition SECTEN1_2023'!F111-'[3]Répartition SECTEN1'!F111</f>
        <v>0</v>
      </c>
      <c r="G111" s="151">
        <f>'Répartition SECTEN1_2023'!G111-'[3]Répartition SECTEN1'!G111</f>
        <v>0</v>
      </c>
      <c r="H111" s="151">
        <f>'Répartition SECTEN1_2023'!H111-'[3]Répartition SECTEN1'!H111</f>
        <v>0</v>
      </c>
      <c r="I111" s="151">
        <f>'Répartition SECTEN1_2023'!I111-'[3]Répartition SECTEN1'!I111</f>
        <v>0</v>
      </c>
      <c r="J111" s="151">
        <f>'Répartition SECTEN1_2023'!J111-'[3]Répartition SECTEN1'!J111</f>
        <v>0</v>
      </c>
      <c r="K111" s="151">
        <f>'Répartition SECTEN1_2023'!K111-'[3]Répartition SECTEN1'!K111</f>
        <v>0</v>
      </c>
      <c r="L111" s="151">
        <f>'Répartition SECTEN1_2023'!L111-'[3]Répartition SECTEN1'!L111</f>
        <v>0</v>
      </c>
      <c r="M111" s="151">
        <f>'Répartition SECTEN1_2023'!M111-'[3]Répartition SECTEN1'!M111</f>
        <v>0</v>
      </c>
      <c r="N111" s="151">
        <f>'Répartition SECTEN1_2023'!N111-'[3]Répartition SECTEN1'!N111</f>
        <v>0</v>
      </c>
      <c r="O111" s="151">
        <f>'Répartition SECTEN1_2023'!O111-'[3]Répartition SECTEN1'!O111</f>
        <v>0</v>
      </c>
      <c r="T111" s="1">
        <v>0</v>
      </c>
      <c r="U111" s="1">
        <v>0</v>
      </c>
      <c r="V111" s="1">
        <v>0</v>
      </c>
    </row>
    <row r="112" spans="1:22" x14ac:dyDescent="0.25">
      <c r="A112" s="153"/>
      <c r="B112" s="8" t="s">
        <v>171</v>
      </c>
      <c r="C112" s="151">
        <f>'Répartition SECTEN1_2023'!C112-'[3]Répartition SECTEN1'!C112</f>
        <v>-90.997803502738861</v>
      </c>
      <c r="D112" s="151">
        <f>'Répartition SECTEN1_2023'!D112-'[3]Répartition SECTEN1'!D112</f>
        <v>-82.064098602479476</v>
      </c>
      <c r="E112" s="151">
        <f>'Répartition SECTEN1_2023'!E112-'[3]Répartition SECTEN1'!E112</f>
        <v>-71.905428991743122</v>
      </c>
      <c r="F112" s="151">
        <f>'Répartition SECTEN1_2023'!F112-'[3]Répartition SECTEN1'!F112</f>
        <v>-48.688988994623912</v>
      </c>
      <c r="G112" s="151">
        <f>'Répartition SECTEN1_2023'!G112-'[3]Répartition SECTEN1'!G112</f>
        <v>-34.553979335480108</v>
      </c>
      <c r="H112" s="151">
        <f>'Répartition SECTEN1_2023'!H112-'[3]Répartition SECTEN1'!H112</f>
        <v>-30.031798340994129</v>
      </c>
      <c r="I112" s="151">
        <f>'Répartition SECTEN1_2023'!I112-'[3]Répartition SECTEN1'!I112</f>
        <v>-27.454907289976205</v>
      </c>
      <c r="J112" s="151">
        <f>'Répartition SECTEN1_2023'!J112-'[3]Répartition SECTEN1'!J112</f>
        <v>-22.657196849603821</v>
      </c>
      <c r="K112" s="151">
        <f>'Répartition SECTEN1_2023'!K112-'[3]Répartition SECTEN1'!K112</f>
        <v>-19.596565781783767</v>
      </c>
      <c r="L112" s="151">
        <f>'Répartition SECTEN1_2023'!L112-'[3]Répartition SECTEN1'!L112</f>
        <v>-19.192826071181258</v>
      </c>
      <c r="M112" s="151">
        <f>'Répartition SECTEN1_2023'!M112-'[3]Répartition SECTEN1'!M112</f>
        <v>-18.92343482834184</v>
      </c>
      <c r="N112" s="151">
        <f>'Répartition SECTEN1_2023'!N112-'[3]Répartition SECTEN1'!N112</f>
        <v>-18.85460873602355</v>
      </c>
      <c r="O112" s="151">
        <f>'Répartition SECTEN1_2023'!O112-'[3]Répartition SECTEN1'!O112</f>
        <v>-18.087439766776214</v>
      </c>
      <c r="T112" s="1">
        <v>676.7347817810155</v>
      </c>
      <c r="U112" s="1">
        <v>615.40327287488583</v>
      </c>
      <c r="V112" s="1">
        <v>543.49426779474879</v>
      </c>
    </row>
    <row r="113" spans="1:22" x14ac:dyDescent="0.25">
      <c r="A113" s="153"/>
      <c r="B113" s="9" t="s">
        <v>172</v>
      </c>
      <c r="C113" s="124"/>
      <c r="D113" s="124"/>
      <c r="E113" s="124"/>
      <c r="F113" s="123"/>
      <c r="G113" s="124"/>
      <c r="H113" s="123"/>
      <c r="I113" s="124"/>
      <c r="J113" s="123"/>
      <c r="K113" s="124"/>
      <c r="L113" s="123"/>
      <c r="M113" s="124"/>
      <c r="N113" s="124"/>
      <c r="O113" s="124"/>
    </row>
    <row r="114" spans="1:22" x14ac:dyDescent="0.25">
      <c r="A114" s="153"/>
      <c r="B114" s="9"/>
      <c r="C114" s="124"/>
      <c r="D114" s="124"/>
      <c r="E114" s="124"/>
      <c r="F114" s="123"/>
      <c r="G114" s="124"/>
      <c r="H114" s="123"/>
      <c r="I114" s="124"/>
      <c r="J114" s="123"/>
      <c r="K114" s="124"/>
      <c r="L114" s="123"/>
      <c r="M114" s="124"/>
      <c r="N114" s="124"/>
      <c r="O114" s="124"/>
    </row>
    <row r="115" spans="1:22" x14ac:dyDescent="0.25">
      <c r="A115" s="153"/>
      <c r="B115" s="9"/>
      <c r="F115" s="123"/>
      <c r="G115" s="124"/>
      <c r="H115" s="123"/>
      <c r="I115" s="124"/>
      <c r="J115" s="123"/>
      <c r="K115" s="124"/>
      <c r="L115" s="123"/>
      <c r="M115" s="124"/>
      <c r="N115" s="124"/>
      <c r="O115" s="124"/>
    </row>
    <row r="116" spans="1:22" x14ac:dyDescent="0.25">
      <c r="A116" s="129" t="s">
        <v>66</v>
      </c>
      <c r="B116" s="129" t="s">
        <v>173</v>
      </c>
      <c r="C116" s="151">
        <f>'Répartition SECTEN1_2023'!C116-'[3]Répartition SECTEN1'!C116</f>
        <v>0</v>
      </c>
      <c r="D116" s="151">
        <f>'Répartition SECTEN1_2023'!D116-'[3]Répartition SECTEN1'!D116</f>
        <v>0</v>
      </c>
      <c r="E116" s="151">
        <f>'Répartition SECTEN1_2023'!E116-'[3]Répartition SECTEN1'!E116</f>
        <v>0</v>
      </c>
      <c r="F116" s="151">
        <f>'Répartition SECTEN1_2023'!F116-'[3]Répartition SECTEN1'!F116</f>
        <v>0</v>
      </c>
      <c r="G116" s="151">
        <f>'Répartition SECTEN1_2023'!G116-'[3]Répartition SECTEN1'!G116</f>
        <v>0</v>
      </c>
      <c r="H116" s="151">
        <f>'Répartition SECTEN1_2023'!H116-'[3]Répartition SECTEN1'!H116</f>
        <v>0</v>
      </c>
      <c r="I116" s="151">
        <f>'Répartition SECTEN1_2023'!I116-'[3]Répartition SECTEN1'!I116</f>
        <v>0</v>
      </c>
      <c r="J116" s="151">
        <f>'Répartition SECTEN1_2023'!J116-'[3]Répartition SECTEN1'!J116</f>
        <v>0</v>
      </c>
      <c r="K116" s="151">
        <f>'Répartition SECTEN1_2023'!K116-'[3]Répartition SECTEN1'!K116</f>
        <v>0</v>
      </c>
      <c r="L116" s="151">
        <f>'Répartition SECTEN1_2023'!L116-'[3]Répartition SECTEN1'!L116</f>
        <v>0</v>
      </c>
      <c r="M116" s="151">
        <f>'Répartition SECTEN1_2023'!M116-'[3]Répartition SECTEN1'!M116</f>
        <v>0</v>
      </c>
      <c r="N116" s="151">
        <f>'Répartition SECTEN1_2023'!N116-'[3]Répartition SECTEN1'!N116</f>
        <v>0</v>
      </c>
      <c r="O116" s="151">
        <f>'Répartition SECTEN1_2023'!O116-'[3]Répartition SECTEN1'!O116</f>
        <v>0</v>
      </c>
    </row>
    <row r="117" spans="1:22" x14ac:dyDescent="0.25">
      <c r="B117" s="8" t="s">
        <v>174</v>
      </c>
      <c r="C117" s="151">
        <f t="shared" ref="C117:O117" si="5">C116+C112</f>
        <v>-90.997803502738861</v>
      </c>
      <c r="D117" s="151">
        <f t="shared" si="5"/>
        <v>-82.064098602479476</v>
      </c>
      <c r="E117" s="151">
        <f t="shared" si="5"/>
        <v>-71.905428991743122</v>
      </c>
      <c r="F117" s="154">
        <f t="shared" si="5"/>
        <v>-48.688988994623912</v>
      </c>
      <c r="G117" s="155">
        <f t="shared" si="5"/>
        <v>-34.553979335480108</v>
      </c>
      <c r="H117" s="154">
        <f t="shared" si="5"/>
        <v>-30.031798340994129</v>
      </c>
      <c r="I117" s="155">
        <f t="shared" si="5"/>
        <v>-27.454907289976205</v>
      </c>
      <c r="J117" s="154">
        <f t="shared" si="5"/>
        <v>-22.657196849603821</v>
      </c>
      <c r="K117" s="155">
        <f t="shared" si="5"/>
        <v>-19.596565781783767</v>
      </c>
      <c r="L117" s="154">
        <f t="shared" si="5"/>
        <v>-19.192826071181258</v>
      </c>
      <c r="M117" s="155">
        <f t="shared" si="5"/>
        <v>-18.92343482834184</v>
      </c>
      <c r="N117" s="155">
        <f t="shared" si="5"/>
        <v>-18.85460873602355</v>
      </c>
      <c r="O117" s="155">
        <f t="shared" si="5"/>
        <v>-18.087439766776214</v>
      </c>
      <c r="T117" s="1">
        <v>676.7347817810155</v>
      </c>
      <c r="U117" s="1">
        <v>615.40327287488583</v>
      </c>
      <c r="V117" s="1">
        <v>543.49426779474879</v>
      </c>
    </row>
    <row r="118" spans="1:22" x14ac:dyDescent="0.25">
      <c r="B118" s="9" t="s">
        <v>172</v>
      </c>
      <c r="C118" s="124"/>
      <c r="D118" s="124"/>
      <c r="E118" s="124"/>
      <c r="F118" s="123"/>
      <c r="G118" s="124"/>
      <c r="H118" s="123"/>
      <c r="I118" s="124"/>
      <c r="J118" s="123"/>
      <c r="K118" s="124"/>
      <c r="L118" s="123"/>
      <c r="M118" s="124"/>
      <c r="N118" s="124"/>
      <c r="O118" s="124"/>
    </row>
    <row r="119" spans="1:22" x14ac:dyDescent="0.25">
      <c r="B119" s="9"/>
      <c r="C119" s="124"/>
      <c r="D119" s="124"/>
      <c r="E119" s="124"/>
      <c r="F119" s="123"/>
      <c r="G119" s="124"/>
      <c r="H119" s="123"/>
      <c r="I119" s="124"/>
      <c r="J119" s="123"/>
      <c r="K119" s="124"/>
      <c r="L119" s="123"/>
      <c r="M119" s="124"/>
      <c r="N119" s="124"/>
      <c r="O119" s="124"/>
    </row>
    <row r="120" spans="1:22" x14ac:dyDescent="0.25">
      <c r="B120" s="8"/>
    </row>
    <row r="121" spans="1:22" x14ac:dyDescent="0.25">
      <c r="A121" s="129" t="s">
        <v>52</v>
      </c>
      <c r="B121" s="129" t="s">
        <v>175</v>
      </c>
      <c r="C121" s="151">
        <f>'Répartition SECTEN1_2023'!C121-'[3]Répartition SECTEN1'!C121</f>
        <v>0</v>
      </c>
      <c r="D121" s="151">
        <f>'Répartition SECTEN1_2023'!D121-'[3]Répartition SECTEN1'!D121</f>
        <v>0</v>
      </c>
      <c r="E121" s="151">
        <f>'Répartition SECTEN1_2023'!E121-'[3]Répartition SECTEN1'!E121</f>
        <v>0</v>
      </c>
      <c r="F121" s="151">
        <f>'Répartition SECTEN1_2023'!F121-'[3]Répartition SECTEN1'!F121</f>
        <v>0</v>
      </c>
      <c r="G121" s="151">
        <f>'Répartition SECTEN1_2023'!G121-'[3]Répartition SECTEN1'!G121</f>
        <v>0</v>
      </c>
      <c r="H121" s="151">
        <f>'Répartition SECTEN1_2023'!H121-'[3]Répartition SECTEN1'!H121</f>
        <v>0</v>
      </c>
      <c r="I121" s="151">
        <f>'Répartition SECTEN1_2023'!I121-'[3]Répartition SECTEN1'!I121</f>
        <v>0</v>
      </c>
      <c r="J121" s="151">
        <f>'Répartition SECTEN1_2023'!J121-'[3]Répartition SECTEN1'!J121</f>
        <v>0</v>
      </c>
      <c r="K121" s="151">
        <f>'Répartition SECTEN1_2023'!K121-'[3]Répartition SECTEN1'!K121</f>
        <v>0</v>
      </c>
      <c r="L121" s="151">
        <f>'Répartition SECTEN1_2023'!L121-'[3]Répartition SECTEN1'!L121</f>
        <v>0</v>
      </c>
      <c r="M121" s="151">
        <f>'Répartition SECTEN1_2023'!M121-'[3]Répartition SECTEN1'!M121</f>
        <v>0</v>
      </c>
      <c r="N121" s="151">
        <f>'Répartition SECTEN1_2023'!N121-'[3]Répartition SECTEN1'!N121</f>
        <v>0</v>
      </c>
      <c r="O121" s="151">
        <f>'Répartition SECTEN1_2023'!O121-'[3]Répartition SECTEN1'!O121</f>
        <v>0</v>
      </c>
      <c r="T121" s="1">
        <v>0</v>
      </c>
      <c r="U121" s="1">
        <v>0</v>
      </c>
      <c r="V121" s="1">
        <v>0</v>
      </c>
    </row>
    <row r="123" spans="1:22" ht="15.75" thickBot="1" x14ac:dyDescent="0.3"/>
    <row r="124" spans="1:22" ht="15.75" thickBot="1" x14ac:dyDescent="0.3">
      <c r="A124" s="3" t="s">
        <v>5</v>
      </c>
      <c r="C124" s="174" t="s">
        <v>181</v>
      </c>
      <c r="D124" s="175"/>
      <c r="E124" s="175"/>
      <c r="F124" s="175"/>
      <c r="G124" s="175"/>
      <c r="H124" s="175"/>
      <c r="I124" s="175"/>
      <c r="J124" s="175"/>
      <c r="K124" s="175"/>
      <c r="L124" s="175"/>
      <c r="M124" s="175"/>
      <c r="N124" s="175"/>
      <c r="O124" s="176"/>
    </row>
    <row r="125" spans="1:22" x14ac:dyDescent="0.25">
      <c r="A125" s="10" t="s">
        <v>8</v>
      </c>
      <c r="B125" s="4" t="s">
        <v>164</v>
      </c>
      <c r="C125" s="2">
        <v>2018</v>
      </c>
      <c r="D125" s="2">
        <v>2019</v>
      </c>
      <c r="E125" s="2">
        <v>2020</v>
      </c>
      <c r="F125" s="1">
        <v>2023</v>
      </c>
      <c r="G125" s="2">
        <v>2025</v>
      </c>
      <c r="H125" s="1">
        <v>2028</v>
      </c>
      <c r="I125" s="2">
        <v>2030</v>
      </c>
      <c r="J125" s="1">
        <v>2033</v>
      </c>
      <c r="K125" s="2">
        <v>2035</v>
      </c>
      <c r="L125" s="1">
        <v>2038</v>
      </c>
      <c r="M125" s="2">
        <v>2040</v>
      </c>
      <c r="N125" s="2">
        <v>2045</v>
      </c>
      <c r="O125" s="2">
        <v>2050</v>
      </c>
      <c r="T125" s="1">
        <v>2018</v>
      </c>
      <c r="U125" s="1">
        <v>2019</v>
      </c>
      <c r="V125" s="1">
        <v>2020</v>
      </c>
    </row>
    <row r="126" spans="1:22" x14ac:dyDescent="0.25">
      <c r="A126" s="129" t="s">
        <v>9</v>
      </c>
      <c r="B126" s="129" t="s">
        <v>165</v>
      </c>
      <c r="C126" s="151">
        <f>'Répartition SECTEN1_2023'!C126-'[3]Répartition SECTEN1'!C126</f>
        <v>0</v>
      </c>
      <c r="D126" s="151">
        <f>'Répartition SECTEN1_2023'!D126-'[3]Répartition SECTEN1'!D126</f>
        <v>0</v>
      </c>
      <c r="E126" s="151">
        <f>'Répartition SECTEN1_2023'!E126-'[3]Répartition SECTEN1'!E126</f>
        <v>0</v>
      </c>
      <c r="F126" s="151">
        <f>'Répartition SECTEN1_2023'!F126-'[3]Répartition SECTEN1'!F126</f>
        <v>0</v>
      </c>
      <c r="G126" s="151">
        <f>'Répartition SECTEN1_2023'!G126-'[3]Répartition SECTEN1'!G126</f>
        <v>0</v>
      </c>
      <c r="H126" s="151">
        <f>'Répartition SECTEN1_2023'!H126-'[3]Répartition SECTEN1'!H126</f>
        <v>0</v>
      </c>
      <c r="I126" s="151">
        <f>'Répartition SECTEN1_2023'!I126-'[3]Répartition SECTEN1'!I126</f>
        <v>0</v>
      </c>
      <c r="J126" s="151">
        <f>'Répartition SECTEN1_2023'!J126-'[3]Répartition SECTEN1'!J126</f>
        <v>0</v>
      </c>
      <c r="K126" s="151">
        <f>'Répartition SECTEN1_2023'!K126-'[3]Répartition SECTEN1'!K126</f>
        <v>0</v>
      </c>
      <c r="L126" s="151">
        <f>'Répartition SECTEN1_2023'!L126-'[3]Répartition SECTEN1'!L126</f>
        <v>0</v>
      </c>
      <c r="M126" s="151">
        <f>'Répartition SECTEN1_2023'!M126-'[3]Répartition SECTEN1'!M126</f>
        <v>0</v>
      </c>
      <c r="N126" s="151">
        <f>'Répartition SECTEN1_2023'!N126-'[3]Répartition SECTEN1'!N126</f>
        <v>0</v>
      </c>
      <c r="O126" s="151">
        <f>'Répartition SECTEN1_2023'!O126-'[3]Répartition SECTEN1'!O126</f>
        <v>0</v>
      </c>
      <c r="T126" s="1">
        <v>187.06821649704457</v>
      </c>
      <c r="U126" s="1">
        <v>173.60786826399857</v>
      </c>
      <c r="V126" s="1">
        <v>174.92436067411725</v>
      </c>
    </row>
    <row r="127" spans="1:22" x14ac:dyDescent="0.25">
      <c r="A127" s="152" t="s">
        <v>13</v>
      </c>
      <c r="B127" s="152" t="s">
        <v>166</v>
      </c>
      <c r="C127" s="151">
        <f>'Répartition SECTEN1_2023'!C127-'[3]Répartition SECTEN1'!C127</f>
        <v>138.13161299317457</v>
      </c>
      <c r="D127" s="151">
        <f>'Répartition SECTEN1_2023'!D127-'[3]Répartition SECTEN1'!D127</f>
        <v>133.53979359543101</v>
      </c>
      <c r="E127" s="151">
        <f>'Répartition SECTEN1_2023'!E127-'[3]Répartition SECTEN1'!E127</f>
        <v>159.33000000000007</v>
      </c>
      <c r="F127" s="151">
        <f>'Répartition SECTEN1_2023'!F127-'[3]Répartition SECTEN1'!F127</f>
        <v>159.40353293350333</v>
      </c>
      <c r="G127" s="151">
        <f>'Répartition SECTEN1_2023'!G127-'[3]Répartition SECTEN1'!G127</f>
        <v>159.52720195803425</v>
      </c>
      <c r="H127" s="151">
        <f>'Répartition SECTEN1_2023'!H127-'[3]Répartition SECTEN1'!H127</f>
        <v>159.6493476539562</v>
      </c>
      <c r="I127" s="151">
        <f>'Répartition SECTEN1_2023'!I127-'[3]Répartition SECTEN1'!I127</f>
        <v>159.77265037170238</v>
      </c>
      <c r="J127" s="151">
        <f>'Répartition SECTEN1_2023'!J127-'[3]Répartition SECTEN1'!J127</f>
        <v>159.8512977037476</v>
      </c>
      <c r="K127" s="151">
        <f>'Répartition SECTEN1_2023'!K127-'[3]Répartition SECTEN1'!K127</f>
        <v>159.93133642155451</v>
      </c>
      <c r="L127" s="151">
        <f>'Répartition SECTEN1_2023'!L127-'[3]Répartition SECTEN1'!L127</f>
        <v>160.00770730268121</v>
      </c>
      <c r="M127" s="151">
        <f>'Répartition SECTEN1_2023'!M127-'[3]Répartition SECTEN1'!M127</f>
        <v>160.00224222076653</v>
      </c>
      <c r="N127" s="151">
        <f>'Répartition SECTEN1_2023'!N127-'[3]Répartition SECTEN1'!N127</f>
        <v>160.02827272654255</v>
      </c>
      <c r="O127" s="151">
        <f>'Répartition SECTEN1_2023'!O127-'[3]Répartition SECTEN1'!O127</f>
        <v>159.96727526856071</v>
      </c>
      <c r="T127" s="1">
        <v>217.48761760057434</v>
      </c>
      <c r="U127" s="1">
        <v>183.83121740014712</v>
      </c>
      <c r="V127" s="1">
        <v>143.13884394643168</v>
      </c>
    </row>
    <row r="128" spans="1:22" x14ac:dyDescent="0.25">
      <c r="A128" s="152" t="s">
        <v>58</v>
      </c>
      <c r="B128" s="152" t="s">
        <v>167</v>
      </c>
      <c r="C128" s="151">
        <f>'Répartition SECTEN1_2023'!C128-'[3]Répartition SECTEN1'!C128</f>
        <v>0</v>
      </c>
      <c r="D128" s="151">
        <f>'Répartition SECTEN1_2023'!D128-'[3]Répartition SECTEN1'!D128</f>
        <v>0</v>
      </c>
      <c r="E128" s="151">
        <f>'Répartition SECTEN1_2023'!E128-'[3]Répartition SECTEN1'!E128</f>
        <v>0</v>
      </c>
      <c r="F128" s="151">
        <f>'Répartition SECTEN1_2023'!F128-'[3]Répartition SECTEN1'!F128</f>
        <v>0</v>
      </c>
      <c r="G128" s="151">
        <f>'Répartition SECTEN1_2023'!G128-'[3]Répartition SECTEN1'!G128</f>
        <v>0</v>
      </c>
      <c r="H128" s="151">
        <f>'Répartition SECTEN1_2023'!H128-'[3]Répartition SECTEN1'!H128</f>
        <v>0</v>
      </c>
      <c r="I128" s="151">
        <f>'Répartition SECTEN1_2023'!I128-'[3]Répartition SECTEN1'!I128</f>
        <v>0</v>
      </c>
      <c r="J128" s="151">
        <f>'Répartition SECTEN1_2023'!J128-'[3]Répartition SECTEN1'!J128</f>
        <v>0</v>
      </c>
      <c r="K128" s="151">
        <f>'Répartition SECTEN1_2023'!K128-'[3]Répartition SECTEN1'!K128</f>
        <v>0</v>
      </c>
      <c r="L128" s="151">
        <f>'Répartition SECTEN1_2023'!L128-'[3]Répartition SECTEN1'!L128</f>
        <v>0</v>
      </c>
      <c r="M128" s="151">
        <f>'Répartition SECTEN1_2023'!M128-'[3]Répartition SECTEN1'!M128</f>
        <v>0</v>
      </c>
      <c r="N128" s="151">
        <f>'Répartition SECTEN1_2023'!N128-'[3]Répartition SECTEN1'!N128</f>
        <v>0</v>
      </c>
      <c r="O128" s="151">
        <f>'Répartition SECTEN1_2023'!O128-'[3]Répartition SECTEN1'!O128</f>
        <v>0</v>
      </c>
      <c r="T128" s="1">
        <v>0</v>
      </c>
      <c r="U128" s="1">
        <v>0</v>
      </c>
      <c r="V128" s="1">
        <v>0</v>
      </c>
    </row>
    <row r="129" spans="1:22" x14ac:dyDescent="0.25">
      <c r="A129" s="152" t="s">
        <v>39</v>
      </c>
      <c r="B129" s="152" t="s">
        <v>168</v>
      </c>
      <c r="C129" s="151">
        <f>'Répartition SECTEN1_2023'!C129-'[3]Répartition SECTEN1'!C129</f>
        <v>0</v>
      </c>
      <c r="D129" s="151">
        <f>'Répartition SECTEN1_2023'!D129-'[3]Répartition SECTEN1'!D129</f>
        <v>0</v>
      </c>
      <c r="E129" s="151">
        <f>'Répartition SECTEN1_2023'!E129-'[3]Répartition SECTEN1'!E129</f>
        <v>0</v>
      </c>
      <c r="F129" s="151">
        <f>'Répartition SECTEN1_2023'!F129-'[3]Répartition SECTEN1'!F129</f>
        <v>0</v>
      </c>
      <c r="G129" s="151">
        <f>'Répartition SECTEN1_2023'!G129-'[3]Répartition SECTEN1'!G129</f>
        <v>0</v>
      </c>
      <c r="H129" s="151">
        <f>'Répartition SECTEN1_2023'!H129-'[3]Répartition SECTEN1'!H129</f>
        <v>0</v>
      </c>
      <c r="I129" s="151">
        <f>'Répartition SECTEN1_2023'!I129-'[3]Répartition SECTEN1'!I129</f>
        <v>0</v>
      </c>
      <c r="J129" s="151">
        <f>'Répartition SECTEN1_2023'!J129-'[3]Répartition SECTEN1'!J129</f>
        <v>0</v>
      </c>
      <c r="K129" s="151">
        <f>'Répartition SECTEN1_2023'!K129-'[3]Répartition SECTEN1'!K129</f>
        <v>0</v>
      </c>
      <c r="L129" s="151">
        <f>'Répartition SECTEN1_2023'!L129-'[3]Répartition SECTEN1'!L129</f>
        <v>0</v>
      </c>
      <c r="M129" s="151">
        <f>'Répartition SECTEN1_2023'!M129-'[3]Répartition SECTEN1'!M129</f>
        <v>0</v>
      </c>
      <c r="N129" s="151">
        <f>'Répartition SECTEN1_2023'!N129-'[3]Répartition SECTEN1'!N129</f>
        <v>0</v>
      </c>
      <c r="O129" s="151">
        <f>'Répartition SECTEN1_2023'!O129-'[3]Répartition SECTEN1'!O129</f>
        <v>0</v>
      </c>
      <c r="T129" s="1">
        <v>25.3594536046974</v>
      </c>
      <c r="U129" s="1">
        <v>25.311007061144647</v>
      </c>
      <c r="V129" s="1">
        <v>25.674899074751586</v>
      </c>
    </row>
    <row r="130" spans="1:22" x14ac:dyDescent="0.25">
      <c r="A130" s="152" t="s">
        <v>54</v>
      </c>
      <c r="B130" s="152" t="s">
        <v>169</v>
      </c>
      <c r="C130" s="151">
        <f>'Répartition SECTEN1_2023'!C130-'[3]Répartition SECTEN1'!C130</f>
        <v>0</v>
      </c>
      <c r="D130" s="151">
        <f>'Répartition SECTEN1_2023'!D130-'[3]Répartition SECTEN1'!D130</f>
        <v>0</v>
      </c>
      <c r="E130" s="151">
        <f>'Répartition SECTEN1_2023'!E130-'[3]Répartition SECTEN1'!E130</f>
        <v>0</v>
      </c>
      <c r="F130" s="151">
        <f>'Répartition SECTEN1_2023'!F130-'[3]Répartition SECTEN1'!F130</f>
        <v>0</v>
      </c>
      <c r="G130" s="151">
        <f>'Répartition SECTEN1_2023'!G130-'[3]Répartition SECTEN1'!G130</f>
        <v>0</v>
      </c>
      <c r="H130" s="151">
        <f>'Répartition SECTEN1_2023'!H130-'[3]Répartition SECTEN1'!H130</f>
        <v>0</v>
      </c>
      <c r="I130" s="151">
        <f>'Répartition SECTEN1_2023'!I130-'[3]Répartition SECTEN1'!I130</f>
        <v>0</v>
      </c>
      <c r="J130" s="151">
        <f>'Répartition SECTEN1_2023'!J130-'[3]Répartition SECTEN1'!J130</f>
        <v>0</v>
      </c>
      <c r="K130" s="151">
        <f>'Répartition SECTEN1_2023'!K130-'[3]Répartition SECTEN1'!K130</f>
        <v>0</v>
      </c>
      <c r="L130" s="151">
        <f>'Répartition SECTEN1_2023'!L130-'[3]Répartition SECTEN1'!L130</f>
        <v>0</v>
      </c>
      <c r="M130" s="151">
        <f>'Répartition SECTEN1_2023'!M130-'[3]Répartition SECTEN1'!M130</f>
        <v>0</v>
      </c>
      <c r="N130" s="151">
        <f>'Répartition SECTEN1_2023'!N130-'[3]Répartition SECTEN1'!N130</f>
        <v>0</v>
      </c>
      <c r="O130" s="151">
        <f>'Répartition SECTEN1_2023'!O130-'[3]Répartition SECTEN1'!O130</f>
        <v>0</v>
      </c>
      <c r="T130" s="1">
        <v>0</v>
      </c>
      <c r="U130" s="1">
        <v>0</v>
      </c>
      <c r="V130" s="1">
        <v>0</v>
      </c>
    </row>
    <row r="131" spans="1:22" x14ac:dyDescent="0.25">
      <c r="A131" s="152" t="s">
        <v>47</v>
      </c>
      <c r="B131" s="152" t="s">
        <v>170</v>
      </c>
      <c r="C131" s="151">
        <f>'Répartition SECTEN1_2023'!C131-'[3]Répartition SECTEN1'!C131</f>
        <v>0</v>
      </c>
      <c r="D131" s="151">
        <f>'Répartition SECTEN1_2023'!D131-'[3]Répartition SECTEN1'!D131</f>
        <v>0</v>
      </c>
      <c r="E131" s="151">
        <f>'Répartition SECTEN1_2023'!E131-'[3]Répartition SECTEN1'!E131</f>
        <v>0</v>
      </c>
      <c r="F131" s="151">
        <f>'Répartition SECTEN1_2023'!F131-'[3]Répartition SECTEN1'!F131</f>
        <v>0</v>
      </c>
      <c r="G131" s="151">
        <f>'Répartition SECTEN1_2023'!G131-'[3]Répartition SECTEN1'!G131</f>
        <v>0</v>
      </c>
      <c r="H131" s="151">
        <f>'Répartition SECTEN1_2023'!H131-'[3]Répartition SECTEN1'!H131</f>
        <v>0</v>
      </c>
      <c r="I131" s="151">
        <f>'Répartition SECTEN1_2023'!I131-'[3]Répartition SECTEN1'!I131</f>
        <v>0</v>
      </c>
      <c r="J131" s="151">
        <f>'Répartition SECTEN1_2023'!J131-'[3]Répartition SECTEN1'!J131</f>
        <v>0</v>
      </c>
      <c r="K131" s="151">
        <f>'Répartition SECTEN1_2023'!K131-'[3]Répartition SECTEN1'!K131</f>
        <v>0</v>
      </c>
      <c r="L131" s="151">
        <f>'Répartition SECTEN1_2023'!L131-'[3]Répartition SECTEN1'!L131</f>
        <v>0</v>
      </c>
      <c r="M131" s="151">
        <f>'Répartition SECTEN1_2023'!M131-'[3]Répartition SECTEN1'!M131</f>
        <v>0</v>
      </c>
      <c r="N131" s="151">
        <f>'Répartition SECTEN1_2023'!N131-'[3]Répartition SECTEN1'!N131</f>
        <v>0</v>
      </c>
      <c r="O131" s="151">
        <f>'Répartition SECTEN1_2023'!O131-'[3]Répartition SECTEN1'!O131</f>
        <v>0</v>
      </c>
      <c r="T131" s="1">
        <v>0</v>
      </c>
      <c r="U131" s="1">
        <v>0</v>
      </c>
      <c r="V131" s="1">
        <v>0</v>
      </c>
    </row>
    <row r="132" spans="1:22" x14ac:dyDescent="0.25">
      <c r="A132" s="153"/>
      <c r="B132" s="8" t="s">
        <v>171</v>
      </c>
      <c r="C132" s="151">
        <f>'Répartition SECTEN1_2023'!C132-'[3]Répartition SECTEN1'!C132</f>
        <v>138.13161299317449</v>
      </c>
      <c r="D132" s="151">
        <f>'Répartition SECTEN1_2023'!D132-'[3]Répartition SECTEN1'!D132</f>
        <v>133.53979359543098</v>
      </c>
      <c r="E132" s="151">
        <f>'Répartition SECTEN1_2023'!E132-'[3]Répartition SECTEN1'!E132</f>
        <v>159.3300000000001</v>
      </c>
      <c r="F132" s="151">
        <f>'Répartition SECTEN1_2023'!F132-'[3]Répartition SECTEN1'!F132</f>
        <v>159.40353293350336</v>
      </c>
      <c r="G132" s="151">
        <f>'Répartition SECTEN1_2023'!G132-'[3]Répartition SECTEN1'!G132</f>
        <v>159.52720195803414</v>
      </c>
      <c r="H132" s="151">
        <f>'Répartition SECTEN1_2023'!H132-'[3]Répartition SECTEN1'!H132</f>
        <v>159.64934765395623</v>
      </c>
      <c r="I132" s="151">
        <f>'Répartition SECTEN1_2023'!I132-'[3]Répartition SECTEN1'!I132</f>
        <v>159.77265037170235</v>
      </c>
      <c r="J132" s="151">
        <f>'Répartition SECTEN1_2023'!J132-'[3]Répartition SECTEN1'!J132</f>
        <v>159.85129770374749</v>
      </c>
      <c r="K132" s="151">
        <f>'Répartition SECTEN1_2023'!K132-'[3]Répartition SECTEN1'!K132</f>
        <v>159.93133642155448</v>
      </c>
      <c r="L132" s="151">
        <f>'Répartition SECTEN1_2023'!L132-'[3]Répartition SECTEN1'!L132</f>
        <v>160.00770730268118</v>
      </c>
      <c r="M132" s="151">
        <f>'Répartition SECTEN1_2023'!M132-'[3]Répartition SECTEN1'!M132</f>
        <v>160.00224222076662</v>
      </c>
      <c r="N132" s="151">
        <f>'Répartition SECTEN1_2023'!N132-'[3]Répartition SECTEN1'!N132</f>
        <v>160.02827272654258</v>
      </c>
      <c r="O132" s="151">
        <f>'Répartition SECTEN1_2023'!O132-'[3]Répartition SECTEN1'!O132</f>
        <v>159.96727526856074</v>
      </c>
      <c r="T132" s="1">
        <v>429.91528770231633</v>
      </c>
      <c r="U132" s="1">
        <v>382.75009272529036</v>
      </c>
      <c r="V132" s="1">
        <v>343.73810369530054</v>
      </c>
    </row>
    <row r="133" spans="1:22" x14ac:dyDescent="0.25">
      <c r="A133" s="153"/>
      <c r="B133" s="9" t="s">
        <v>172</v>
      </c>
      <c r="C133" s="124"/>
      <c r="D133" s="124"/>
      <c r="E133" s="124"/>
      <c r="F133" s="123"/>
      <c r="G133" s="124"/>
      <c r="H133" s="123"/>
      <c r="I133" s="124"/>
      <c r="J133" s="123"/>
      <c r="K133" s="124"/>
      <c r="L133" s="123"/>
      <c r="M133" s="124"/>
      <c r="N133" s="124"/>
      <c r="O133" s="124"/>
    </row>
    <row r="134" spans="1:22" x14ac:dyDescent="0.25">
      <c r="A134" s="153"/>
      <c r="B134" s="9"/>
      <c r="C134" s="124"/>
      <c r="D134" s="124"/>
      <c r="E134" s="124"/>
      <c r="F134" s="123"/>
      <c r="G134" s="124"/>
      <c r="H134" s="123"/>
      <c r="I134" s="124"/>
      <c r="J134" s="123"/>
      <c r="K134" s="124"/>
      <c r="L134" s="123"/>
      <c r="M134" s="124"/>
      <c r="N134" s="124"/>
      <c r="O134" s="124"/>
    </row>
    <row r="135" spans="1:22" x14ac:dyDescent="0.25">
      <c r="A135" s="153"/>
      <c r="B135" s="9"/>
      <c r="F135" s="123"/>
      <c r="G135" s="124"/>
      <c r="H135" s="123"/>
      <c r="I135" s="124"/>
      <c r="J135" s="123"/>
      <c r="K135" s="124"/>
      <c r="L135" s="123"/>
      <c r="M135" s="124"/>
      <c r="N135" s="124"/>
      <c r="O135" s="124"/>
    </row>
    <row r="136" spans="1:22" x14ac:dyDescent="0.25">
      <c r="A136" s="129" t="s">
        <v>66</v>
      </c>
      <c r="B136" s="129" t="s">
        <v>173</v>
      </c>
      <c r="C136" s="151">
        <f>'Répartition SECTEN1_2023'!C136-'[3]Répartition SECTEN1'!C136</f>
        <v>0</v>
      </c>
      <c r="D136" s="151">
        <f>'Répartition SECTEN1_2023'!D136-'[3]Répartition SECTEN1'!D136</f>
        <v>0</v>
      </c>
      <c r="E136" s="151">
        <f>'Répartition SECTEN1_2023'!E136-'[3]Répartition SECTEN1'!E136</f>
        <v>0</v>
      </c>
      <c r="F136" s="151">
        <f>'Répartition SECTEN1_2023'!F136-'[3]Répartition SECTEN1'!F136</f>
        <v>0</v>
      </c>
      <c r="G136" s="151">
        <f>'Répartition SECTEN1_2023'!G136-'[3]Répartition SECTEN1'!G136</f>
        <v>0</v>
      </c>
      <c r="H136" s="151">
        <f>'Répartition SECTEN1_2023'!H136-'[3]Répartition SECTEN1'!H136</f>
        <v>0</v>
      </c>
      <c r="I136" s="151">
        <f>'Répartition SECTEN1_2023'!I136-'[3]Répartition SECTEN1'!I136</f>
        <v>0</v>
      </c>
      <c r="J136" s="151">
        <f>'Répartition SECTEN1_2023'!J136-'[3]Répartition SECTEN1'!J136</f>
        <v>0</v>
      </c>
      <c r="K136" s="151">
        <f>'Répartition SECTEN1_2023'!K136-'[3]Répartition SECTEN1'!K136</f>
        <v>0</v>
      </c>
      <c r="L136" s="151">
        <f>'Répartition SECTEN1_2023'!L136-'[3]Répartition SECTEN1'!L136</f>
        <v>0</v>
      </c>
      <c r="M136" s="151">
        <f>'Répartition SECTEN1_2023'!M136-'[3]Répartition SECTEN1'!M136</f>
        <v>0</v>
      </c>
      <c r="N136" s="151">
        <f>'Répartition SECTEN1_2023'!N136-'[3]Répartition SECTEN1'!N136</f>
        <v>0</v>
      </c>
      <c r="O136" s="151">
        <f>'Répartition SECTEN1_2023'!O136-'[3]Répartition SECTEN1'!O136</f>
        <v>0</v>
      </c>
    </row>
    <row r="137" spans="1:22" x14ac:dyDescent="0.25">
      <c r="B137" s="8" t="s">
        <v>174</v>
      </c>
      <c r="C137" s="151">
        <f t="shared" ref="C137:O137" si="6">C136+C132</f>
        <v>138.13161299317449</v>
      </c>
      <c r="D137" s="151">
        <f t="shared" si="6"/>
        <v>133.53979359543098</v>
      </c>
      <c r="E137" s="151">
        <f t="shared" si="6"/>
        <v>159.3300000000001</v>
      </c>
      <c r="F137" s="154">
        <f t="shared" si="6"/>
        <v>159.40353293350336</v>
      </c>
      <c r="G137" s="155">
        <f t="shared" si="6"/>
        <v>159.52720195803414</v>
      </c>
      <c r="H137" s="154">
        <f t="shared" si="6"/>
        <v>159.64934765395623</v>
      </c>
      <c r="I137" s="155">
        <f t="shared" si="6"/>
        <v>159.77265037170235</v>
      </c>
      <c r="J137" s="154">
        <f t="shared" si="6"/>
        <v>159.85129770374749</v>
      </c>
      <c r="K137" s="155">
        <f t="shared" si="6"/>
        <v>159.93133642155448</v>
      </c>
      <c r="L137" s="154">
        <f t="shared" si="6"/>
        <v>160.00770730268118</v>
      </c>
      <c r="M137" s="155">
        <f t="shared" si="6"/>
        <v>160.00224222076662</v>
      </c>
      <c r="N137" s="155">
        <f t="shared" si="6"/>
        <v>160.02827272654258</v>
      </c>
      <c r="O137" s="155">
        <f t="shared" si="6"/>
        <v>159.96727526856074</v>
      </c>
      <c r="T137" s="1">
        <v>429.91528770231633</v>
      </c>
      <c r="U137" s="1">
        <v>382.75009272529036</v>
      </c>
      <c r="V137" s="1">
        <v>343.73810369530054</v>
      </c>
    </row>
    <row r="138" spans="1:22" x14ac:dyDescent="0.25">
      <c r="B138" s="9" t="s">
        <v>172</v>
      </c>
      <c r="C138" s="124"/>
      <c r="D138" s="124"/>
      <c r="E138" s="124"/>
      <c r="F138" s="123"/>
      <c r="G138" s="124"/>
      <c r="H138" s="123"/>
      <c r="I138" s="124"/>
      <c r="J138" s="123"/>
      <c r="K138" s="124"/>
      <c r="L138" s="123"/>
      <c r="M138" s="124"/>
      <c r="N138" s="124"/>
      <c r="O138" s="124"/>
    </row>
    <row r="139" spans="1:22" x14ac:dyDescent="0.25">
      <c r="B139" s="9"/>
      <c r="C139" s="124"/>
      <c r="D139" s="124"/>
      <c r="E139" s="124"/>
      <c r="F139" s="123"/>
      <c r="G139" s="124"/>
      <c r="H139" s="123"/>
      <c r="I139" s="124"/>
      <c r="J139" s="123"/>
      <c r="K139" s="124"/>
      <c r="L139" s="123"/>
      <c r="M139" s="124"/>
      <c r="N139" s="124"/>
      <c r="O139" s="124"/>
    </row>
    <row r="140" spans="1:22" x14ac:dyDescent="0.25">
      <c r="B140" s="8"/>
    </row>
    <row r="141" spans="1:22" x14ac:dyDescent="0.25">
      <c r="A141" s="129" t="s">
        <v>52</v>
      </c>
      <c r="B141" s="129" t="s">
        <v>175</v>
      </c>
      <c r="C141" s="151">
        <f>'Répartition SECTEN1_2023'!C141-'[3]Répartition SECTEN1'!C141</f>
        <v>0</v>
      </c>
      <c r="D141" s="151">
        <f>'Répartition SECTEN1_2023'!D141-'[3]Répartition SECTEN1'!D141</f>
        <v>0</v>
      </c>
      <c r="E141" s="151">
        <f>'Répartition SECTEN1_2023'!E141-'[3]Répartition SECTEN1'!E141</f>
        <v>0</v>
      </c>
      <c r="F141" s="151">
        <f>'Répartition SECTEN1_2023'!F141-'[3]Répartition SECTEN1'!F141</f>
        <v>0</v>
      </c>
      <c r="G141" s="151">
        <f>'Répartition SECTEN1_2023'!G141-'[3]Répartition SECTEN1'!G141</f>
        <v>0</v>
      </c>
      <c r="H141" s="151">
        <f>'Répartition SECTEN1_2023'!H141-'[3]Répartition SECTEN1'!H141</f>
        <v>0</v>
      </c>
      <c r="I141" s="151">
        <f>'Répartition SECTEN1_2023'!I141-'[3]Répartition SECTEN1'!I141</f>
        <v>0</v>
      </c>
      <c r="J141" s="151">
        <f>'Répartition SECTEN1_2023'!J141-'[3]Répartition SECTEN1'!J141</f>
        <v>0</v>
      </c>
      <c r="K141" s="151">
        <f>'Répartition SECTEN1_2023'!K141-'[3]Répartition SECTEN1'!K141</f>
        <v>0</v>
      </c>
      <c r="L141" s="151">
        <f>'Répartition SECTEN1_2023'!L141-'[3]Répartition SECTEN1'!L141</f>
        <v>0</v>
      </c>
      <c r="M141" s="151">
        <f>'Répartition SECTEN1_2023'!M141-'[3]Répartition SECTEN1'!M141</f>
        <v>0</v>
      </c>
      <c r="N141" s="151">
        <f>'Répartition SECTEN1_2023'!N141-'[3]Répartition SECTEN1'!N141</f>
        <v>0</v>
      </c>
      <c r="O141" s="151">
        <f>'Répartition SECTEN1_2023'!O141-'[3]Répartition SECTEN1'!O141</f>
        <v>0</v>
      </c>
    </row>
    <row r="143" spans="1:22" ht="15.75" thickBot="1" x14ac:dyDescent="0.3"/>
    <row r="144" spans="1:22" ht="15.75" thickBot="1" x14ac:dyDescent="0.3">
      <c r="A144" s="3" t="s">
        <v>6</v>
      </c>
      <c r="C144" s="174" t="s">
        <v>182</v>
      </c>
      <c r="D144" s="175"/>
      <c r="E144" s="175"/>
      <c r="F144" s="175"/>
      <c r="G144" s="175"/>
      <c r="H144" s="175"/>
      <c r="I144" s="175"/>
      <c r="J144" s="175"/>
      <c r="K144" s="175"/>
      <c r="L144" s="175"/>
      <c r="M144" s="175"/>
      <c r="N144" s="175"/>
      <c r="O144" s="176"/>
    </row>
    <row r="145" spans="1:22" x14ac:dyDescent="0.25">
      <c r="A145" s="10" t="s">
        <v>8</v>
      </c>
      <c r="B145" s="4" t="s">
        <v>164</v>
      </c>
      <c r="C145" s="2">
        <v>2018</v>
      </c>
      <c r="D145" s="2">
        <v>2019</v>
      </c>
      <c r="E145" s="2">
        <v>2020</v>
      </c>
      <c r="F145" s="1">
        <v>2023</v>
      </c>
      <c r="G145" s="2">
        <v>2025</v>
      </c>
      <c r="H145" s="1">
        <v>2028</v>
      </c>
      <c r="I145" s="2">
        <v>2030</v>
      </c>
      <c r="J145" s="1">
        <v>2033</v>
      </c>
      <c r="K145" s="2">
        <v>2035</v>
      </c>
      <c r="L145" s="1">
        <v>2038</v>
      </c>
      <c r="M145" s="2">
        <v>2040</v>
      </c>
      <c r="N145" s="2">
        <v>2045</v>
      </c>
      <c r="O145" s="2">
        <v>2050</v>
      </c>
      <c r="T145" s="1">
        <v>2018</v>
      </c>
      <c r="U145" s="1">
        <v>2019</v>
      </c>
      <c r="V145" s="1">
        <v>2020</v>
      </c>
    </row>
    <row r="146" spans="1:22" x14ac:dyDescent="0.25">
      <c r="A146" s="129" t="s">
        <v>9</v>
      </c>
      <c r="B146" s="129" t="s">
        <v>165</v>
      </c>
      <c r="C146" s="151">
        <f>'Répartition SECTEN1_2023'!C146-'[3]Répartition SECTEN1'!C146</f>
        <v>0</v>
      </c>
      <c r="D146" s="151">
        <f>'Répartition SECTEN1_2023'!D146-'[3]Répartition SECTEN1'!D146</f>
        <v>0</v>
      </c>
      <c r="E146" s="151">
        <f>'Répartition SECTEN1_2023'!E146-'[3]Répartition SECTEN1'!E146</f>
        <v>0</v>
      </c>
      <c r="F146" s="151">
        <f>'Répartition SECTEN1_2023'!F146-'[3]Répartition SECTEN1'!F146</f>
        <v>0</v>
      </c>
      <c r="G146" s="151">
        <f>'Répartition SECTEN1_2023'!G146-'[3]Répartition SECTEN1'!G146</f>
        <v>0</v>
      </c>
      <c r="H146" s="151">
        <f>'Répartition SECTEN1_2023'!H146-'[3]Répartition SECTEN1'!H146</f>
        <v>0</v>
      </c>
      <c r="I146" s="151">
        <f>'Répartition SECTEN1_2023'!I146-'[3]Répartition SECTEN1'!I146</f>
        <v>0</v>
      </c>
      <c r="J146" s="151">
        <f>'Répartition SECTEN1_2023'!J146-'[3]Répartition SECTEN1'!J146</f>
        <v>0</v>
      </c>
      <c r="K146" s="151">
        <f>'Répartition SECTEN1_2023'!K146-'[3]Répartition SECTEN1'!K146</f>
        <v>0</v>
      </c>
      <c r="L146" s="151">
        <f>'Répartition SECTEN1_2023'!L146-'[3]Répartition SECTEN1'!L146</f>
        <v>0</v>
      </c>
      <c r="M146" s="151">
        <f>'Répartition SECTEN1_2023'!M146-'[3]Répartition SECTEN1'!M146</f>
        <v>0</v>
      </c>
      <c r="N146" s="151">
        <f>'Répartition SECTEN1_2023'!N146-'[3]Répartition SECTEN1'!N146</f>
        <v>0</v>
      </c>
      <c r="O146" s="151">
        <f>'Répartition SECTEN1_2023'!O146-'[3]Répartition SECTEN1'!O146</f>
        <v>0</v>
      </c>
      <c r="T146" s="1">
        <v>0</v>
      </c>
      <c r="U146" s="1">
        <v>0</v>
      </c>
      <c r="V146" s="1">
        <v>0</v>
      </c>
    </row>
    <row r="147" spans="1:22" x14ac:dyDescent="0.25">
      <c r="A147" s="152" t="s">
        <v>13</v>
      </c>
      <c r="B147" s="152" t="s">
        <v>166</v>
      </c>
      <c r="C147" s="151">
        <f>'Répartition SECTEN1_2023'!C147-'[3]Répartition SECTEN1'!C147</f>
        <v>0</v>
      </c>
      <c r="D147" s="151">
        <f>'Répartition SECTEN1_2023'!D147-'[3]Répartition SECTEN1'!D147</f>
        <v>0</v>
      </c>
      <c r="E147" s="151">
        <f>'Répartition SECTEN1_2023'!E147-'[3]Répartition SECTEN1'!E147</f>
        <v>0</v>
      </c>
      <c r="F147" s="151">
        <f>'Répartition SECTEN1_2023'!F147-'[3]Répartition SECTEN1'!F147</f>
        <v>0</v>
      </c>
      <c r="G147" s="151">
        <f>'Répartition SECTEN1_2023'!G147-'[3]Répartition SECTEN1'!G147</f>
        <v>0</v>
      </c>
      <c r="H147" s="151">
        <f>'Répartition SECTEN1_2023'!H147-'[3]Répartition SECTEN1'!H147</f>
        <v>0</v>
      </c>
      <c r="I147" s="151">
        <f>'Répartition SECTEN1_2023'!I147-'[3]Répartition SECTEN1'!I147</f>
        <v>0</v>
      </c>
      <c r="J147" s="151">
        <f>'Répartition SECTEN1_2023'!J147-'[3]Répartition SECTEN1'!J147</f>
        <v>0</v>
      </c>
      <c r="K147" s="151">
        <f>'Répartition SECTEN1_2023'!K147-'[3]Répartition SECTEN1'!K147</f>
        <v>0</v>
      </c>
      <c r="L147" s="151">
        <f>'Répartition SECTEN1_2023'!L147-'[3]Répartition SECTEN1'!L147</f>
        <v>0</v>
      </c>
      <c r="M147" s="151">
        <f>'Répartition SECTEN1_2023'!M147-'[3]Répartition SECTEN1'!M147</f>
        <v>0</v>
      </c>
      <c r="N147" s="151">
        <f>'Répartition SECTEN1_2023'!N147-'[3]Répartition SECTEN1'!N147</f>
        <v>0</v>
      </c>
      <c r="O147" s="151">
        <f>'Répartition SECTEN1_2023'!O147-'[3]Répartition SECTEN1'!O147</f>
        <v>0</v>
      </c>
      <c r="T147" s="1">
        <v>12.250677260000005</v>
      </c>
      <c r="U147" s="1">
        <v>10.290631532000003</v>
      </c>
      <c r="V147" s="1">
        <v>8.5404853960000011</v>
      </c>
    </row>
    <row r="148" spans="1:22" x14ac:dyDescent="0.25">
      <c r="A148" s="152" t="s">
        <v>58</v>
      </c>
      <c r="B148" s="152" t="s">
        <v>167</v>
      </c>
      <c r="C148" s="151">
        <f>'Répartition SECTEN1_2023'!C148-'[3]Répartition SECTEN1'!C148</f>
        <v>0</v>
      </c>
      <c r="D148" s="151">
        <f>'Répartition SECTEN1_2023'!D148-'[3]Répartition SECTEN1'!D148</f>
        <v>0</v>
      </c>
      <c r="E148" s="151">
        <f>'Répartition SECTEN1_2023'!E148-'[3]Répartition SECTEN1'!E148</f>
        <v>0</v>
      </c>
      <c r="F148" s="151">
        <f>'Répartition SECTEN1_2023'!F148-'[3]Répartition SECTEN1'!F148</f>
        <v>0</v>
      </c>
      <c r="G148" s="151">
        <f>'Répartition SECTEN1_2023'!G148-'[3]Répartition SECTEN1'!G148</f>
        <v>0</v>
      </c>
      <c r="H148" s="151">
        <f>'Répartition SECTEN1_2023'!H148-'[3]Répartition SECTEN1'!H148</f>
        <v>0</v>
      </c>
      <c r="I148" s="151">
        <f>'Répartition SECTEN1_2023'!I148-'[3]Répartition SECTEN1'!I148</f>
        <v>0</v>
      </c>
      <c r="J148" s="151">
        <f>'Répartition SECTEN1_2023'!J148-'[3]Répartition SECTEN1'!J148</f>
        <v>0</v>
      </c>
      <c r="K148" s="151">
        <f>'Répartition SECTEN1_2023'!K148-'[3]Répartition SECTEN1'!K148</f>
        <v>0</v>
      </c>
      <c r="L148" s="151">
        <f>'Répartition SECTEN1_2023'!L148-'[3]Répartition SECTEN1'!L148</f>
        <v>0</v>
      </c>
      <c r="M148" s="151">
        <f>'Répartition SECTEN1_2023'!M148-'[3]Répartition SECTEN1'!M148</f>
        <v>0</v>
      </c>
      <c r="N148" s="151">
        <f>'Répartition SECTEN1_2023'!N148-'[3]Répartition SECTEN1'!N148</f>
        <v>0</v>
      </c>
      <c r="O148" s="151">
        <f>'Répartition SECTEN1_2023'!O148-'[3]Répartition SECTEN1'!O148</f>
        <v>0</v>
      </c>
      <c r="T148" s="1">
        <v>0</v>
      </c>
      <c r="U148" s="1">
        <v>0</v>
      </c>
      <c r="V148" s="1">
        <v>0</v>
      </c>
    </row>
    <row r="149" spans="1:22" x14ac:dyDescent="0.25">
      <c r="A149" s="152" t="s">
        <v>39</v>
      </c>
      <c r="B149" s="152" t="s">
        <v>168</v>
      </c>
      <c r="C149" s="151">
        <f>'Répartition SECTEN1_2023'!C149-'[3]Répartition SECTEN1'!C149</f>
        <v>0</v>
      </c>
      <c r="D149" s="151">
        <f>'Répartition SECTEN1_2023'!D149-'[3]Répartition SECTEN1'!D149</f>
        <v>0</v>
      </c>
      <c r="E149" s="151">
        <f>'Répartition SECTEN1_2023'!E149-'[3]Répartition SECTEN1'!E149</f>
        <v>0</v>
      </c>
      <c r="F149" s="151">
        <f>'Répartition SECTEN1_2023'!F149-'[3]Répartition SECTEN1'!F149</f>
        <v>0</v>
      </c>
      <c r="G149" s="151">
        <f>'Répartition SECTEN1_2023'!G149-'[3]Répartition SECTEN1'!G149</f>
        <v>0</v>
      </c>
      <c r="H149" s="151">
        <f>'Répartition SECTEN1_2023'!H149-'[3]Répartition SECTEN1'!H149</f>
        <v>0</v>
      </c>
      <c r="I149" s="151">
        <f>'Répartition SECTEN1_2023'!I149-'[3]Répartition SECTEN1'!I149</f>
        <v>0</v>
      </c>
      <c r="J149" s="151">
        <f>'Répartition SECTEN1_2023'!J149-'[3]Répartition SECTEN1'!J149</f>
        <v>0</v>
      </c>
      <c r="K149" s="151">
        <f>'Répartition SECTEN1_2023'!K149-'[3]Répartition SECTEN1'!K149</f>
        <v>0</v>
      </c>
      <c r="L149" s="151">
        <f>'Répartition SECTEN1_2023'!L149-'[3]Répartition SECTEN1'!L149</f>
        <v>0</v>
      </c>
      <c r="M149" s="151">
        <f>'Répartition SECTEN1_2023'!M149-'[3]Répartition SECTEN1'!M149</f>
        <v>0</v>
      </c>
      <c r="N149" s="151">
        <f>'Répartition SECTEN1_2023'!N149-'[3]Répartition SECTEN1'!N149</f>
        <v>0</v>
      </c>
      <c r="O149" s="151">
        <f>'Répartition SECTEN1_2023'!O149-'[3]Répartition SECTEN1'!O149</f>
        <v>0</v>
      </c>
      <c r="T149" s="1">
        <v>0</v>
      </c>
      <c r="U149" s="1">
        <v>0</v>
      </c>
      <c r="V149" s="1">
        <v>0</v>
      </c>
    </row>
    <row r="150" spans="1:22" x14ac:dyDescent="0.25">
      <c r="A150" s="152" t="s">
        <v>54</v>
      </c>
      <c r="B150" s="152" t="s">
        <v>169</v>
      </c>
      <c r="C150" s="151">
        <f>'Répartition SECTEN1_2023'!C150-'[3]Répartition SECTEN1'!C150</f>
        <v>0</v>
      </c>
      <c r="D150" s="151">
        <f>'Répartition SECTEN1_2023'!D150-'[3]Répartition SECTEN1'!D150</f>
        <v>0</v>
      </c>
      <c r="E150" s="151">
        <f>'Répartition SECTEN1_2023'!E150-'[3]Répartition SECTEN1'!E150</f>
        <v>0</v>
      </c>
      <c r="F150" s="151">
        <f>'Répartition SECTEN1_2023'!F150-'[3]Répartition SECTEN1'!F150</f>
        <v>0</v>
      </c>
      <c r="G150" s="151">
        <f>'Répartition SECTEN1_2023'!G150-'[3]Répartition SECTEN1'!G150</f>
        <v>0</v>
      </c>
      <c r="H150" s="151">
        <f>'Répartition SECTEN1_2023'!H150-'[3]Répartition SECTEN1'!H150</f>
        <v>0</v>
      </c>
      <c r="I150" s="151">
        <f>'Répartition SECTEN1_2023'!I150-'[3]Répartition SECTEN1'!I150</f>
        <v>0</v>
      </c>
      <c r="J150" s="151">
        <f>'Répartition SECTEN1_2023'!J150-'[3]Répartition SECTEN1'!J150</f>
        <v>0</v>
      </c>
      <c r="K150" s="151">
        <f>'Répartition SECTEN1_2023'!K150-'[3]Répartition SECTEN1'!K150</f>
        <v>0</v>
      </c>
      <c r="L150" s="151">
        <f>'Répartition SECTEN1_2023'!L150-'[3]Répartition SECTEN1'!L150</f>
        <v>0</v>
      </c>
      <c r="M150" s="151">
        <f>'Répartition SECTEN1_2023'!M150-'[3]Répartition SECTEN1'!M150</f>
        <v>0</v>
      </c>
      <c r="N150" s="151">
        <f>'Répartition SECTEN1_2023'!N150-'[3]Répartition SECTEN1'!N150</f>
        <v>0</v>
      </c>
      <c r="O150" s="151">
        <f>'Répartition SECTEN1_2023'!O150-'[3]Répartition SECTEN1'!O150</f>
        <v>0</v>
      </c>
      <c r="T150" s="1">
        <v>0</v>
      </c>
      <c r="U150" s="1">
        <v>0</v>
      </c>
      <c r="V150" s="1">
        <v>0</v>
      </c>
    </row>
    <row r="151" spans="1:22" x14ac:dyDescent="0.25">
      <c r="A151" s="152" t="s">
        <v>47</v>
      </c>
      <c r="B151" s="152" t="s">
        <v>170</v>
      </c>
      <c r="C151" s="151">
        <f>'Répartition SECTEN1_2023'!C151-'[3]Répartition SECTEN1'!C151</f>
        <v>0</v>
      </c>
      <c r="D151" s="151">
        <f>'Répartition SECTEN1_2023'!D151-'[3]Répartition SECTEN1'!D151</f>
        <v>0</v>
      </c>
      <c r="E151" s="151">
        <f>'Répartition SECTEN1_2023'!E151-'[3]Répartition SECTEN1'!E151</f>
        <v>0</v>
      </c>
      <c r="F151" s="151">
        <f>'Répartition SECTEN1_2023'!F151-'[3]Répartition SECTEN1'!F151</f>
        <v>0</v>
      </c>
      <c r="G151" s="151">
        <f>'Répartition SECTEN1_2023'!G151-'[3]Répartition SECTEN1'!G151</f>
        <v>0</v>
      </c>
      <c r="H151" s="151">
        <f>'Répartition SECTEN1_2023'!H151-'[3]Répartition SECTEN1'!H151</f>
        <v>0</v>
      </c>
      <c r="I151" s="151">
        <f>'Répartition SECTEN1_2023'!I151-'[3]Répartition SECTEN1'!I151</f>
        <v>0</v>
      </c>
      <c r="J151" s="151">
        <f>'Répartition SECTEN1_2023'!J151-'[3]Répartition SECTEN1'!J151</f>
        <v>0</v>
      </c>
      <c r="K151" s="151">
        <f>'Répartition SECTEN1_2023'!K151-'[3]Répartition SECTEN1'!K151</f>
        <v>0</v>
      </c>
      <c r="L151" s="151">
        <f>'Répartition SECTEN1_2023'!L151-'[3]Répartition SECTEN1'!L151</f>
        <v>0</v>
      </c>
      <c r="M151" s="151">
        <f>'Répartition SECTEN1_2023'!M151-'[3]Répartition SECTEN1'!M151</f>
        <v>0</v>
      </c>
      <c r="N151" s="151">
        <f>'Répartition SECTEN1_2023'!N151-'[3]Répartition SECTEN1'!N151</f>
        <v>0</v>
      </c>
      <c r="O151" s="151">
        <f>'Répartition SECTEN1_2023'!O151-'[3]Répartition SECTEN1'!O151</f>
        <v>0</v>
      </c>
      <c r="T151" s="1">
        <v>0</v>
      </c>
      <c r="U151" s="1">
        <v>0</v>
      </c>
      <c r="V151" s="1">
        <v>0</v>
      </c>
    </row>
    <row r="152" spans="1:22" x14ac:dyDescent="0.25">
      <c r="A152" s="153"/>
      <c r="B152" s="8" t="s">
        <v>171</v>
      </c>
      <c r="C152" s="151">
        <f>'Répartition SECTEN1_2023'!C152-'[3]Répartition SECTEN1'!C152</f>
        <v>0</v>
      </c>
      <c r="D152" s="151">
        <f>'Répartition SECTEN1_2023'!D152-'[3]Répartition SECTEN1'!D152</f>
        <v>0</v>
      </c>
      <c r="E152" s="151">
        <f>'Répartition SECTEN1_2023'!E152-'[3]Répartition SECTEN1'!E152</f>
        <v>0</v>
      </c>
      <c r="F152" s="151">
        <f>'Répartition SECTEN1_2023'!F152-'[3]Répartition SECTEN1'!F152</f>
        <v>0</v>
      </c>
      <c r="G152" s="151">
        <f>'Répartition SECTEN1_2023'!G152-'[3]Répartition SECTEN1'!G152</f>
        <v>0</v>
      </c>
      <c r="H152" s="151">
        <f>'Répartition SECTEN1_2023'!H152-'[3]Répartition SECTEN1'!H152</f>
        <v>0</v>
      </c>
      <c r="I152" s="151">
        <f>'Répartition SECTEN1_2023'!I152-'[3]Répartition SECTEN1'!I152</f>
        <v>0</v>
      </c>
      <c r="J152" s="151">
        <f>'Répartition SECTEN1_2023'!J152-'[3]Répartition SECTEN1'!J152</f>
        <v>0</v>
      </c>
      <c r="K152" s="151">
        <f>'Répartition SECTEN1_2023'!K152-'[3]Répartition SECTEN1'!K152</f>
        <v>0</v>
      </c>
      <c r="L152" s="151">
        <f>'Répartition SECTEN1_2023'!L152-'[3]Répartition SECTEN1'!L152</f>
        <v>0</v>
      </c>
      <c r="M152" s="151">
        <f>'Répartition SECTEN1_2023'!M152-'[3]Répartition SECTEN1'!M152</f>
        <v>0</v>
      </c>
      <c r="N152" s="151">
        <f>'Répartition SECTEN1_2023'!N152-'[3]Répartition SECTEN1'!N152</f>
        <v>0</v>
      </c>
      <c r="O152" s="151">
        <f>'Répartition SECTEN1_2023'!O152-'[3]Répartition SECTEN1'!O152</f>
        <v>0</v>
      </c>
      <c r="T152" s="1">
        <v>12.250677260000005</v>
      </c>
      <c r="U152" s="1">
        <v>10.290631532000003</v>
      </c>
      <c r="V152" s="1">
        <v>8.5404853960000011</v>
      </c>
    </row>
    <row r="153" spans="1:22" x14ac:dyDescent="0.25">
      <c r="A153" s="153"/>
      <c r="B153" s="9" t="s">
        <v>172</v>
      </c>
      <c r="C153" s="124"/>
      <c r="D153" s="124"/>
      <c r="E153" s="124"/>
      <c r="F153" s="123"/>
      <c r="G153" s="124"/>
      <c r="H153" s="123"/>
      <c r="I153" s="124"/>
      <c r="J153" s="123"/>
      <c r="K153" s="124"/>
      <c r="L153" s="123"/>
      <c r="M153" s="124"/>
      <c r="N153" s="124"/>
      <c r="O153" s="124"/>
    </row>
    <row r="154" spans="1:22" x14ac:dyDescent="0.25">
      <c r="A154" s="153"/>
      <c r="B154" s="9"/>
      <c r="C154" s="124"/>
      <c r="D154" s="124"/>
      <c r="E154" s="124"/>
      <c r="F154" s="123"/>
      <c r="G154" s="124"/>
      <c r="H154" s="123"/>
      <c r="I154" s="124"/>
      <c r="J154" s="123"/>
      <c r="K154" s="124"/>
      <c r="L154" s="123"/>
      <c r="M154" s="124"/>
      <c r="N154" s="124"/>
      <c r="O154" s="124"/>
    </row>
    <row r="155" spans="1:22" x14ac:dyDescent="0.25">
      <c r="A155" s="153"/>
      <c r="B155" s="9"/>
      <c r="F155" s="123"/>
      <c r="G155" s="124"/>
      <c r="H155" s="123"/>
      <c r="I155" s="124"/>
      <c r="J155" s="123"/>
      <c r="K155" s="124"/>
      <c r="L155" s="123"/>
      <c r="M155" s="124"/>
      <c r="N155" s="124"/>
      <c r="O155" s="124"/>
    </row>
    <row r="156" spans="1:22" x14ac:dyDescent="0.25">
      <c r="A156" s="129" t="s">
        <v>66</v>
      </c>
      <c r="B156" s="129" t="s">
        <v>173</v>
      </c>
      <c r="C156" s="151">
        <f>'Répartition SECTEN1_2023'!C156-'[3]Répartition SECTEN1'!C156</f>
        <v>0</v>
      </c>
      <c r="D156" s="151">
        <f>'Répartition SECTEN1_2023'!D156-'[3]Répartition SECTEN1'!D156</f>
        <v>0</v>
      </c>
      <c r="E156" s="151">
        <f>'Répartition SECTEN1_2023'!E156-'[3]Répartition SECTEN1'!E156</f>
        <v>0</v>
      </c>
      <c r="F156" s="151">
        <f>'Répartition SECTEN1_2023'!F156-'[3]Répartition SECTEN1'!F156</f>
        <v>0</v>
      </c>
      <c r="G156" s="151">
        <f>'Répartition SECTEN1_2023'!G156-'[3]Répartition SECTEN1'!G156</f>
        <v>0</v>
      </c>
      <c r="H156" s="151">
        <f>'Répartition SECTEN1_2023'!H156-'[3]Répartition SECTEN1'!H156</f>
        <v>0</v>
      </c>
      <c r="I156" s="151">
        <f>'Répartition SECTEN1_2023'!I156-'[3]Répartition SECTEN1'!I156</f>
        <v>0</v>
      </c>
      <c r="J156" s="151">
        <f>'Répartition SECTEN1_2023'!J156-'[3]Répartition SECTEN1'!J156</f>
        <v>0</v>
      </c>
      <c r="K156" s="151">
        <f>'Répartition SECTEN1_2023'!K156-'[3]Répartition SECTEN1'!K156</f>
        <v>0</v>
      </c>
      <c r="L156" s="151">
        <f>'Répartition SECTEN1_2023'!L156-'[3]Répartition SECTEN1'!L156</f>
        <v>0</v>
      </c>
      <c r="M156" s="151">
        <f>'Répartition SECTEN1_2023'!M156-'[3]Répartition SECTEN1'!M156</f>
        <v>0</v>
      </c>
      <c r="N156" s="151">
        <f>'Répartition SECTEN1_2023'!N156-'[3]Répartition SECTEN1'!N156</f>
        <v>0</v>
      </c>
      <c r="O156" s="151">
        <f>'Répartition SECTEN1_2023'!O156-'[3]Répartition SECTEN1'!O156</f>
        <v>0</v>
      </c>
    </row>
    <row r="157" spans="1:22" x14ac:dyDescent="0.25">
      <c r="B157" s="8" t="s">
        <v>174</v>
      </c>
      <c r="C157" s="151">
        <f t="shared" ref="C157:O157" si="7">C156+C152</f>
        <v>0</v>
      </c>
      <c r="D157" s="151">
        <f t="shared" si="7"/>
        <v>0</v>
      </c>
      <c r="E157" s="151">
        <f t="shared" si="7"/>
        <v>0</v>
      </c>
      <c r="F157" s="154">
        <f t="shared" si="7"/>
        <v>0</v>
      </c>
      <c r="G157" s="155">
        <f t="shared" si="7"/>
        <v>0</v>
      </c>
      <c r="H157" s="154">
        <f t="shared" si="7"/>
        <v>0</v>
      </c>
      <c r="I157" s="155">
        <f t="shared" si="7"/>
        <v>0</v>
      </c>
      <c r="J157" s="154">
        <f t="shared" si="7"/>
        <v>0</v>
      </c>
      <c r="K157" s="155">
        <f t="shared" si="7"/>
        <v>0</v>
      </c>
      <c r="L157" s="154">
        <f t="shared" si="7"/>
        <v>0</v>
      </c>
      <c r="M157" s="155">
        <f t="shared" si="7"/>
        <v>0</v>
      </c>
      <c r="N157" s="155">
        <f t="shared" si="7"/>
        <v>0</v>
      </c>
      <c r="O157" s="155">
        <f t="shared" si="7"/>
        <v>0</v>
      </c>
      <c r="T157" s="1">
        <v>12.250677260000005</v>
      </c>
      <c r="U157" s="1">
        <v>10.290631532000003</v>
      </c>
      <c r="V157" s="1">
        <v>8.5404853960000011</v>
      </c>
    </row>
    <row r="158" spans="1:22" x14ac:dyDescent="0.25">
      <c r="B158" s="9" t="s">
        <v>172</v>
      </c>
      <c r="C158" s="124"/>
      <c r="D158" s="124"/>
      <c r="E158" s="124"/>
      <c r="F158" s="123"/>
      <c r="G158" s="124"/>
      <c r="H158" s="123"/>
      <c r="I158" s="124"/>
      <c r="J158" s="123"/>
      <c r="K158" s="124"/>
      <c r="L158" s="123"/>
      <c r="M158" s="124"/>
      <c r="N158" s="124"/>
      <c r="O158" s="124"/>
    </row>
    <row r="159" spans="1:22" x14ac:dyDescent="0.25">
      <c r="B159" s="9"/>
      <c r="C159" s="124"/>
      <c r="D159" s="124"/>
      <c r="E159" s="124"/>
      <c r="F159" s="123"/>
      <c r="G159" s="124"/>
      <c r="H159" s="123"/>
      <c r="I159" s="124"/>
      <c r="J159" s="123"/>
      <c r="K159" s="124"/>
      <c r="L159" s="123"/>
      <c r="M159" s="124"/>
      <c r="N159" s="124"/>
      <c r="O159" s="124"/>
    </row>
    <row r="160" spans="1:22" x14ac:dyDescent="0.25">
      <c r="B160" s="8"/>
    </row>
    <row r="161" spans="1:15" x14ac:dyDescent="0.25">
      <c r="A161" s="129" t="s">
        <v>52</v>
      </c>
      <c r="B161" s="129" t="s">
        <v>175</v>
      </c>
      <c r="C161" s="151">
        <f>'Répartition SECTEN1_2023'!C161-'[3]Répartition SECTEN1'!C161</f>
        <v>0</v>
      </c>
      <c r="D161" s="151">
        <f>'Répartition SECTEN1_2023'!D161-'[3]Répartition SECTEN1'!D161</f>
        <v>0</v>
      </c>
      <c r="E161" s="151">
        <f>'Répartition SECTEN1_2023'!E161-'[3]Répartition SECTEN1'!E161</f>
        <v>0</v>
      </c>
      <c r="F161" s="151">
        <f>'Répartition SECTEN1_2023'!F161-'[3]Répartition SECTEN1'!F161</f>
        <v>0</v>
      </c>
      <c r="G161" s="151">
        <f>'Répartition SECTEN1_2023'!G161-'[3]Répartition SECTEN1'!G161</f>
        <v>0</v>
      </c>
      <c r="H161" s="151">
        <f>'Répartition SECTEN1_2023'!H161-'[3]Répartition SECTEN1'!H161</f>
        <v>0</v>
      </c>
      <c r="I161" s="151">
        <f>'Répartition SECTEN1_2023'!I161-'[3]Répartition SECTEN1'!I161</f>
        <v>0</v>
      </c>
      <c r="J161" s="151">
        <f>'Répartition SECTEN1_2023'!J161-'[3]Répartition SECTEN1'!J161</f>
        <v>0</v>
      </c>
      <c r="K161" s="151">
        <f>'Répartition SECTEN1_2023'!K161-'[3]Répartition SECTEN1'!K161</f>
        <v>0</v>
      </c>
      <c r="L161" s="151">
        <f>'Répartition SECTEN1_2023'!L161-'[3]Répartition SECTEN1'!L161</f>
        <v>0</v>
      </c>
      <c r="M161" s="151">
        <f>'Répartition SECTEN1_2023'!M161-'[3]Répartition SECTEN1'!M161</f>
        <v>0</v>
      </c>
      <c r="N161" s="151">
        <f>'Répartition SECTEN1_2023'!N161-'[3]Répartition SECTEN1'!N161</f>
        <v>0</v>
      </c>
      <c r="O161" s="151">
        <f>'Répartition SECTEN1_2023'!O161-'[3]Répartition SECTEN1'!O161</f>
        <v>0</v>
      </c>
    </row>
  </sheetData>
  <mergeCells count="8">
    <mergeCell ref="C124:O124"/>
    <mergeCell ref="C144:O144"/>
    <mergeCell ref="C4:O4"/>
    <mergeCell ref="C24:O24"/>
    <mergeCell ref="C44:O44"/>
    <mergeCell ref="C64:O64"/>
    <mergeCell ref="C84:O84"/>
    <mergeCell ref="C104:O10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6C732-F347-4C98-A868-293E341AACBC}">
  <sheetPr>
    <tabColor theme="9"/>
  </sheetPr>
  <dimension ref="A1:O143"/>
  <sheetViews>
    <sheetView workbookViewId="0">
      <selection activeCell="C4" sqref="C4"/>
    </sheetView>
  </sheetViews>
  <sheetFormatPr baseColWidth="10" defaultColWidth="11.42578125" defaultRowHeight="15" x14ac:dyDescent="0.25"/>
  <cols>
    <col min="1" max="1" width="12.85546875" style="2" customWidth="1"/>
    <col min="2" max="2" width="55.85546875" style="2" customWidth="1"/>
    <col min="3" max="3" width="11.85546875" style="2" bestFit="1" customWidth="1"/>
    <col min="4" max="16384" width="11.42578125" style="2"/>
  </cols>
  <sheetData>
    <row r="1" spans="1:15" ht="15.75" thickBot="1" x14ac:dyDescent="0.3">
      <c r="B1" s="178" t="s">
        <v>183</v>
      </c>
    </row>
    <row r="2" spans="1:15" x14ac:dyDescent="0.25">
      <c r="B2" s="179"/>
    </row>
    <row r="3" spans="1:15" ht="30" x14ac:dyDescent="0.35">
      <c r="B3" s="13" t="s">
        <v>184</v>
      </c>
      <c r="C3" s="14">
        <v>2018</v>
      </c>
      <c r="D3" s="14">
        <v>2019</v>
      </c>
      <c r="E3" s="14">
        <v>2020</v>
      </c>
      <c r="F3" s="14">
        <v>2023</v>
      </c>
      <c r="G3" s="14">
        <v>2025</v>
      </c>
      <c r="H3" s="14">
        <v>2028</v>
      </c>
      <c r="I3" s="14">
        <v>2030</v>
      </c>
      <c r="J3" s="14">
        <v>2033</v>
      </c>
      <c r="K3" s="14">
        <v>2035</v>
      </c>
      <c r="L3" s="14">
        <v>2038</v>
      </c>
      <c r="M3" s="14">
        <v>2040</v>
      </c>
      <c r="N3" s="14">
        <v>2045</v>
      </c>
      <c r="O3" s="14">
        <v>2050</v>
      </c>
    </row>
    <row r="4" spans="1:15" ht="15.75" x14ac:dyDescent="0.3">
      <c r="A4" s="180"/>
      <c r="B4" s="51" t="s">
        <v>185</v>
      </c>
      <c r="C4" s="65">
        <v>43.156135478004934</v>
      </c>
      <c r="D4" s="65">
        <v>41.248677243997157</v>
      </c>
      <c r="E4" s="65">
        <v>36.442329812555627</v>
      </c>
      <c r="F4" s="65">
        <v>38.007599497393919</v>
      </c>
      <c r="G4" s="65">
        <v>31.68836996149237</v>
      </c>
      <c r="H4" s="65">
        <v>28.717425092630648</v>
      </c>
      <c r="I4" s="65">
        <v>26.797364742077324</v>
      </c>
      <c r="J4" s="65">
        <v>22.37099065342403</v>
      </c>
      <c r="K4" s="65">
        <v>19.208469088972869</v>
      </c>
      <c r="L4" s="65">
        <v>11.968598521508452</v>
      </c>
      <c r="M4" s="65">
        <v>7.8240180595312694</v>
      </c>
      <c r="N4" s="65">
        <v>1.9994588837541087</v>
      </c>
      <c r="O4" s="65">
        <v>-6.7797572252416263</v>
      </c>
    </row>
    <row r="5" spans="1:15" ht="15.75" x14ac:dyDescent="0.3">
      <c r="A5" s="181"/>
      <c r="B5" s="51" t="s">
        <v>186</v>
      </c>
      <c r="C5" s="65">
        <v>82.413268111000278</v>
      </c>
      <c r="D5" s="65">
        <v>79.417328540740556</v>
      </c>
      <c r="E5" s="65">
        <v>71.740766160660883</v>
      </c>
      <c r="F5" s="65">
        <v>66.585355204324671</v>
      </c>
      <c r="G5" s="65">
        <v>64.567831432705617</v>
      </c>
      <c r="H5" s="65">
        <v>52.887410017527671</v>
      </c>
      <c r="I5" s="65">
        <v>44.939748208986678</v>
      </c>
      <c r="J5" s="65">
        <v>35.797580866728069</v>
      </c>
      <c r="K5" s="65">
        <v>29.724521116569239</v>
      </c>
      <c r="L5" s="65">
        <v>21.637286318372883</v>
      </c>
      <c r="M5" s="65">
        <v>16.66545561418361</v>
      </c>
      <c r="N5" s="65">
        <v>3.6130007859718503</v>
      </c>
      <c r="O5" s="65">
        <v>-7.369729713777792</v>
      </c>
    </row>
    <row r="6" spans="1:15" ht="15.75" x14ac:dyDescent="0.3">
      <c r="A6" s="182"/>
      <c r="B6" s="51" t="s">
        <v>167</v>
      </c>
      <c r="C6" s="65">
        <v>13.879267988758446</v>
      </c>
      <c r="D6" s="65">
        <v>15.066016120764097</v>
      </c>
      <c r="E6" s="65">
        <v>14.951423412645948</v>
      </c>
      <c r="F6" s="65">
        <v>13.483726766544411</v>
      </c>
      <c r="G6" s="65">
        <v>10.372773617147431</v>
      </c>
      <c r="H6" s="65">
        <v>6.8729969751958286</v>
      </c>
      <c r="I6" s="65">
        <v>6.3521988998339856</v>
      </c>
      <c r="J6" s="65">
        <v>5.7627990639620421</v>
      </c>
      <c r="K6" s="65">
        <v>5.5514791526648075</v>
      </c>
      <c r="L6" s="65">
        <v>5.3137129916362991</v>
      </c>
      <c r="M6" s="65">
        <v>5.1748423186425363</v>
      </c>
      <c r="N6" s="65">
        <v>4.8678927604413538</v>
      </c>
      <c r="O6" s="65">
        <v>4.7384023614203832</v>
      </c>
    </row>
    <row r="7" spans="1:15" ht="15.75" x14ac:dyDescent="0.3">
      <c r="A7" s="183"/>
      <c r="B7" s="51" t="s">
        <v>187</v>
      </c>
      <c r="C7" s="65">
        <v>78.267639714199561</v>
      </c>
      <c r="D7" s="65">
        <v>75.251956683642049</v>
      </c>
      <c r="E7" s="65">
        <v>70.535541211593127</v>
      </c>
      <c r="F7" s="65">
        <v>63.302719854644437</v>
      </c>
      <c r="G7" s="65">
        <v>53.606831519310219</v>
      </c>
      <c r="H7" s="65">
        <v>39.862384587958665</v>
      </c>
      <c r="I7" s="65">
        <v>31.285869878222975</v>
      </c>
      <c r="J7" s="65">
        <v>24.106324904349766</v>
      </c>
      <c r="K7" s="65">
        <v>19.572705075474282</v>
      </c>
      <c r="L7" s="65">
        <v>13.838772751904134</v>
      </c>
      <c r="M7" s="65">
        <v>10.522669184355362</v>
      </c>
      <c r="N7" s="65">
        <v>6.5343338680299921</v>
      </c>
      <c r="O7" s="65">
        <v>3.2029965554501594</v>
      </c>
    </row>
    <row r="8" spans="1:15" ht="15.75" x14ac:dyDescent="0.3">
      <c r="A8" s="184"/>
      <c r="B8" s="51" t="s">
        <v>188</v>
      </c>
      <c r="C8" s="65">
        <v>79.877749764259619</v>
      </c>
      <c r="D8" s="65">
        <v>78.054977019996088</v>
      </c>
      <c r="E8" s="65">
        <v>77.70223485961192</v>
      </c>
      <c r="F8" s="65">
        <v>74.663040390265522</v>
      </c>
      <c r="G8" s="65">
        <v>72.352736699649526</v>
      </c>
      <c r="H8" s="65">
        <v>68.816744192285171</v>
      </c>
      <c r="I8" s="65">
        <v>66.57201930122082</v>
      </c>
      <c r="J8" s="65">
        <v>62.737255373555229</v>
      </c>
      <c r="K8" s="65">
        <v>60.300230657851991</v>
      </c>
      <c r="L8" s="65">
        <v>56.239739817220936</v>
      </c>
      <c r="M8" s="65">
        <v>53.747615641228336</v>
      </c>
      <c r="N8" s="65">
        <v>47.975343990166742</v>
      </c>
      <c r="O8" s="65">
        <v>43.661410656486368</v>
      </c>
    </row>
    <row r="9" spans="1:15" ht="15.75" x14ac:dyDescent="0.3">
      <c r="A9" s="185"/>
      <c r="B9" s="51" t="s">
        <v>170</v>
      </c>
      <c r="C9" s="65">
        <v>130.10678364473469</v>
      </c>
      <c r="D9" s="65">
        <v>129.08668984767621</v>
      </c>
      <c r="E9" s="65">
        <v>109.03439152660972</v>
      </c>
      <c r="F9" s="65">
        <v>117.50779466983023</v>
      </c>
      <c r="G9" s="65">
        <v>111.01900407590577</v>
      </c>
      <c r="H9" s="65">
        <v>96.168447575435948</v>
      </c>
      <c r="I9" s="65">
        <v>86.526887337491274</v>
      </c>
      <c r="J9" s="65">
        <v>65.130791936867581</v>
      </c>
      <c r="K9" s="65">
        <v>52.307830034543208</v>
      </c>
      <c r="L9" s="65">
        <v>27.52022369841033</v>
      </c>
      <c r="M9" s="65">
        <v>15.387322279454182</v>
      </c>
      <c r="N9" s="65">
        <v>3.1257848006042024</v>
      </c>
      <c r="O9" s="65">
        <v>2.5002324259874782</v>
      </c>
    </row>
    <row r="10" spans="1:15" ht="15.75" x14ac:dyDescent="0.3">
      <c r="A10" s="186"/>
      <c r="B10" s="52" t="s">
        <v>189</v>
      </c>
      <c r="C10" s="65">
        <v>24.504573730288286</v>
      </c>
      <c r="D10" s="65">
        <v>24.625961938480319</v>
      </c>
      <c r="E10" s="65">
        <v>11.375460045771229</v>
      </c>
      <c r="F10" s="65">
        <v>18.720100353883478</v>
      </c>
      <c r="G10" s="65">
        <v>23.620996436488959</v>
      </c>
      <c r="H10" s="65">
        <v>23.355399828178165</v>
      </c>
      <c r="I10" s="65">
        <v>23.178341416247637</v>
      </c>
      <c r="J10" s="65">
        <v>20.502849621097702</v>
      </c>
      <c r="K10" s="65">
        <v>18.719200634760021</v>
      </c>
      <c r="L10" s="65">
        <v>16.108035209920672</v>
      </c>
      <c r="M10" s="65">
        <v>14.355619863814544</v>
      </c>
      <c r="N10" s="65">
        <v>12.089779285027014</v>
      </c>
      <c r="O10" s="65">
        <v>8.7931232615535588</v>
      </c>
    </row>
    <row r="11" spans="1:15" ht="15.75" x14ac:dyDescent="0.3">
      <c r="A11" s="187"/>
      <c r="B11" s="53" t="s">
        <v>190</v>
      </c>
      <c r="C11" s="67">
        <v>427.70084470095753</v>
      </c>
      <c r="D11" s="67">
        <v>418.12564545681613</v>
      </c>
      <c r="E11" s="67">
        <v>380.40668698367716</v>
      </c>
      <c r="F11" s="67">
        <v>373.55023638300321</v>
      </c>
      <c r="G11" s="67">
        <v>343.6075473062109</v>
      </c>
      <c r="H11" s="67">
        <v>293.32540844103391</v>
      </c>
      <c r="I11" s="67">
        <v>262.47408836783302</v>
      </c>
      <c r="J11" s="67">
        <v>215.90574279888671</v>
      </c>
      <c r="K11" s="67">
        <v>186.6652351260764</v>
      </c>
      <c r="L11" s="67">
        <v>136.51833409905305</v>
      </c>
      <c r="M11" s="67">
        <v>109.32192309739528</v>
      </c>
      <c r="N11" s="67">
        <v>68.115815088968247</v>
      </c>
      <c r="O11" s="67">
        <v>39.953555060324959</v>
      </c>
    </row>
    <row r="12" spans="1:15" ht="15.75" x14ac:dyDescent="0.3">
      <c r="A12" s="188"/>
      <c r="B12" s="51" t="s">
        <v>66</v>
      </c>
      <c r="C12" s="66">
        <v>-22.995510713617868</v>
      </c>
      <c r="D12" s="66">
        <v>-21.6526362187942</v>
      </c>
      <c r="E12" s="66">
        <v>-25.008236618917095</v>
      </c>
      <c r="F12" s="66">
        <v>-18.077791850546266</v>
      </c>
      <c r="G12" s="66">
        <v>-8.3095456868670219</v>
      </c>
      <c r="H12" s="66">
        <v>-16.94593095286892</v>
      </c>
      <c r="I12" s="66">
        <v>-22.41389482470856</v>
      </c>
      <c r="J12" s="66">
        <v>-20.95460358362222</v>
      </c>
      <c r="K12" s="66">
        <v>-20.614558757991031</v>
      </c>
      <c r="L12" s="66">
        <v>-16.996240280439729</v>
      </c>
      <c r="M12" s="66">
        <v>-17.309719783982604</v>
      </c>
      <c r="N12" s="66">
        <v>-16.672723783922098</v>
      </c>
      <c r="O12" s="66">
        <v>-15.878556414342405</v>
      </c>
    </row>
    <row r="13" spans="1:15" ht="15.75" x14ac:dyDescent="0.3">
      <c r="A13" s="189"/>
      <c r="B13" s="53" t="s">
        <v>191</v>
      </c>
      <c r="C13" s="67">
        <v>404.70533398733966</v>
      </c>
      <c r="D13" s="67">
        <v>396.47300923802192</v>
      </c>
      <c r="E13" s="67">
        <v>355.39845036476004</v>
      </c>
      <c r="F13" s="67">
        <v>355.47244453245696</v>
      </c>
      <c r="G13" s="67">
        <v>335.29800161934389</v>
      </c>
      <c r="H13" s="67">
        <v>276.37947748816504</v>
      </c>
      <c r="I13" s="67">
        <v>240.06019354312451</v>
      </c>
      <c r="J13" s="67">
        <v>194.95113921526448</v>
      </c>
      <c r="K13" s="67">
        <v>166.05067636808536</v>
      </c>
      <c r="L13" s="67">
        <v>119.52209381861331</v>
      </c>
      <c r="M13" s="67">
        <v>92.01220331341267</v>
      </c>
      <c r="N13" s="67">
        <v>51.443091305046153</v>
      </c>
      <c r="O13" s="67">
        <v>24.074998645982557</v>
      </c>
    </row>
    <row r="14" spans="1:15" s="190" customFormat="1" ht="12.75" x14ac:dyDescent="0.2">
      <c r="C14" s="97"/>
      <c r="D14" s="97"/>
      <c r="E14" s="97"/>
      <c r="F14" s="97"/>
      <c r="G14" s="97">
        <v>0</v>
      </c>
      <c r="H14" s="97"/>
      <c r="I14" s="97">
        <v>0</v>
      </c>
      <c r="J14" s="97"/>
      <c r="K14" s="97">
        <v>0</v>
      </c>
      <c r="L14" s="97"/>
      <c r="M14" s="97">
        <v>0</v>
      </c>
      <c r="N14" s="97">
        <v>0</v>
      </c>
      <c r="O14" s="97">
        <v>-2.4036328483134639E-14</v>
      </c>
    </row>
    <row r="15" spans="1:15" ht="16.5" x14ac:dyDescent="0.3">
      <c r="B15" s="11" t="s">
        <v>185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ht="30" x14ac:dyDescent="0.35">
      <c r="A16" s="191" t="s">
        <v>192</v>
      </c>
      <c r="B16" s="13" t="s">
        <v>184</v>
      </c>
      <c r="C16" s="14">
        <v>2018</v>
      </c>
      <c r="D16" s="14">
        <v>2019</v>
      </c>
      <c r="E16" s="14">
        <v>2020</v>
      </c>
      <c r="F16" s="14">
        <v>2023</v>
      </c>
      <c r="G16" s="14">
        <v>2025</v>
      </c>
      <c r="H16" s="14">
        <v>2028</v>
      </c>
      <c r="I16" s="14">
        <v>2030</v>
      </c>
      <c r="J16" s="14">
        <v>2033</v>
      </c>
      <c r="K16" s="14">
        <v>2035</v>
      </c>
      <c r="L16" s="14">
        <v>2038</v>
      </c>
      <c r="M16" s="14">
        <v>2040</v>
      </c>
      <c r="N16" s="14">
        <v>2045</v>
      </c>
      <c r="O16" s="14">
        <v>2050</v>
      </c>
    </row>
    <row r="17" spans="1:15" ht="15.75" x14ac:dyDescent="0.3">
      <c r="A17" s="192" t="s">
        <v>69</v>
      </c>
      <c r="B17" s="148" t="s">
        <v>242</v>
      </c>
      <c r="C17" s="65">
        <v>16.565868295359696</v>
      </c>
      <c r="D17" s="65">
        <v>15.112135086115966</v>
      </c>
      <c r="E17" s="65">
        <v>12.977207736842507</v>
      </c>
      <c r="F17" s="65">
        <v>15.325174967210728</v>
      </c>
      <c r="G17" s="65">
        <v>9.0275899842109215</v>
      </c>
      <c r="H17" s="65">
        <v>8.2007629188772775</v>
      </c>
      <c r="I17" s="65">
        <v>7.6773196005651956</v>
      </c>
      <c r="J17" s="65">
        <v>6.2768156082070581</v>
      </c>
      <c r="K17" s="65">
        <v>5.4287953670523112</v>
      </c>
      <c r="L17" s="65">
        <v>2.0195303120335453</v>
      </c>
      <c r="M17" s="65">
        <v>0.31920670750222951</v>
      </c>
      <c r="N17" s="65">
        <v>0.25917842540454172</v>
      </c>
      <c r="O17" s="65">
        <v>0.19099406485594383</v>
      </c>
    </row>
    <row r="18" spans="1:15" ht="15.75" x14ac:dyDescent="0.3">
      <c r="A18" s="192"/>
      <c r="B18" s="148" t="s">
        <v>243</v>
      </c>
      <c r="C18" s="65">
        <v>0</v>
      </c>
      <c r="D18" s="65">
        <v>0</v>
      </c>
      <c r="E18" s="65">
        <v>0</v>
      </c>
      <c r="F18" s="65">
        <v>0</v>
      </c>
      <c r="G18" s="65">
        <v>0</v>
      </c>
      <c r="H18" s="65">
        <v>0</v>
      </c>
      <c r="I18" s="65">
        <v>0</v>
      </c>
      <c r="J18" s="65">
        <v>0</v>
      </c>
      <c r="K18" s="65">
        <v>0</v>
      </c>
      <c r="L18" s="65">
        <v>0</v>
      </c>
      <c r="M18" s="65">
        <v>0</v>
      </c>
      <c r="N18" s="65">
        <v>0</v>
      </c>
      <c r="O18" s="65">
        <v>0</v>
      </c>
    </row>
    <row r="19" spans="1:15" ht="15.75" x14ac:dyDescent="0.3">
      <c r="A19" s="192" t="s">
        <v>68</v>
      </c>
      <c r="B19" s="148" t="s">
        <v>244</v>
      </c>
      <c r="C19" s="65">
        <v>5.8004970118282966</v>
      </c>
      <c r="D19" s="65">
        <v>5.7102121322219004</v>
      </c>
      <c r="E19" s="65">
        <v>5.4460102351404069</v>
      </c>
      <c r="F19" s="65">
        <v>4.7385547738613081</v>
      </c>
      <c r="G19" s="65">
        <v>4.6279120410051631</v>
      </c>
      <c r="H19" s="65">
        <v>4.3755523436830215</v>
      </c>
      <c r="I19" s="65">
        <v>4.1843594768136416</v>
      </c>
      <c r="J19" s="65">
        <v>3.5108413543104566</v>
      </c>
      <c r="K19" s="65">
        <v>3.0864593043038488</v>
      </c>
      <c r="L19" s="65">
        <v>2.2249593620473798</v>
      </c>
      <c r="M19" s="65">
        <v>1.7388880381762373</v>
      </c>
      <c r="N19" s="65">
        <v>0.88549266590833653</v>
      </c>
      <c r="O19" s="65">
        <v>0.21123344596334129</v>
      </c>
    </row>
    <row r="20" spans="1:15" ht="15.75" x14ac:dyDescent="0.3">
      <c r="A20" s="192"/>
      <c r="B20" s="148" t="s">
        <v>245</v>
      </c>
      <c r="C20" s="65">
        <v>0</v>
      </c>
      <c r="D20" s="65">
        <v>0</v>
      </c>
      <c r="E20" s="65">
        <v>0</v>
      </c>
      <c r="F20" s="65">
        <v>0</v>
      </c>
      <c r="G20" s="65">
        <v>0</v>
      </c>
      <c r="H20" s="65">
        <v>0</v>
      </c>
      <c r="I20" s="65">
        <v>0</v>
      </c>
      <c r="J20" s="65">
        <v>-0.60000000000000009</v>
      </c>
      <c r="K20" s="65">
        <v>-1</v>
      </c>
      <c r="L20" s="65">
        <v>-1.3</v>
      </c>
      <c r="M20" s="65">
        <v>-1.5</v>
      </c>
      <c r="N20" s="65">
        <v>-2</v>
      </c>
      <c r="O20" s="65">
        <v>-3</v>
      </c>
    </row>
    <row r="21" spans="1:15" ht="15.75" x14ac:dyDescent="0.3">
      <c r="A21" s="192" t="s">
        <v>11</v>
      </c>
      <c r="B21" s="148" t="s">
        <v>246</v>
      </c>
      <c r="C21" s="65">
        <v>8.9808203583875059</v>
      </c>
      <c r="D21" s="65">
        <v>8.5905591572094799</v>
      </c>
      <c r="E21" s="65">
        <v>7.1045821339776198</v>
      </c>
      <c r="F21" s="65">
        <v>7.1063129907142581</v>
      </c>
      <c r="G21" s="65">
        <v>7.5059900358367457</v>
      </c>
      <c r="H21" s="65">
        <v>6.7205446863377212</v>
      </c>
      <c r="I21" s="65">
        <v>6.203545616259837</v>
      </c>
      <c r="J21" s="65">
        <v>5.4185182384534727</v>
      </c>
      <c r="K21" s="65">
        <v>4.548266483739642</v>
      </c>
      <c r="L21" s="65">
        <v>3.8339999035698651</v>
      </c>
      <c r="M21" s="65">
        <v>3.360720146747525</v>
      </c>
      <c r="N21" s="65">
        <v>2.2074644840699706</v>
      </c>
      <c r="O21" s="65">
        <v>0.84863617558139914</v>
      </c>
    </row>
    <row r="22" spans="1:15" ht="15.75" x14ac:dyDescent="0.3">
      <c r="A22" s="192"/>
      <c r="B22" s="148" t="s">
        <v>247</v>
      </c>
      <c r="C22" s="65">
        <v>0</v>
      </c>
      <c r="D22" s="65">
        <v>0</v>
      </c>
      <c r="E22" s="65">
        <v>0</v>
      </c>
      <c r="F22" s="65">
        <v>0</v>
      </c>
      <c r="G22" s="65">
        <v>0</v>
      </c>
      <c r="H22" s="65">
        <v>0</v>
      </c>
      <c r="I22" s="65">
        <v>0</v>
      </c>
      <c r="J22" s="65">
        <v>0</v>
      </c>
      <c r="K22" s="65">
        <v>0</v>
      </c>
      <c r="L22" s="65">
        <v>-0.60000000000000009</v>
      </c>
      <c r="M22" s="65">
        <v>-1</v>
      </c>
      <c r="N22" s="65">
        <v>-2</v>
      </c>
      <c r="O22" s="65">
        <v>-3</v>
      </c>
    </row>
    <row r="23" spans="1:15" ht="15.75" x14ac:dyDescent="0.3">
      <c r="A23" s="192" t="s">
        <v>81</v>
      </c>
      <c r="B23" s="148" t="s">
        <v>92</v>
      </c>
      <c r="C23" s="65">
        <v>2.9294309628616215</v>
      </c>
      <c r="D23" s="65">
        <v>2.8472145429754812</v>
      </c>
      <c r="E23" s="65">
        <v>2.1192845397919959</v>
      </c>
      <c r="F23" s="65">
        <v>2.3016642516629613</v>
      </c>
      <c r="G23" s="65">
        <v>2.22963588219686</v>
      </c>
      <c r="H23" s="65">
        <v>1.5727005190039436</v>
      </c>
      <c r="I23" s="65">
        <v>1.1799386975555013</v>
      </c>
      <c r="J23" s="65">
        <v>0.86415870832210684</v>
      </c>
      <c r="K23" s="65">
        <v>0.66853057418775952</v>
      </c>
      <c r="L23" s="65">
        <v>0.64083814711166298</v>
      </c>
      <c r="M23" s="65">
        <v>0.62241814168006748</v>
      </c>
      <c r="N23" s="65">
        <v>1.1836474929225074E-3</v>
      </c>
      <c r="O23" s="65">
        <v>1.1836474929225074E-3</v>
      </c>
    </row>
    <row r="24" spans="1:15" ht="15.75" x14ac:dyDescent="0.3">
      <c r="A24" s="192" t="s">
        <v>35</v>
      </c>
      <c r="B24" s="148" t="s">
        <v>93</v>
      </c>
      <c r="C24" s="65">
        <v>1.1255999999999999E-2</v>
      </c>
      <c r="D24" s="65">
        <v>1.1255999999999999E-2</v>
      </c>
      <c r="E24" s="65">
        <v>1.1255999999999999E-2</v>
      </c>
      <c r="F24" s="65">
        <v>1.3131999999999966E-3</v>
      </c>
      <c r="G24" s="65">
        <v>1.3131999999999966E-3</v>
      </c>
      <c r="H24" s="65">
        <v>1.3131999999999966E-3</v>
      </c>
      <c r="I24" s="65">
        <v>1.3131999999999966E-3</v>
      </c>
      <c r="J24" s="65">
        <v>1.3131999999999966E-3</v>
      </c>
      <c r="K24" s="65">
        <v>1.3131999999999966E-3</v>
      </c>
      <c r="L24" s="65">
        <v>1.3131999999999966E-3</v>
      </c>
      <c r="M24" s="65">
        <v>1.3131999999999966E-3</v>
      </c>
      <c r="N24" s="65">
        <v>1.3131999999999966E-3</v>
      </c>
      <c r="O24" s="65">
        <v>1.3131999999999966E-3</v>
      </c>
    </row>
    <row r="25" spans="1:15" ht="15.75" x14ac:dyDescent="0.3">
      <c r="A25" s="192" t="s">
        <v>36</v>
      </c>
      <c r="B25" s="148" t="s">
        <v>94</v>
      </c>
      <c r="C25" s="65">
        <v>0.12449011160056671</v>
      </c>
      <c r="D25" s="65">
        <v>0.11555902319971176</v>
      </c>
      <c r="E25" s="65">
        <v>0.10254910112346552</v>
      </c>
      <c r="F25" s="65">
        <v>0.79481720023829794</v>
      </c>
      <c r="G25" s="65">
        <v>0.79382840020105361</v>
      </c>
      <c r="H25" s="65">
        <v>0.78983136805703613</v>
      </c>
      <c r="I25" s="65">
        <v>0.78717557515259307</v>
      </c>
      <c r="J25" s="65">
        <v>0.59698868120417437</v>
      </c>
      <c r="K25" s="65">
        <v>0.47021354373820956</v>
      </c>
      <c r="L25" s="65">
        <v>0.1925614033240298</v>
      </c>
      <c r="M25" s="65">
        <v>7.5111524934965354E-3</v>
      </c>
      <c r="N25" s="65">
        <v>3.3059236028058713E-3</v>
      </c>
      <c r="O25" s="65">
        <v>2.1844233762930983E-3</v>
      </c>
    </row>
    <row r="26" spans="1:15" ht="15.75" x14ac:dyDescent="0.3">
      <c r="A26" s="192" t="s">
        <v>12</v>
      </c>
      <c r="B26" s="148" t="s">
        <v>95</v>
      </c>
      <c r="C26" s="65">
        <v>1.5965347791033064</v>
      </c>
      <c r="D26" s="65">
        <v>1.5830693952813211</v>
      </c>
      <c r="E26" s="65">
        <v>1.2652320311654934</v>
      </c>
      <c r="F26" s="65">
        <v>1.3007221604244359</v>
      </c>
      <c r="G26" s="65">
        <v>1.2540886526980248</v>
      </c>
      <c r="H26" s="65">
        <v>1.0914836528473664</v>
      </c>
      <c r="I26" s="65">
        <v>0.98448178997306179</v>
      </c>
      <c r="J26" s="65">
        <v>0.83086738175088981</v>
      </c>
      <c r="K26" s="65">
        <v>0.73290995305967166</v>
      </c>
      <c r="L26" s="65">
        <v>0.55166529287343236</v>
      </c>
      <c r="M26" s="65">
        <v>0.43789010374629395</v>
      </c>
      <c r="N26" s="65">
        <v>0.30766760751149991</v>
      </c>
      <c r="O26" s="65">
        <v>0.16701574046045736</v>
      </c>
    </row>
    <row r="27" spans="1:15" ht="15.75" x14ac:dyDescent="0.3">
      <c r="A27" s="192" t="s">
        <v>96</v>
      </c>
      <c r="B27" s="148" t="s">
        <v>193</v>
      </c>
      <c r="C27" s="65">
        <v>1.2972036304645215E-3</v>
      </c>
      <c r="D27" s="65">
        <v>1.183647492922507E-3</v>
      </c>
      <c r="E27" s="65">
        <v>1.2399582524855166E-3</v>
      </c>
      <c r="F27" s="65">
        <v>0</v>
      </c>
      <c r="G27" s="65">
        <v>0</v>
      </c>
      <c r="H27" s="65">
        <v>0</v>
      </c>
      <c r="I27" s="65">
        <v>0</v>
      </c>
      <c r="J27" s="65">
        <v>0</v>
      </c>
      <c r="K27" s="65">
        <v>0</v>
      </c>
      <c r="L27" s="65">
        <v>0</v>
      </c>
      <c r="M27" s="65">
        <v>0</v>
      </c>
      <c r="N27" s="65">
        <v>0</v>
      </c>
      <c r="O27" s="65">
        <v>0</v>
      </c>
    </row>
    <row r="28" spans="1:15" ht="15.75" x14ac:dyDescent="0.3">
      <c r="A28" s="192" t="s">
        <v>10</v>
      </c>
      <c r="B28" s="148" t="s">
        <v>97</v>
      </c>
      <c r="C28" s="65">
        <v>7.1459407552334815</v>
      </c>
      <c r="D28" s="65">
        <v>7.2774882595003652</v>
      </c>
      <c r="E28" s="65">
        <v>7.414968076261653</v>
      </c>
      <c r="F28" s="65">
        <v>6.4390399532819309</v>
      </c>
      <c r="G28" s="65">
        <v>6.2480117653436</v>
      </c>
      <c r="H28" s="65">
        <v>5.9652364038242824</v>
      </c>
      <c r="I28" s="65">
        <v>5.7792307857574894</v>
      </c>
      <c r="J28" s="65">
        <v>5.4714874811758722</v>
      </c>
      <c r="K28" s="65">
        <v>5.2719806628914272</v>
      </c>
      <c r="L28" s="65">
        <v>5.003730900548538</v>
      </c>
      <c r="M28" s="65">
        <v>4.8360705691854191</v>
      </c>
      <c r="N28" s="65">
        <v>4.3338529297640314</v>
      </c>
      <c r="O28" s="65">
        <v>3.7976820770280169</v>
      </c>
    </row>
    <row r="29" spans="1:15" ht="15.75" x14ac:dyDescent="0.3">
      <c r="A29" s="192"/>
      <c r="B29" s="147" t="s">
        <v>248</v>
      </c>
      <c r="C29" s="65">
        <v>0</v>
      </c>
      <c r="D29" s="65">
        <v>0</v>
      </c>
      <c r="E29" s="65">
        <v>0</v>
      </c>
      <c r="F29" s="65">
        <v>0</v>
      </c>
      <c r="G29" s="65">
        <v>0</v>
      </c>
      <c r="H29" s="65">
        <v>0</v>
      </c>
      <c r="I29" s="65">
        <v>0</v>
      </c>
      <c r="J29" s="65">
        <v>0</v>
      </c>
      <c r="K29" s="65">
        <v>0</v>
      </c>
      <c r="L29" s="65">
        <v>-0.60000000000000009</v>
      </c>
      <c r="M29" s="65">
        <v>-1</v>
      </c>
      <c r="N29" s="65">
        <v>-2</v>
      </c>
      <c r="O29" s="65">
        <v>-6</v>
      </c>
    </row>
    <row r="30" spans="1:15" ht="15.75" x14ac:dyDescent="0.3">
      <c r="A30" s="192"/>
      <c r="B30" s="16" t="s">
        <v>194</v>
      </c>
      <c r="C30" s="69">
        <v>43.156135478004934</v>
      </c>
      <c r="D30" s="69">
        <v>41.248677243997157</v>
      </c>
      <c r="E30" s="69">
        <v>36.442329812555627</v>
      </c>
      <c r="F30" s="69">
        <v>38.007599497393919</v>
      </c>
      <c r="G30" s="69">
        <v>31.68836996149237</v>
      </c>
      <c r="H30" s="69">
        <v>28.717425092630648</v>
      </c>
      <c r="I30" s="69">
        <v>26.797364742077324</v>
      </c>
      <c r="J30" s="69">
        <v>22.37099065342403</v>
      </c>
      <c r="K30" s="69">
        <v>19.208469088972869</v>
      </c>
      <c r="L30" s="69">
        <v>11.968598521508452</v>
      </c>
      <c r="M30" s="69">
        <v>7.8240180595312694</v>
      </c>
      <c r="N30" s="69">
        <v>1.9994588837541087</v>
      </c>
      <c r="O30" s="69">
        <v>-6.7797572252416263</v>
      </c>
    </row>
    <row r="31" spans="1:15" ht="15.75" x14ac:dyDescent="0.3">
      <c r="A31" s="193"/>
      <c r="B31" s="17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1:15" ht="16.5" x14ac:dyDescent="0.3">
      <c r="A32" s="193"/>
      <c r="B32" s="194" t="s">
        <v>186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</row>
    <row r="33" spans="1:15" ht="30" x14ac:dyDescent="0.35">
      <c r="A33" s="191"/>
      <c r="B33" s="13" t="s">
        <v>184</v>
      </c>
      <c r="C33" s="14">
        <v>2018</v>
      </c>
      <c r="D33" s="14">
        <v>2019</v>
      </c>
      <c r="E33" s="14">
        <v>2020</v>
      </c>
      <c r="F33" s="14">
        <v>2023</v>
      </c>
      <c r="G33" s="14">
        <v>2025</v>
      </c>
      <c r="H33" s="14">
        <v>2028</v>
      </c>
      <c r="I33" s="14">
        <v>2030</v>
      </c>
      <c r="J33" s="14">
        <v>2033</v>
      </c>
      <c r="K33" s="14">
        <v>2035</v>
      </c>
      <c r="L33" s="14">
        <v>2038</v>
      </c>
      <c r="M33" s="14">
        <v>2040</v>
      </c>
      <c r="N33" s="14">
        <v>2045</v>
      </c>
      <c r="O33" s="14">
        <v>2050</v>
      </c>
    </row>
    <row r="34" spans="1:15" ht="15.75" x14ac:dyDescent="0.3">
      <c r="A34" s="192" t="s">
        <v>17</v>
      </c>
      <c r="B34" s="146" t="s">
        <v>249</v>
      </c>
      <c r="C34" s="65">
        <v>20.852510453494091</v>
      </c>
      <c r="D34" s="65">
        <v>19.896240383071028</v>
      </c>
      <c r="E34" s="65">
        <v>19.20013516087424</v>
      </c>
      <c r="F34" s="65">
        <v>17.317915277582802</v>
      </c>
      <c r="G34" s="65">
        <v>16.650637716166539</v>
      </c>
      <c r="H34" s="65">
        <v>14.827651305291473</v>
      </c>
      <c r="I34" s="65">
        <v>13.675689134564525</v>
      </c>
      <c r="J34" s="65">
        <v>12.210183300321123</v>
      </c>
      <c r="K34" s="65">
        <v>10.959409818412192</v>
      </c>
      <c r="L34" s="65">
        <v>9.2359507638383338</v>
      </c>
      <c r="M34" s="65">
        <v>8.2061610455166694</v>
      </c>
      <c r="N34" s="65">
        <v>6.124932186195359</v>
      </c>
      <c r="O34" s="65">
        <v>4.0389661140208313</v>
      </c>
    </row>
    <row r="35" spans="1:15" ht="15.75" x14ac:dyDescent="0.3">
      <c r="A35" s="192"/>
      <c r="B35" s="146" t="s">
        <v>250</v>
      </c>
      <c r="C35" s="65">
        <v>0</v>
      </c>
      <c r="D35" s="65">
        <v>0</v>
      </c>
      <c r="E35" s="65">
        <v>0</v>
      </c>
      <c r="F35" s="65">
        <v>0</v>
      </c>
      <c r="G35" s="65">
        <v>0</v>
      </c>
      <c r="H35" s="65">
        <v>-1.29</v>
      </c>
      <c r="I35" s="65">
        <v>-2.15</v>
      </c>
      <c r="J35" s="65">
        <v>-3.1399999999999997</v>
      </c>
      <c r="K35" s="65">
        <v>-3.8</v>
      </c>
      <c r="L35" s="65">
        <v>-5.12</v>
      </c>
      <c r="M35" s="65">
        <v>-6</v>
      </c>
      <c r="N35" s="65">
        <v>-6.5</v>
      </c>
      <c r="O35" s="65">
        <v>-7</v>
      </c>
    </row>
    <row r="36" spans="1:15" ht="15.75" x14ac:dyDescent="0.3">
      <c r="A36" s="192" t="s">
        <v>7</v>
      </c>
      <c r="B36" s="146" t="s">
        <v>251</v>
      </c>
      <c r="C36" s="65">
        <v>3.5715926626176588</v>
      </c>
      <c r="D36" s="65">
        <v>3.7816428863333806</v>
      </c>
      <c r="E36" s="65">
        <v>3.6121133299396315</v>
      </c>
      <c r="F36" s="65">
        <v>2.994712803962444</v>
      </c>
      <c r="G36" s="65">
        <v>2.6550900515938656</v>
      </c>
      <c r="H36" s="65">
        <v>2.0720726886282761</v>
      </c>
      <c r="I36" s="65">
        <v>1.7033968805657724</v>
      </c>
      <c r="J36" s="65">
        <v>1.4560840533701627</v>
      </c>
      <c r="K36" s="65">
        <v>1.2807204214466603</v>
      </c>
      <c r="L36" s="65">
        <v>0.99685266810264683</v>
      </c>
      <c r="M36" s="65">
        <v>0.76874879812100361</v>
      </c>
      <c r="N36" s="65">
        <v>0.36542731425928887</v>
      </c>
      <c r="O36" s="65">
        <v>0.21250012605224874</v>
      </c>
    </row>
    <row r="37" spans="1:15" ht="15.75" x14ac:dyDescent="0.3">
      <c r="A37" s="192"/>
      <c r="B37" s="146" t="s">
        <v>252</v>
      </c>
      <c r="C37" s="65">
        <v>0</v>
      </c>
      <c r="D37" s="65">
        <v>0</v>
      </c>
      <c r="E37" s="65">
        <v>0</v>
      </c>
      <c r="F37" s="65">
        <v>0</v>
      </c>
      <c r="G37" s="65">
        <v>0</v>
      </c>
      <c r="H37" s="65">
        <v>0</v>
      </c>
      <c r="I37" s="65">
        <v>0</v>
      </c>
      <c r="J37" s="65">
        <v>0</v>
      </c>
      <c r="K37" s="65">
        <v>0</v>
      </c>
      <c r="L37" s="65">
        <v>0</v>
      </c>
      <c r="M37" s="65">
        <v>0</v>
      </c>
      <c r="N37" s="65">
        <v>0</v>
      </c>
      <c r="O37" s="65">
        <v>0</v>
      </c>
    </row>
    <row r="38" spans="1:15" ht="15.75" x14ac:dyDescent="0.3">
      <c r="A38" s="192" t="s">
        <v>18</v>
      </c>
      <c r="B38" s="146" t="s">
        <v>253</v>
      </c>
      <c r="C38" s="65">
        <v>3.1299404228729792</v>
      </c>
      <c r="D38" s="65">
        <v>3.0207559821902272</v>
      </c>
      <c r="E38" s="65">
        <v>3.4824444753613997</v>
      </c>
      <c r="F38" s="65">
        <v>3.1024482561830178</v>
      </c>
      <c r="G38" s="65">
        <v>2.9994645897893215</v>
      </c>
      <c r="H38" s="65">
        <v>2.6396992873108234</v>
      </c>
      <c r="I38" s="65">
        <v>2.4021171121499676</v>
      </c>
      <c r="J38" s="65">
        <v>2.0847457906788986</v>
      </c>
      <c r="K38" s="65">
        <v>1.8875289761856278</v>
      </c>
      <c r="L38" s="65">
        <v>1.5019494976548264</v>
      </c>
      <c r="M38" s="65">
        <v>1.2797267596710999</v>
      </c>
      <c r="N38" s="65">
        <v>0.90879047697745907</v>
      </c>
      <c r="O38" s="65">
        <v>0.39518955041182346</v>
      </c>
    </row>
    <row r="39" spans="1:15" ht="15.75" x14ac:dyDescent="0.3">
      <c r="A39" s="192"/>
      <c r="B39" s="146" t="s">
        <v>254</v>
      </c>
      <c r="C39" s="65">
        <v>0</v>
      </c>
      <c r="D39" s="65">
        <v>0</v>
      </c>
      <c r="E39" s="65">
        <v>0</v>
      </c>
      <c r="F39" s="65">
        <v>0</v>
      </c>
      <c r="G39" s="65">
        <v>0</v>
      </c>
      <c r="H39" s="65">
        <v>0</v>
      </c>
      <c r="I39" s="65">
        <v>0</v>
      </c>
      <c r="J39" s="65">
        <v>0</v>
      </c>
      <c r="K39" s="65">
        <v>0</v>
      </c>
      <c r="L39" s="65">
        <v>0</v>
      </c>
      <c r="M39" s="65">
        <v>0</v>
      </c>
      <c r="N39" s="65">
        <v>0</v>
      </c>
      <c r="O39" s="65">
        <v>0</v>
      </c>
    </row>
    <row r="40" spans="1:15" ht="15.75" x14ac:dyDescent="0.3">
      <c r="A40" s="192" t="s">
        <v>20</v>
      </c>
      <c r="B40" s="146" t="s">
        <v>255</v>
      </c>
      <c r="C40" s="65">
        <v>9.5475280203123294</v>
      </c>
      <c r="D40" s="65">
        <v>9.3879276887228382</v>
      </c>
      <c r="E40" s="65">
        <v>8.7147859514166637</v>
      </c>
      <c r="F40" s="65">
        <v>7.1881009271906384</v>
      </c>
      <c r="G40" s="65">
        <v>6.9031346304142636</v>
      </c>
      <c r="H40" s="65">
        <v>5.954354975324704</v>
      </c>
      <c r="I40" s="65">
        <v>5.3436737054082553</v>
      </c>
      <c r="J40" s="65">
        <v>4.5777002174940842</v>
      </c>
      <c r="K40" s="65">
        <v>4.1901473218855871</v>
      </c>
      <c r="L40" s="65">
        <v>3.1293295188731882</v>
      </c>
      <c r="M40" s="65">
        <v>2.5062675913409067</v>
      </c>
      <c r="N40" s="65">
        <v>1.5083384744822039</v>
      </c>
      <c r="O40" s="65">
        <v>0.15152419496373853</v>
      </c>
    </row>
    <row r="41" spans="1:15" ht="15.75" x14ac:dyDescent="0.3">
      <c r="A41" s="192"/>
      <c r="B41" s="146" t="s">
        <v>256</v>
      </c>
      <c r="C41" s="65">
        <v>0</v>
      </c>
      <c r="D41" s="65">
        <v>0</v>
      </c>
      <c r="E41" s="65">
        <v>0</v>
      </c>
      <c r="F41" s="65">
        <v>0</v>
      </c>
      <c r="G41" s="65">
        <v>0</v>
      </c>
      <c r="H41" s="65">
        <v>0</v>
      </c>
      <c r="I41" s="65">
        <v>0</v>
      </c>
      <c r="J41" s="65">
        <v>0</v>
      </c>
      <c r="K41" s="65">
        <v>0</v>
      </c>
      <c r="L41" s="65">
        <v>0</v>
      </c>
      <c r="M41" s="65">
        <v>0</v>
      </c>
      <c r="N41" s="65">
        <v>-1.5</v>
      </c>
      <c r="O41" s="65">
        <v>-2.5</v>
      </c>
    </row>
    <row r="42" spans="1:15" ht="15.75" x14ac:dyDescent="0.3">
      <c r="A42" s="192" t="s">
        <v>14</v>
      </c>
      <c r="B42" s="146" t="s">
        <v>257</v>
      </c>
      <c r="C42" s="65">
        <v>18.312399463834659</v>
      </c>
      <c r="D42" s="65">
        <v>16.786831328604897</v>
      </c>
      <c r="E42" s="65">
        <v>12.781814255770664</v>
      </c>
      <c r="F42" s="65">
        <v>13.440378740952776</v>
      </c>
      <c r="G42" s="65">
        <v>13.358962473020338</v>
      </c>
      <c r="H42" s="65">
        <v>11.12759009812196</v>
      </c>
      <c r="I42" s="65">
        <v>9.3796505149103808</v>
      </c>
      <c r="J42" s="65">
        <v>7.9386469049789419</v>
      </c>
      <c r="K42" s="65">
        <v>6.9813485126656243</v>
      </c>
      <c r="L42" s="65">
        <v>6.2098632770813325</v>
      </c>
      <c r="M42" s="65">
        <v>5.7553813583345121</v>
      </c>
      <c r="N42" s="65">
        <v>2.0746914063760129</v>
      </c>
      <c r="O42" s="65">
        <v>1.0839353160551135</v>
      </c>
    </row>
    <row r="43" spans="1:15" ht="15.75" x14ac:dyDescent="0.3">
      <c r="A43" s="192"/>
      <c r="B43" s="146" t="s">
        <v>258</v>
      </c>
      <c r="C43" s="65">
        <v>0</v>
      </c>
      <c r="D43" s="65">
        <v>0</v>
      </c>
      <c r="E43" s="65">
        <v>0</v>
      </c>
      <c r="F43" s="65">
        <v>0</v>
      </c>
      <c r="G43" s="65">
        <v>0</v>
      </c>
      <c r="H43" s="65">
        <v>-1.9500000000000002</v>
      </c>
      <c r="I43" s="65">
        <v>-3.25</v>
      </c>
      <c r="J43" s="65">
        <v>-3.25</v>
      </c>
      <c r="K43" s="65">
        <v>-3.25</v>
      </c>
      <c r="L43" s="65">
        <v>-3.3220000000000001</v>
      </c>
      <c r="M43" s="65">
        <v>-3.37</v>
      </c>
      <c r="N43" s="65">
        <v>-3.37</v>
      </c>
      <c r="O43" s="65">
        <v>-3.37</v>
      </c>
    </row>
    <row r="44" spans="1:15" ht="15.75" x14ac:dyDescent="0.3">
      <c r="A44" s="192" t="s">
        <v>15</v>
      </c>
      <c r="B44" s="146" t="s">
        <v>259</v>
      </c>
      <c r="C44" s="65">
        <v>2.5645401942479018</v>
      </c>
      <c r="D44" s="65">
        <v>2.4190224341513424</v>
      </c>
      <c r="E44" s="65">
        <v>2.1597387030425845</v>
      </c>
      <c r="F44" s="65">
        <v>2.0489456586517258</v>
      </c>
      <c r="G44" s="65">
        <v>2.0772174111916439</v>
      </c>
      <c r="H44" s="65">
        <v>1.9716302202725824</v>
      </c>
      <c r="I44" s="65">
        <v>1.8699060011754853</v>
      </c>
      <c r="J44" s="65">
        <v>1.7771551962091401</v>
      </c>
      <c r="K44" s="65">
        <v>1.7282925366745008</v>
      </c>
      <c r="L44" s="65">
        <v>1.6159169909663087</v>
      </c>
      <c r="M44" s="65">
        <v>1.5549117578057492</v>
      </c>
      <c r="N44" s="65">
        <v>1.444061936083235</v>
      </c>
      <c r="O44" s="65">
        <v>1.3037148555778613</v>
      </c>
    </row>
    <row r="45" spans="1:15" ht="15.75" x14ac:dyDescent="0.3">
      <c r="A45" s="192"/>
      <c r="B45" s="146" t="s">
        <v>260</v>
      </c>
      <c r="C45" s="65">
        <v>0</v>
      </c>
      <c r="D45" s="65">
        <v>0</v>
      </c>
      <c r="E45" s="65">
        <v>0</v>
      </c>
      <c r="F45" s="65">
        <v>0</v>
      </c>
      <c r="G45" s="65">
        <v>0</v>
      </c>
      <c r="H45" s="65">
        <v>0</v>
      </c>
      <c r="I45" s="65">
        <v>0</v>
      </c>
      <c r="J45" s="65">
        <v>0</v>
      </c>
      <c r="K45" s="65">
        <v>0</v>
      </c>
      <c r="L45" s="65">
        <v>0</v>
      </c>
      <c r="M45" s="65">
        <v>0</v>
      </c>
      <c r="N45" s="65">
        <v>0</v>
      </c>
      <c r="O45" s="65">
        <v>0</v>
      </c>
    </row>
    <row r="46" spans="1:15" ht="15.75" x14ac:dyDescent="0.3">
      <c r="A46" s="192" t="s">
        <v>21</v>
      </c>
      <c r="B46" s="146" t="s">
        <v>261</v>
      </c>
      <c r="C46" s="65">
        <v>19.383312683753893</v>
      </c>
      <c r="D46" s="65">
        <v>19.362815086154605</v>
      </c>
      <c r="E46" s="65">
        <v>17.838921830911922</v>
      </c>
      <c r="F46" s="65">
        <v>16.922573855202877</v>
      </c>
      <c r="G46" s="65">
        <v>16.432922905730653</v>
      </c>
      <c r="H46" s="65">
        <v>15.178927186438179</v>
      </c>
      <c r="I46" s="65">
        <v>14.363072022351032</v>
      </c>
      <c r="J46" s="65">
        <v>13.485494260249069</v>
      </c>
      <c r="K46" s="65">
        <v>12.992524210618409</v>
      </c>
      <c r="L46" s="65">
        <v>11.718981039172146</v>
      </c>
      <c r="M46" s="65">
        <v>10.974814179652126</v>
      </c>
      <c r="N46" s="65">
        <v>9.5377898042111884</v>
      </c>
      <c r="O46" s="65">
        <v>7.9264700629161995</v>
      </c>
    </row>
    <row r="47" spans="1:15" ht="15.75" x14ac:dyDescent="0.3">
      <c r="A47" s="192"/>
      <c r="B47" s="146" t="s">
        <v>262</v>
      </c>
      <c r="C47" s="65">
        <v>0</v>
      </c>
      <c r="D47" s="65">
        <v>0</v>
      </c>
      <c r="E47" s="65">
        <v>0</v>
      </c>
      <c r="F47" s="65">
        <v>0</v>
      </c>
      <c r="G47" s="65">
        <v>0</v>
      </c>
      <c r="H47" s="65">
        <v>-0.72</v>
      </c>
      <c r="I47" s="65">
        <v>-1.2</v>
      </c>
      <c r="J47" s="65">
        <v>-3.4800000000000004</v>
      </c>
      <c r="K47" s="65">
        <v>-5</v>
      </c>
      <c r="L47" s="65">
        <v>-5.3</v>
      </c>
      <c r="M47" s="65">
        <v>-5.5</v>
      </c>
      <c r="N47" s="65">
        <v>-6</v>
      </c>
      <c r="O47" s="65">
        <v>-7</v>
      </c>
    </row>
    <row r="48" spans="1:15" ht="15.75" x14ac:dyDescent="0.3">
      <c r="A48" s="192" t="s">
        <v>19</v>
      </c>
      <c r="B48" s="146" t="s">
        <v>263</v>
      </c>
      <c r="C48" s="65">
        <v>2.5569919080461716</v>
      </c>
      <c r="D48" s="65">
        <v>2.4359932457934699</v>
      </c>
      <c r="E48" s="65">
        <v>2.3459259332660443</v>
      </c>
      <c r="F48" s="65">
        <v>2.1769454772441272</v>
      </c>
      <c r="G48" s="65">
        <v>2.1361146654456666</v>
      </c>
      <c r="H48" s="65">
        <v>1.8752767845438894</v>
      </c>
      <c r="I48" s="65">
        <v>1.7027464393358045</v>
      </c>
      <c r="J48" s="65">
        <v>1.4648097803356479</v>
      </c>
      <c r="K48" s="65">
        <v>1.3454072211258676</v>
      </c>
      <c r="L48" s="65">
        <v>1.026462381681212</v>
      </c>
      <c r="M48" s="65">
        <v>0.84041729516130648</v>
      </c>
      <c r="N48" s="65">
        <v>0.53276247780114017</v>
      </c>
      <c r="O48" s="65">
        <v>0.11397131813254016</v>
      </c>
    </row>
    <row r="49" spans="1:15" ht="15.75" x14ac:dyDescent="0.3">
      <c r="A49" s="192"/>
      <c r="B49" s="146" t="s">
        <v>264</v>
      </c>
      <c r="C49" s="65">
        <v>0</v>
      </c>
      <c r="D49" s="65">
        <v>0</v>
      </c>
      <c r="E49" s="65">
        <v>0</v>
      </c>
      <c r="F49" s="65">
        <v>0</v>
      </c>
      <c r="G49" s="65">
        <v>0</v>
      </c>
      <c r="H49" s="65">
        <v>0</v>
      </c>
      <c r="I49" s="65">
        <v>0</v>
      </c>
      <c r="J49" s="65">
        <v>0</v>
      </c>
      <c r="K49" s="65">
        <v>0</v>
      </c>
      <c r="L49" s="65">
        <v>0</v>
      </c>
      <c r="M49" s="65">
        <v>0</v>
      </c>
      <c r="N49" s="65">
        <v>0</v>
      </c>
      <c r="O49" s="65">
        <v>0</v>
      </c>
    </row>
    <row r="50" spans="1:15" ht="15.75" x14ac:dyDescent="0.3">
      <c r="A50" s="192" t="s">
        <v>16</v>
      </c>
      <c r="B50" s="146" t="s">
        <v>265</v>
      </c>
      <c r="C50" s="65">
        <v>2.4944523018205698</v>
      </c>
      <c r="D50" s="65">
        <v>2.3260995057187692</v>
      </c>
      <c r="E50" s="65">
        <v>1.6048865200777249</v>
      </c>
      <c r="F50" s="65">
        <v>1.3933342073542638</v>
      </c>
      <c r="G50" s="65">
        <v>1.3542869893533114</v>
      </c>
      <c r="H50" s="65">
        <v>1.2002074715957876</v>
      </c>
      <c r="I50" s="65">
        <v>1.0994963985254576</v>
      </c>
      <c r="J50" s="65">
        <v>0.97276136309099048</v>
      </c>
      <c r="K50" s="65">
        <v>0.90914209755477371</v>
      </c>
      <c r="L50" s="65">
        <v>0.74398018100289665</v>
      </c>
      <c r="M50" s="65">
        <v>0.64902682858023808</v>
      </c>
      <c r="N50" s="65">
        <v>0.4862067095859644</v>
      </c>
      <c r="O50" s="65">
        <v>0.2739987480918516</v>
      </c>
    </row>
    <row r="51" spans="1:15" ht="15.75" x14ac:dyDescent="0.3">
      <c r="A51" s="192"/>
      <c r="B51" s="146" t="s">
        <v>266</v>
      </c>
      <c r="C51" s="65">
        <v>0</v>
      </c>
      <c r="D51" s="65">
        <v>0</v>
      </c>
      <c r="E51" s="65">
        <v>0</v>
      </c>
      <c r="F51" s="65">
        <v>0</v>
      </c>
      <c r="G51" s="65">
        <v>0</v>
      </c>
      <c r="H51" s="65">
        <v>0</v>
      </c>
      <c r="I51" s="65">
        <v>0</v>
      </c>
      <c r="J51" s="65">
        <v>-0.30000000000000004</v>
      </c>
      <c r="K51" s="65">
        <v>-0.5</v>
      </c>
      <c r="L51" s="65">
        <v>-0.8</v>
      </c>
      <c r="M51" s="65">
        <v>-1</v>
      </c>
      <c r="N51" s="65">
        <v>-2</v>
      </c>
      <c r="O51" s="65">
        <v>-3</v>
      </c>
    </row>
    <row r="52" spans="1:15" ht="15.75" x14ac:dyDescent="0.3">
      <c r="A52" s="192"/>
      <c r="B52" s="21" t="s">
        <v>195</v>
      </c>
      <c r="C52" s="70">
        <v>82.413268111000278</v>
      </c>
      <c r="D52" s="70">
        <v>79.417328540740556</v>
      </c>
      <c r="E52" s="70">
        <v>71.740766160660883</v>
      </c>
      <c r="F52" s="70">
        <v>66.585355204324671</v>
      </c>
      <c r="G52" s="70">
        <v>64.567831432705617</v>
      </c>
      <c r="H52" s="70">
        <v>52.887410017527671</v>
      </c>
      <c r="I52" s="70">
        <v>44.939748208986678</v>
      </c>
      <c r="J52" s="70">
        <v>35.797580866728069</v>
      </c>
      <c r="K52" s="70">
        <v>29.724521116569239</v>
      </c>
      <c r="L52" s="70">
        <v>21.637286318372883</v>
      </c>
      <c r="M52" s="70">
        <v>16.66545561418361</v>
      </c>
      <c r="N52" s="70">
        <v>3.6130007859718503</v>
      </c>
      <c r="O52" s="70">
        <v>-7.369729713777792</v>
      </c>
    </row>
    <row r="53" spans="1:15" ht="15.75" x14ac:dyDescent="0.3">
      <c r="A53" s="193"/>
      <c r="B53" s="17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1:15" ht="16.5" x14ac:dyDescent="0.3">
      <c r="A54" s="193"/>
      <c r="B54" s="23" t="s">
        <v>167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</row>
    <row r="55" spans="1:15" ht="30" x14ac:dyDescent="0.35">
      <c r="A55" s="191"/>
      <c r="B55" s="13" t="s">
        <v>184</v>
      </c>
      <c r="C55" s="14">
        <v>2018</v>
      </c>
      <c r="D55" s="14">
        <v>2019</v>
      </c>
      <c r="E55" s="14">
        <v>2020</v>
      </c>
      <c r="F55" s="14">
        <v>2023</v>
      </c>
      <c r="G55" s="14">
        <v>2025</v>
      </c>
      <c r="H55" s="14">
        <v>2028</v>
      </c>
      <c r="I55" s="14">
        <v>2030</v>
      </c>
      <c r="J55" s="14">
        <v>2033</v>
      </c>
      <c r="K55" s="14">
        <v>2035</v>
      </c>
      <c r="L55" s="14">
        <v>2038</v>
      </c>
      <c r="M55" s="14">
        <v>2040</v>
      </c>
      <c r="N55" s="14">
        <v>2045</v>
      </c>
      <c r="O55" s="14">
        <v>2050</v>
      </c>
    </row>
    <row r="56" spans="1:15" ht="15.75" x14ac:dyDescent="0.3">
      <c r="A56" s="192" t="s">
        <v>60</v>
      </c>
      <c r="B56" s="20" t="s">
        <v>107</v>
      </c>
      <c r="C56" s="65">
        <v>11.304266755421981</v>
      </c>
      <c r="D56" s="65">
        <v>12.194592996708261</v>
      </c>
      <c r="E56" s="65">
        <v>12.147535843921368</v>
      </c>
      <c r="F56" s="65">
        <v>10.554989044120514</v>
      </c>
      <c r="G56" s="65">
        <v>7.4080342992645356</v>
      </c>
      <c r="H56" s="65">
        <v>3.8306321654181237</v>
      </c>
      <c r="I56" s="65">
        <v>3.2693058668238528</v>
      </c>
      <c r="J56" s="65">
        <v>2.6547233626585589</v>
      </c>
      <c r="K56" s="65">
        <v>2.4129964898996978</v>
      </c>
      <c r="L56" s="65">
        <v>2.0881010808008695</v>
      </c>
      <c r="M56" s="65">
        <v>1.8820886372756891</v>
      </c>
      <c r="N56" s="65">
        <v>1.4296710317243526</v>
      </c>
      <c r="O56" s="65">
        <v>1.189995285764474</v>
      </c>
    </row>
    <row r="57" spans="1:15" ht="15.75" x14ac:dyDescent="0.3">
      <c r="A57" s="192" t="s">
        <v>59</v>
      </c>
      <c r="B57" s="20" t="s">
        <v>108</v>
      </c>
      <c r="C57" s="65">
        <v>1.2469625456394386</v>
      </c>
      <c r="D57" s="65">
        <v>1.6022758836369131</v>
      </c>
      <c r="E57" s="65">
        <v>1.5862253972008609</v>
      </c>
      <c r="F57" s="65">
        <v>1.6916565198346902</v>
      </c>
      <c r="G57" s="65">
        <v>1.6951170588779676</v>
      </c>
      <c r="H57" s="65">
        <v>1.7319661127905492</v>
      </c>
      <c r="I57" s="65">
        <v>1.7610876216326314</v>
      </c>
      <c r="J57" s="65">
        <v>1.781722142211873</v>
      </c>
      <c r="K57" s="65">
        <v>1.8028847716276046</v>
      </c>
      <c r="L57" s="65">
        <v>1.8588879142055024</v>
      </c>
      <c r="M57" s="65">
        <v>1.8985638574042463</v>
      </c>
      <c r="N57" s="65">
        <v>2.0087513548869484</v>
      </c>
      <c r="O57" s="65">
        <v>2.117561150214728</v>
      </c>
    </row>
    <row r="58" spans="1:15" ht="15.75" x14ac:dyDescent="0.3">
      <c r="A58" s="192" t="s">
        <v>42</v>
      </c>
      <c r="B58" s="20" t="s">
        <v>109</v>
      </c>
      <c r="C58" s="65">
        <v>1.0030213285167031</v>
      </c>
      <c r="D58" s="65">
        <v>0.95351214672003493</v>
      </c>
      <c r="E58" s="65">
        <v>0.9047730680063969</v>
      </c>
      <c r="F58" s="65">
        <v>0.9240633526561608</v>
      </c>
      <c r="G58" s="65">
        <v>0.956592168680655</v>
      </c>
      <c r="H58" s="65">
        <v>0.99764260688730466</v>
      </c>
      <c r="I58" s="65">
        <v>1.0084112693549132</v>
      </c>
      <c r="J58" s="65">
        <v>1.0110730197580589</v>
      </c>
      <c r="K58" s="65">
        <v>1.0157042577046482</v>
      </c>
      <c r="L58" s="65">
        <v>1.035047069803986</v>
      </c>
      <c r="M58" s="65">
        <v>1.0558014147174895</v>
      </c>
      <c r="N58" s="65">
        <v>1.0866360549206864</v>
      </c>
      <c r="O58" s="65">
        <v>1.0912024035613126</v>
      </c>
    </row>
    <row r="59" spans="1:15" ht="15.75" x14ac:dyDescent="0.3">
      <c r="A59" s="192" t="s">
        <v>38</v>
      </c>
      <c r="B59" s="20" t="s">
        <v>110</v>
      </c>
      <c r="C59" s="65">
        <v>0.32501735918032154</v>
      </c>
      <c r="D59" s="65">
        <v>0.31563509369889153</v>
      </c>
      <c r="E59" s="65">
        <v>0.31288910351732319</v>
      </c>
      <c r="F59" s="65">
        <v>0.31301784993304699</v>
      </c>
      <c r="G59" s="65">
        <v>0.3130300903242702</v>
      </c>
      <c r="H59" s="65">
        <v>0.31275609009985067</v>
      </c>
      <c r="I59" s="65">
        <v>0.31339414202258886</v>
      </c>
      <c r="J59" s="65">
        <v>0.31528053933355199</v>
      </c>
      <c r="K59" s="65">
        <v>0.31989363343285709</v>
      </c>
      <c r="L59" s="65">
        <v>0.3316769268259418</v>
      </c>
      <c r="M59" s="65">
        <v>0.33838840924511132</v>
      </c>
      <c r="N59" s="65">
        <v>0.3428343189093665</v>
      </c>
      <c r="O59" s="65">
        <v>0.33964352187986868</v>
      </c>
    </row>
    <row r="60" spans="1:15" ht="15.75" x14ac:dyDescent="0.3">
      <c r="A60" s="192"/>
      <c r="B60" s="25" t="s">
        <v>196</v>
      </c>
      <c r="C60" s="71">
        <v>13.879267988758443</v>
      </c>
      <c r="D60" s="71">
        <v>15.066016120764097</v>
      </c>
      <c r="E60" s="71">
        <v>14.951423412645948</v>
      </c>
      <c r="F60" s="71">
        <v>13.483726766544411</v>
      </c>
      <c r="G60" s="71">
        <v>10.372773617147431</v>
      </c>
      <c r="H60" s="71">
        <v>6.8729969751958286</v>
      </c>
      <c r="I60" s="71">
        <v>6.3521988998339856</v>
      </c>
      <c r="J60" s="71">
        <v>5.7627990639620421</v>
      </c>
      <c r="K60" s="71">
        <v>5.5514791526648075</v>
      </c>
      <c r="L60" s="71">
        <v>5.3137129916362991</v>
      </c>
      <c r="M60" s="71">
        <v>5.1748423186425363</v>
      </c>
      <c r="N60" s="71">
        <v>4.8678927604413538</v>
      </c>
      <c r="O60" s="71">
        <v>4.7384023614203832</v>
      </c>
    </row>
    <row r="61" spans="1:15" ht="15.75" x14ac:dyDescent="0.3">
      <c r="A61" s="193"/>
      <c r="B61" s="17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1:15" ht="16.5" x14ac:dyDescent="0.3">
      <c r="A62" s="193"/>
      <c r="B62" s="26" t="s">
        <v>187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</row>
    <row r="63" spans="1:15" ht="30" x14ac:dyDescent="0.35">
      <c r="A63" s="191"/>
      <c r="B63" s="13" t="s">
        <v>184</v>
      </c>
      <c r="C63" s="14">
        <v>2018</v>
      </c>
      <c r="D63" s="14">
        <v>2019</v>
      </c>
      <c r="E63" s="14">
        <v>2020</v>
      </c>
      <c r="F63" s="14">
        <v>2023</v>
      </c>
      <c r="G63" s="14">
        <v>2025</v>
      </c>
      <c r="H63" s="14">
        <v>2028</v>
      </c>
      <c r="I63" s="14">
        <v>2030</v>
      </c>
      <c r="J63" s="14">
        <v>2033</v>
      </c>
      <c r="K63" s="14">
        <v>2035</v>
      </c>
      <c r="L63" s="14">
        <v>2038</v>
      </c>
      <c r="M63" s="14">
        <v>2040</v>
      </c>
      <c r="N63" s="14">
        <v>2045</v>
      </c>
      <c r="O63" s="14">
        <v>2050</v>
      </c>
    </row>
    <row r="64" spans="1:15" ht="15.75" x14ac:dyDescent="0.3">
      <c r="A64" s="195" t="s">
        <v>77</v>
      </c>
      <c r="B64" s="15" t="s">
        <v>111</v>
      </c>
      <c r="C64" s="65">
        <v>43.515953584172273</v>
      </c>
      <c r="D64" s="65">
        <v>42.069500191813269</v>
      </c>
      <c r="E64" s="65">
        <v>39.763889445659267</v>
      </c>
      <c r="F64" s="65">
        <v>35.437788900616788</v>
      </c>
      <c r="G64" s="65">
        <v>29.378241545626928</v>
      </c>
      <c r="H64" s="65">
        <v>20.988397261812196</v>
      </c>
      <c r="I64" s="65">
        <v>15.71911677781555</v>
      </c>
      <c r="J64" s="65">
        <v>11.498823446521637</v>
      </c>
      <c r="K64" s="65">
        <v>8.9306455089124643</v>
      </c>
      <c r="L64" s="65">
        <v>6.2696425909048203</v>
      </c>
      <c r="M64" s="65">
        <v>4.7141355477381142</v>
      </c>
      <c r="N64" s="65">
        <v>2.7144801986018572</v>
      </c>
      <c r="O64" s="65">
        <v>0.74557341763786655</v>
      </c>
    </row>
    <row r="65" spans="1:15" ht="15.75" x14ac:dyDescent="0.3">
      <c r="A65" s="195" t="s">
        <v>87</v>
      </c>
      <c r="B65" s="15" t="s">
        <v>112</v>
      </c>
      <c r="C65" s="65">
        <v>1.0377952421524124</v>
      </c>
      <c r="D65" s="65">
        <v>1.0639952718832379</v>
      </c>
      <c r="E65" s="65">
        <v>1.0501022225705665</v>
      </c>
      <c r="F65" s="65">
        <v>0.97974544874706593</v>
      </c>
      <c r="G65" s="65">
        <v>0.97161407819714718</v>
      </c>
      <c r="H65" s="65">
        <v>0.90343164213112603</v>
      </c>
      <c r="I65" s="65">
        <v>0.86165747081446109</v>
      </c>
      <c r="J65" s="65">
        <v>0.76166611497682668</v>
      </c>
      <c r="K65" s="65">
        <v>0.63546543316595028</v>
      </c>
      <c r="L65" s="65">
        <v>0.41462011859636611</v>
      </c>
      <c r="M65" s="65">
        <v>0.28376023008095996</v>
      </c>
      <c r="N65" s="65">
        <v>8.8565629599692969E-2</v>
      </c>
      <c r="O65" s="65">
        <v>2.4682737477319625E-2</v>
      </c>
    </row>
    <row r="66" spans="1:15" ht="15.75" x14ac:dyDescent="0.3">
      <c r="A66" s="195" t="s">
        <v>85</v>
      </c>
      <c r="B66" s="15" t="s">
        <v>113</v>
      </c>
      <c r="C66" s="65">
        <v>8.8704877562200551E-2</v>
      </c>
      <c r="D66" s="65">
        <v>8.2137013286306959E-2</v>
      </c>
      <c r="E66" s="65">
        <v>7.0959918537349093E-2</v>
      </c>
      <c r="F66" s="65">
        <v>4.1863879242563067E-2</v>
      </c>
      <c r="G66" s="65">
        <v>3.9331746573270876E-2</v>
      </c>
      <c r="H66" s="65">
        <v>3.100357225785693E-2</v>
      </c>
      <c r="I66" s="65">
        <v>2.1616464950314277E-2</v>
      </c>
      <c r="J66" s="65">
        <v>6.2444074248460138E-3</v>
      </c>
      <c r="K66" s="65">
        <v>1.4120461428955139E-3</v>
      </c>
      <c r="L66" s="65">
        <v>0</v>
      </c>
      <c r="M66" s="65">
        <v>0</v>
      </c>
      <c r="N66" s="65">
        <v>0</v>
      </c>
      <c r="O66" s="65">
        <v>0</v>
      </c>
    </row>
    <row r="67" spans="1:15" ht="15.75" x14ac:dyDescent="0.3">
      <c r="A67" s="195" t="s">
        <v>41</v>
      </c>
      <c r="B67" s="15" t="s">
        <v>114</v>
      </c>
      <c r="C67" s="65">
        <v>1.2133504795121808</v>
      </c>
      <c r="D67" s="65">
        <v>0.90634451786930981</v>
      </c>
      <c r="E67" s="65">
        <v>0.8853075103845196</v>
      </c>
      <c r="F67" s="65">
        <v>0.86162407594009538</v>
      </c>
      <c r="G67" s="65">
        <v>0.85986435953706875</v>
      </c>
      <c r="H67" s="65">
        <v>0.85714520305252928</v>
      </c>
      <c r="I67" s="65">
        <v>0.84583472338901744</v>
      </c>
      <c r="J67" s="65">
        <v>0.83428324755563454</v>
      </c>
      <c r="K67" s="65">
        <v>0.83631387203600516</v>
      </c>
      <c r="L67" s="65">
        <v>0.8360376356155852</v>
      </c>
      <c r="M67" s="65">
        <v>0.83598322236781164</v>
      </c>
      <c r="N67" s="65">
        <v>0.83517996242225179</v>
      </c>
      <c r="O67" s="65">
        <v>0.83222964677037359</v>
      </c>
    </row>
    <row r="68" spans="1:15" ht="15.75" x14ac:dyDescent="0.3">
      <c r="A68" s="195" t="s">
        <v>56</v>
      </c>
      <c r="B68" s="15" t="s">
        <v>115</v>
      </c>
      <c r="C68" s="65">
        <v>0.28055013331349032</v>
      </c>
      <c r="D68" s="65">
        <v>0.28089841594061327</v>
      </c>
      <c r="E68" s="65">
        <v>0.28006950446087714</v>
      </c>
      <c r="F68" s="65">
        <v>0.20163879393016262</v>
      </c>
      <c r="G68" s="65">
        <v>0.13332591808096456</v>
      </c>
      <c r="H68" s="65">
        <v>7.6965436176784405E-2</v>
      </c>
      <c r="I68" s="65">
        <v>3.9107990768355624E-2</v>
      </c>
      <c r="J68" s="65">
        <v>2.3231029486731374E-2</v>
      </c>
      <c r="K68" s="65">
        <v>1.3824779520638921E-2</v>
      </c>
      <c r="L68" s="65">
        <v>5.7554394480298521E-3</v>
      </c>
      <c r="M68" s="65">
        <v>1.836819584641882E-3</v>
      </c>
      <c r="N68" s="65">
        <v>4.6079801887962432E-4</v>
      </c>
      <c r="O68" s="65">
        <v>1.1481755967528447E-4</v>
      </c>
    </row>
    <row r="69" spans="1:15" ht="15.75" x14ac:dyDescent="0.3">
      <c r="A69" s="195" t="s">
        <v>37</v>
      </c>
      <c r="B69" s="15" t="s">
        <v>116</v>
      </c>
      <c r="C69" s="65">
        <v>2.3450997157997979</v>
      </c>
      <c r="D69" s="65">
        <v>2.3832747820891025</v>
      </c>
      <c r="E69" s="65">
        <v>2.3991266963585622</v>
      </c>
      <c r="F69" s="65">
        <v>2.495505512207139</v>
      </c>
      <c r="G69" s="65">
        <v>2.5592473307824779</v>
      </c>
      <c r="H69" s="65">
        <v>2.5746512883635964</v>
      </c>
      <c r="I69" s="65">
        <v>2.5735763629247286</v>
      </c>
      <c r="J69" s="65">
        <v>2.4840113906258883</v>
      </c>
      <c r="K69" s="65">
        <v>2.3080808368621923</v>
      </c>
      <c r="L69" s="65">
        <v>1.8318038329423414</v>
      </c>
      <c r="M69" s="65">
        <v>1.5272171857245043</v>
      </c>
      <c r="N69" s="65">
        <v>1.2544678832334553</v>
      </c>
      <c r="O69" s="65">
        <v>1.2535596135893152</v>
      </c>
    </row>
    <row r="70" spans="1:15" ht="15.75" x14ac:dyDescent="0.3">
      <c r="A70" s="195" t="s">
        <v>117</v>
      </c>
      <c r="B70" s="15" t="s">
        <v>118</v>
      </c>
      <c r="C70" s="65">
        <v>0</v>
      </c>
      <c r="D70" s="65">
        <v>0</v>
      </c>
      <c r="E70" s="65">
        <v>0</v>
      </c>
      <c r="F70" s="65">
        <v>0</v>
      </c>
      <c r="G70" s="65">
        <v>0</v>
      </c>
      <c r="H70" s="65">
        <v>0</v>
      </c>
      <c r="I70" s="65">
        <v>0</v>
      </c>
      <c r="J70" s="65">
        <v>0</v>
      </c>
      <c r="K70" s="65">
        <v>0</v>
      </c>
      <c r="L70" s="65">
        <v>0</v>
      </c>
      <c r="M70" s="65">
        <v>0</v>
      </c>
      <c r="N70" s="65">
        <v>0</v>
      </c>
      <c r="O70" s="65">
        <v>0</v>
      </c>
    </row>
    <row r="71" spans="1:15" x14ac:dyDescent="0.25">
      <c r="A71" s="195"/>
      <c r="B71" s="28" t="s">
        <v>197</v>
      </c>
      <c r="C71" s="72">
        <v>48.48145403251236</v>
      </c>
      <c r="D71" s="72">
        <v>46.786150192881841</v>
      </c>
      <c r="E71" s="72">
        <v>44.449455297971134</v>
      </c>
      <c r="F71" s="72">
        <v>40.018166610683807</v>
      </c>
      <c r="G71" s="72">
        <v>33.941624978797854</v>
      </c>
      <c r="H71" s="72">
        <v>25.43159440379409</v>
      </c>
      <c r="I71" s="72">
        <v>20.060909790662429</v>
      </c>
      <c r="J71" s="72">
        <v>15.608259636591562</v>
      </c>
      <c r="K71" s="72">
        <v>12.725742476640146</v>
      </c>
      <c r="L71" s="72">
        <v>9.3578596175071418</v>
      </c>
      <c r="M71" s="72">
        <v>7.362933005496032</v>
      </c>
      <c r="N71" s="72">
        <v>4.8931544718761373</v>
      </c>
      <c r="O71" s="72">
        <v>2.8561602330345499</v>
      </c>
    </row>
    <row r="72" spans="1:15" ht="15.75" x14ac:dyDescent="0.3">
      <c r="A72" s="195" t="s">
        <v>80</v>
      </c>
      <c r="B72" s="15" t="s">
        <v>119</v>
      </c>
      <c r="C72" s="65">
        <v>22.138213124799172</v>
      </c>
      <c r="D72" s="65">
        <v>21.651804296837085</v>
      </c>
      <c r="E72" s="65">
        <v>20.115815079108625</v>
      </c>
      <c r="F72" s="65">
        <v>19.976555845871648</v>
      </c>
      <c r="G72" s="65">
        <v>17.099804787816893</v>
      </c>
      <c r="H72" s="65">
        <v>12.659658516758322</v>
      </c>
      <c r="I72" s="65">
        <v>9.810598795549037</v>
      </c>
      <c r="J72" s="65">
        <v>7.3925208402512963</v>
      </c>
      <c r="K72" s="65">
        <v>5.9237760031198849</v>
      </c>
      <c r="L72" s="65">
        <v>3.7961895190633368</v>
      </c>
      <c r="M72" s="65">
        <v>2.5954435471899155</v>
      </c>
      <c r="N72" s="65">
        <v>1.2664016325846235</v>
      </c>
      <c r="O72" s="65">
        <v>8.7149896774678631E-2</v>
      </c>
    </row>
    <row r="73" spans="1:15" ht="15.75" x14ac:dyDescent="0.3">
      <c r="A73" s="195" t="s">
        <v>88</v>
      </c>
      <c r="B73" s="15" t="s">
        <v>120</v>
      </c>
      <c r="C73" s="65">
        <v>1.3442420788159863</v>
      </c>
      <c r="D73" s="65">
        <v>1.3277737598987032</v>
      </c>
      <c r="E73" s="65">
        <v>1.279146544845261</v>
      </c>
      <c r="F73" s="65">
        <v>0.54622461069707007</v>
      </c>
      <c r="G73" s="65">
        <v>0.48267785928341822</v>
      </c>
      <c r="H73" s="65">
        <v>0.43203164083796669</v>
      </c>
      <c r="I73" s="65">
        <v>0.41356920084026949</v>
      </c>
      <c r="J73" s="65">
        <v>0.3758778989963743</v>
      </c>
      <c r="K73" s="65">
        <v>0.33298215091081795</v>
      </c>
      <c r="L73" s="65">
        <v>0.24943275949409177</v>
      </c>
      <c r="M73" s="65">
        <v>0.19876090125740803</v>
      </c>
      <c r="N73" s="65">
        <v>9.6444751371158738E-2</v>
      </c>
      <c r="O73" s="65">
        <v>3.3096564682479859E-2</v>
      </c>
    </row>
    <row r="74" spans="1:15" ht="15.75" x14ac:dyDescent="0.3">
      <c r="A74" s="195" t="s">
        <v>86</v>
      </c>
      <c r="B74" s="15" t="s">
        <v>121</v>
      </c>
      <c r="C74" s="65">
        <v>4.3497455442853274</v>
      </c>
      <c r="D74" s="65">
        <v>3.5869754569842036</v>
      </c>
      <c r="E74" s="65">
        <v>2.9059216453184997</v>
      </c>
      <c r="F74" s="65">
        <v>1.844945817459021</v>
      </c>
      <c r="G74" s="65">
        <v>1.3451737955624217</v>
      </c>
      <c r="H74" s="65">
        <v>0.85284135400247385</v>
      </c>
      <c r="I74" s="65">
        <v>0.68045325277153912</v>
      </c>
      <c r="J74" s="65">
        <v>0.44687812892436479</v>
      </c>
      <c r="K74" s="65">
        <v>0.32735910745219127</v>
      </c>
      <c r="L74" s="65">
        <v>0.19265207036184687</v>
      </c>
      <c r="M74" s="65">
        <v>0.13517991884972691</v>
      </c>
      <c r="N74" s="65">
        <v>5.5194092761705962E-2</v>
      </c>
      <c r="O74" s="65">
        <v>1.0615708812396634E-2</v>
      </c>
    </row>
    <row r="75" spans="1:15" ht="27" x14ac:dyDescent="0.3">
      <c r="A75" s="195" t="s">
        <v>40</v>
      </c>
      <c r="B75" s="15" t="s">
        <v>122</v>
      </c>
      <c r="C75" s="65">
        <v>0.52130182055613461</v>
      </c>
      <c r="D75" s="65">
        <v>0.27604061797954865</v>
      </c>
      <c r="E75" s="65">
        <v>0.29569482903405647</v>
      </c>
      <c r="F75" s="65">
        <v>0.23199014947383872</v>
      </c>
      <c r="G75" s="65">
        <v>0.22803739694811626</v>
      </c>
      <c r="H75" s="65">
        <v>0.22468472463969447</v>
      </c>
      <c r="I75" s="65">
        <v>0.21945441697177948</v>
      </c>
      <c r="J75" s="65">
        <v>0.21446446725361257</v>
      </c>
      <c r="K75" s="65">
        <v>0.21424620775293718</v>
      </c>
      <c r="L75" s="65">
        <v>0.213222495580009</v>
      </c>
      <c r="M75" s="65">
        <v>0.21260175917646512</v>
      </c>
      <c r="N75" s="65">
        <v>0.21125942783974822</v>
      </c>
      <c r="O75" s="65">
        <v>0.20977547658402451</v>
      </c>
    </row>
    <row r="76" spans="1:15" ht="27" x14ac:dyDescent="0.3">
      <c r="A76" s="195" t="s">
        <v>57</v>
      </c>
      <c r="B76" s="15" t="s">
        <v>123</v>
      </c>
      <c r="C76" s="65">
        <v>1.4326831132305908</v>
      </c>
      <c r="D76" s="65">
        <v>1.6232123590606737</v>
      </c>
      <c r="E76" s="65">
        <v>1.4895078153155492</v>
      </c>
      <c r="F76" s="65">
        <v>0.68483682045905891</v>
      </c>
      <c r="G76" s="65">
        <v>0.50951270090151579</v>
      </c>
      <c r="H76" s="65">
        <v>0.26157394792611627</v>
      </c>
      <c r="I76" s="65">
        <v>0.1008844214279188</v>
      </c>
      <c r="J76" s="65">
        <v>6.8323932332553378E-2</v>
      </c>
      <c r="K76" s="65">
        <v>4.8599129598303606E-2</v>
      </c>
      <c r="L76" s="65">
        <v>2.9416289897708298E-2</v>
      </c>
      <c r="M76" s="65">
        <v>1.775005238581415E-2</v>
      </c>
      <c r="N76" s="65">
        <v>1.1879491596618681E-2</v>
      </c>
      <c r="O76" s="65">
        <v>6.1986755620294133E-3</v>
      </c>
    </row>
    <row r="77" spans="1:15" x14ac:dyDescent="0.25">
      <c r="A77" s="195"/>
      <c r="B77" s="28" t="s">
        <v>198</v>
      </c>
      <c r="C77" s="72">
        <v>29.786185681687211</v>
      </c>
      <c r="D77" s="72">
        <v>28.465806490760215</v>
      </c>
      <c r="E77" s="72">
        <v>26.086085913621986</v>
      </c>
      <c r="F77" s="72">
        <v>23.284553243960637</v>
      </c>
      <c r="G77" s="72">
        <v>19.665206540512365</v>
      </c>
      <c r="H77" s="72">
        <v>14.430790184164572</v>
      </c>
      <c r="I77" s="72">
        <v>11.224960087560547</v>
      </c>
      <c r="J77" s="72">
        <v>8.4980652677582</v>
      </c>
      <c r="K77" s="72">
        <v>6.8469625988341347</v>
      </c>
      <c r="L77" s="72">
        <v>4.4809131343969932</v>
      </c>
      <c r="M77" s="72">
        <v>3.1597361788593301</v>
      </c>
      <c r="N77" s="72">
        <v>1.6411793961538552</v>
      </c>
      <c r="O77" s="72">
        <v>0.34683632241560902</v>
      </c>
    </row>
    <row r="78" spans="1:15" ht="15.75" x14ac:dyDescent="0.3">
      <c r="A78" s="192"/>
      <c r="B78" s="29" t="s">
        <v>199</v>
      </c>
      <c r="C78" s="73">
        <v>78.267639714199561</v>
      </c>
      <c r="D78" s="73">
        <v>75.251956683642049</v>
      </c>
      <c r="E78" s="73">
        <v>70.535541211593127</v>
      </c>
      <c r="F78" s="73">
        <v>63.302719854644437</v>
      </c>
      <c r="G78" s="73">
        <v>53.606831519310219</v>
      </c>
      <c r="H78" s="73">
        <v>39.862384587958665</v>
      </c>
      <c r="I78" s="73">
        <v>31.285869878222975</v>
      </c>
      <c r="J78" s="73">
        <v>24.106324904349766</v>
      </c>
      <c r="K78" s="73">
        <v>19.572705075474282</v>
      </c>
      <c r="L78" s="73">
        <v>13.838772751904134</v>
      </c>
      <c r="M78" s="73">
        <v>10.522669184355362</v>
      </c>
      <c r="N78" s="73">
        <v>6.5343338680299921</v>
      </c>
      <c r="O78" s="73">
        <v>3.2029965554501594</v>
      </c>
    </row>
    <row r="79" spans="1:15" ht="15.75" x14ac:dyDescent="0.3">
      <c r="A79" s="193"/>
      <c r="B79" s="17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1:15" ht="16.5" x14ac:dyDescent="0.3">
      <c r="A80" s="193"/>
      <c r="B80" s="30" t="s">
        <v>188</v>
      </c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</row>
    <row r="81" spans="1:15" ht="30" x14ac:dyDescent="0.35">
      <c r="A81" s="191"/>
      <c r="B81" s="13" t="s">
        <v>184</v>
      </c>
      <c r="C81" s="14">
        <v>2018</v>
      </c>
      <c r="D81" s="14">
        <v>2019</v>
      </c>
      <c r="E81" s="14">
        <v>2020</v>
      </c>
      <c r="F81" s="14">
        <v>2023</v>
      </c>
      <c r="G81" s="14">
        <v>2025</v>
      </c>
      <c r="H81" s="14">
        <v>2028</v>
      </c>
      <c r="I81" s="14">
        <v>2030</v>
      </c>
      <c r="J81" s="14">
        <v>2033</v>
      </c>
      <c r="K81" s="14">
        <v>2035</v>
      </c>
      <c r="L81" s="14">
        <v>2038</v>
      </c>
      <c r="M81" s="14">
        <v>2040</v>
      </c>
      <c r="N81" s="14">
        <v>2045</v>
      </c>
      <c r="O81" s="14">
        <v>2050</v>
      </c>
    </row>
    <row r="82" spans="1:15" ht="15.75" x14ac:dyDescent="0.3">
      <c r="A82" s="192" t="s">
        <v>62</v>
      </c>
      <c r="B82" s="20" t="s">
        <v>124</v>
      </c>
      <c r="C82" s="65">
        <v>39.906195049577654</v>
      </c>
      <c r="D82" s="65">
        <v>39.159771116658256</v>
      </c>
      <c r="E82" s="65">
        <v>38.475832547022804</v>
      </c>
      <c r="F82" s="65">
        <v>36.640776565924916</v>
      </c>
      <c r="G82" s="65">
        <v>35.45877121024688</v>
      </c>
      <c r="H82" s="65">
        <v>33.725370975519382</v>
      </c>
      <c r="I82" s="65">
        <v>32.646540757468472</v>
      </c>
      <c r="J82" s="65">
        <v>31.238103702922711</v>
      </c>
      <c r="K82" s="65">
        <v>30.356921236363846</v>
      </c>
      <c r="L82" s="65">
        <v>29.071148292277339</v>
      </c>
      <c r="M82" s="65">
        <v>28.235999582465571</v>
      </c>
      <c r="N82" s="65">
        <v>26.221792145062064</v>
      </c>
      <c r="O82" s="65">
        <v>24.306650077696109</v>
      </c>
    </row>
    <row r="83" spans="1:15" ht="15.75" x14ac:dyDescent="0.3">
      <c r="A83" s="192" t="s">
        <v>64</v>
      </c>
      <c r="B83" s="20" t="s">
        <v>125</v>
      </c>
      <c r="C83" s="65">
        <v>2.8787175476445692</v>
      </c>
      <c r="D83" s="65">
        <v>2.8539031951445688</v>
      </c>
      <c r="E83" s="65">
        <v>2.8160351833596762</v>
      </c>
      <c r="F83" s="65">
        <v>2.6401837563034749</v>
      </c>
      <c r="G83" s="65">
        <v>2.4653626785558522</v>
      </c>
      <c r="H83" s="65">
        <v>2.2198529130082054</v>
      </c>
      <c r="I83" s="65">
        <v>2.0774957026791836</v>
      </c>
      <c r="J83" s="65">
        <v>1.798945191346047</v>
      </c>
      <c r="K83" s="65">
        <v>1.6351298462480381</v>
      </c>
      <c r="L83" s="65">
        <v>1.4106668443308659</v>
      </c>
      <c r="M83" s="65">
        <v>1.2745684489353759</v>
      </c>
      <c r="N83" s="65">
        <v>0.97870923594425685</v>
      </c>
      <c r="O83" s="65">
        <v>0.74093238032128783</v>
      </c>
    </row>
    <row r="84" spans="1:15" ht="15.75" x14ac:dyDescent="0.3">
      <c r="A84" s="192" t="s">
        <v>65</v>
      </c>
      <c r="B84" s="20" t="s">
        <v>126</v>
      </c>
      <c r="C84" s="65">
        <v>0.23720807352262768</v>
      </c>
      <c r="D84" s="65">
        <v>0.2322352673535634</v>
      </c>
      <c r="E84" s="65">
        <v>0.23094282524457993</v>
      </c>
      <c r="F84" s="65">
        <v>0.20372826787239137</v>
      </c>
      <c r="G84" s="65">
        <v>0.19600718685877783</v>
      </c>
      <c r="H84" s="65">
        <v>0.18442309402847434</v>
      </c>
      <c r="I84" s="65">
        <v>0.17800263986693779</v>
      </c>
      <c r="J84" s="65">
        <v>0.15792269057198874</v>
      </c>
      <c r="K84" s="65">
        <v>0.14540030979369772</v>
      </c>
      <c r="L84" s="65">
        <v>0.12671985541223837</v>
      </c>
      <c r="M84" s="65">
        <v>0.11426013360972326</v>
      </c>
      <c r="N84" s="65">
        <v>8.3091912899617426E-2</v>
      </c>
      <c r="O84" s="65">
        <v>7.2502053231562238E-2</v>
      </c>
    </row>
    <row r="85" spans="1:15" ht="15.75" x14ac:dyDescent="0.3">
      <c r="A85" s="192" t="s">
        <v>63</v>
      </c>
      <c r="B85" s="20" t="s">
        <v>127</v>
      </c>
      <c r="C85" s="65">
        <v>4.869727094322335</v>
      </c>
      <c r="D85" s="65">
        <v>4.8258740421455899</v>
      </c>
      <c r="E85" s="65">
        <v>4.8308921259325164</v>
      </c>
      <c r="F85" s="65">
        <v>4.6346553870672285</v>
      </c>
      <c r="G85" s="65">
        <v>4.535994677919466</v>
      </c>
      <c r="H85" s="65">
        <v>4.4022529642694446</v>
      </c>
      <c r="I85" s="65">
        <v>4.3209064001907951</v>
      </c>
      <c r="J85" s="65">
        <v>4.1796723146061687</v>
      </c>
      <c r="K85" s="65">
        <v>4.091033822354599</v>
      </c>
      <c r="L85" s="65">
        <v>3.9633041058900402</v>
      </c>
      <c r="M85" s="65">
        <v>3.8805351517975346</v>
      </c>
      <c r="N85" s="65">
        <v>3.6815469653943187</v>
      </c>
      <c r="O85" s="65">
        <v>3.4991203769134849</v>
      </c>
    </row>
    <row r="86" spans="1:15" ht="15.75" x14ac:dyDescent="0.3">
      <c r="A86" s="192"/>
      <c r="B86" s="32" t="s">
        <v>200</v>
      </c>
      <c r="C86" s="74">
        <v>47.89184776506719</v>
      </c>
      <c r="D86" s="74">
        <v>47.071783621301968</v>
      </c>
      <c r="E86" s="74">
        <v>46.353702681559561</v>
      </c>
      <c r="F86" s="74">
        <v>44.119343977168008</v>
      </c>
      <c r="G86" s="74">
        <v>42.656135753580983</v>
      </c>
      <c r="H86" s="74">
        <v>40.531899946825504</v>
      </c>
      <c r="I86" s="74">
        <v>39.222945500205384</v>
      </c>
      <c r="J86" s="74">
        <v>37.374643899446916</v>
      </c>
      <c r="K86" s="74">
        <v>36.228485214760177</v>
      </c>
      <c r="L86" s="74">
        <v>34.571839097910484</v>
      </c>
      <c r="M86" s="74">
        <v>33.505363316808193</v>
      </c>
      <c r="N86" s="74">
        <v>30.965140259300259</v>
      </c>
      <c r="O86" s="74">
        <v>28.619204888162443</v>
      </c>
    </row>
    <row r="87" spans="1:15" ht="15.75" x14ac:dyDescent="0.3">
      <c r="A87" s="192" t="s">
        <v>46</v>
      </c>
      <c r="B87" s="20" t="s">
        <v>128</v>
      </c>
      <c r="C87" s="65">
        <v>11.952650680696063</v>
      </c>
      <c r="D87" s="65">
        <v>11.264966822089074</v>
      </c>
      <c r="E87" s="65">
        <v>10.865691251427201</v>
      </c>
      <c r="F87" s="65">
        <v>10.201987724231802</v>
      </c>
      <c r="G87" s="65">
        <v>9.7616101261237205</v>
      </c>
      <c r="H87" s="65">
        <v>9.1041808589948623</v>
      </c>
      <c r="I87" s="65">
        <v>8.6679861009311416</v>
      </c>
      <c r="J87" s="65">
        <v>8.2079544335137093</v>
      </c>
      <c r="K87" s="65">
        <v>7.9039288995473811</v>
      </c>
      <c r="L87" s="65">
        <v>7.4518839650658197</v>
      </c>
      <c r="M87" s="65">
        <v>7.1531829197234016</v>
      </c>
      <c r="N87" s="65">
        <v>6.4157481614592138</v>
      </c>
      <c r="O87" s="65">
        <v>5.6916246247548159</v>
      </c>
    </row>
    <row r="88" spans="1:15" ht="15.75" x14ac:dyDescent="0.3">
      <c r="A88" s="192" t="s">
        <v>44</v>
      </c>
      <c r="B88" s="20" t="s">
        <v>129</v>
      </c>
      <c r="C88" s="65">
        <v>1.4666558194421968</v>
      </c>
      <c r="D88" s="65">
        <v>1.4449910441866787</v>
      </c>
      <c r="E88" s="65">
        <v>1.4342094851783047</v>
      </c>
      <c r="F88" s="65">
        <v>1.6679460765361576</v>
      </c>
      <c r="G88" s="65">
        <v>1.8191150536374563</v>
      </c>
      <c r="H88" s="65">
        <v>2.0434150984097457</v>
      </c>
      <c r="I88" s="65">
        <v>2.187989999788055</v>
      </c>
      <c r="J88" s="65">
        <v>2.3086213230344543</v>
      </c>
      <c r="K88" s="65">
        <v>2.3864719970196648</v>
      </c>
      <c r="L88" s="65">
        <v>2.5021360172449589</v>
      </c>
      <c r="M88" s="65">
        <v>2.5785737818677399</v>
      </c>
      <c r="N88" s="65">
        <v>2.76571344906165</v>
      </c>
      <c r="O88" s="65">
        <v>2.9467174463082366</v>
      </c>
    </row>
    <row r="89" spans="1:15" ht="15.75" x14ac:dyDescent="0.3">
      <c r="A89" s="192" t="s">
        <v>45</v>
      </c>
      <c r="B89" s="20" t="s">
        <v>130</v>
      </c>
      <c r="C89" s="65">
        <v>1.6094685066306804</v>
      </c>
      <c r="D89" s="65">
        <v>1.5803075723766085</v>
      </c>
      <c r="E89" s="65">
        <v>1.5498619434507714</v>
      </c>
      <c r="F89" s="65">
        <v>1.5183591151263955</v>
      </c>
      <c r="G89" s="65">
        <v>1.4964343802569104</v>
      </c>
      <c r="H89" s="65">
        <v>1.4621661542084499</v>
      </c>
      <c r="I89" s="65">
        <v>1.4384017656205081</v>
      </c>
      <c r="J89" s="65">
        <v>1.4127925705331945</v>
      </c>
      <c r="K89" s="65">
        <v>1.3952579394048719</v>
      </c>
      <c r="L89" s="65">
        <v>1.3682647219735096</v>
      </c>
      <c r="M89" s="65">
        <v>1.3498092644187867</v>
      </c>
      <c r="N89" s="65">
        <v>1.3020650568781018</v>
      </c>
      <c r="O89" s="65">
        <v>1.2520347198579957</v>
      </c>
    </row>
    <row r="90" spans="1:15" ht="15.75" x14ac:dyDescent="0.3">
      <c r="A90" s="192" t="s">
        <v>61</v>
      </c>
      <c r="B90" s="20" t="s">
        <v>131</v>
      </c>
      <c r="C90" s="65">
        <v>3.4195984169598355E-2</v>
      </c>
      <c r="D90" s="65">
        <v>3.6510139968327172E-2</v>
      </c>
      <c r="E90" s="65">
        <v>3.1729571024717469E-2</v>
      </c>
      <c r="F90" s="65">
        <v>3.1196936034714125E-2</v>
      </c>
      <c r="G90" s="65">
        <v>3.0841846041378556E-2</v>
      </c>
      <c r="H90" s="65">
        <v>3.0309211051375219E-2</v>
      </c>
      <c r="I90" s="65">
        <v>2.995412105803966E-2</v>
      </c>
      <c r="J90" s="65">
        <v>2.9926284330671217E-2</v>
      </c>
      <c r="K90" s="65">
        <v>2.9907726512425584E-2</v>
      </c>
      <c r="L90" s="65">
        <v>2.9879889785057141E-2</v>
      </c>
      <c r="M90" s="65">
        <v>2.9861331966811514E-2</v>
      </c>
      <c r="N90" s="65">
        <v>2.9814937421197441E-2</v>
      </c>
      <c r="O90" s="65">
        <v>2.9768542875583365E-2</v>
      </c>
    </row>
    <row r="91" spans="1:15" ht="15.75" x14ac:dyDescent="0.3">
      <c r="A91" s="192" t="s">
        <v>43</v>
      </c>
      <c r="B91" s="20" t="s">
        <v>132</v>
      </c>
      <c r="C91" s="65">
        <v>7.1165464926065445</v>
      </c>
      <c r="D91" s="65">
        <v>6.9919244610224327</v>
      </c>
      <c r="E91" s="65">
        <v>6.6930710607154316</v>
      </c>
      <c r="F91" s="65">
        <v>6.4643464251660712</v>
      </c>
      <c r="G91" s="65">
        <v>6.2793907070453825</v>
      </c>
      <c r="H91" s="65">
        <v>6.0020921641967204</v>
      </c>
      <c r="I91" s="65">
        <v>5.8143707682564711</v>
      </c>
      <c r="J91" s="65">
        <v>5.6184811026103834</v>
      </c>
      <c r="K91" s="65">
        <v>5.4881494318186839</v>
      </c>
      <c r="L91" s="65">
        <v>5.2960009006859865</v>
      </c>
      <c r="M91" s="65">
        <v>5.1701400163216507</v>
      </c>
      <c r="N91" s="65">
        <v>4.8628298825415968</v>
      </c>
      <c r="O91" s="65">
        <v>4.5659158799354405</v>
      </c>
    </row>
    <row r="92" spans="1:15" ht="15.75" x14ac:dyDescent="0.3">
      <c r="A92" s="192"/>
      <c r="B92" s="32" t="s">
        <v>201</v>
      </c>
      <c r="C92" s="74">
        <v>22.17951748354508</v>
      </c>
      <c r="D92" s="74">
        <v>21.318700039643119</v>
      </c>
      <c r="E92" s="74">
        <v>20.574563311796428</v>
      </c>
      <c r="F92" s="74">
        <v>19.883836277095138</v>
      </c>
      <c r="G92" s="74">
        <v>19.387392113104848</v>
      </c>
      <c r="H92" s="74">
        <v>18.642163486861158</v>
      </c>
      <c r="I92" s="74">
        <v>18.138702755654215</v>
      </c>
      <c r="J92" s="74">
        <v>17.577775714022412</v>
      </c>
      <c r="K92" s="74">
        <v>17.203715994303025</v>
      </c>
      <c r="L92" s="74">
        <v>16.648165494755332</v>
      </c>
      <c r="M92" s="74">
        <v>16.281567314298393</v>
      </c>
      <c r="N92" s="74">
        <v>15.376171487361761</v>
      </c>
      <c r="O92" s="74">
        <v>14.486061213732073</v>
      </c>
    </row>
    <row r="93" spans="1:15" ht="15.75" x14ac:dyDescent="0.3">
      <c r="A93" s="192" t="s">
        <v>55</v>
      </c>
      <c r="B93" s="20" t="s">
        <v>133</v>
      </c>
      <c r="C93" s="65">
        <v>9.8063845156473448</v>
      </c>
      <c r="D93" s="65">
        <v>9.6644933590509847</v>
      </c>
      <c r="E93" s="65">
        <v>10.773968866255927</v>
      </c>
      <c r="F93" s="65">
        <v>10.659860136002383</v>
      </c>
      <c r="G93" s="65">
        <v>10.309208832963684</v>
      </c>
      <c r="H93" s="65">
        <v>9.6426807585985035</v>
      </c>
      <c r="I93" s="65">
        <v>9.2103710453612138</v>
      </c>
      <c r="J93" s="65">
        <v>7.7848357600858975</v>
      </c>
      <c r="K93" s="65">
        <v>6.8680294487887927</v>
      </c>
      <c r="L93" s="65">
        <v>5.0197352245551228</v>
      </c>
      <c r="M93" s="65">
        <v>3.9606850101217344</v>
      </c>
      <c r="N93" s="65">
        <v>1.6340322435047128</v>
      </c>
      <c r="O93" s="65">
        <v>0.55614455459184942</v>
      </c>
    </row>
    <row r="94" spans="1:15" ht="15.75" x14ac:dyDescent="0.3">
      <c r="A94" s="192"/>
      <c r="B94" s="33" t="s">
        <v>202</v>
      </c>
      <c r="C94" s="75">
        <v>79.877749764259619</v>
      </c>
      <c r="D94" s="75">
        <v>78.054977019996073</v>
      </c>
      <c r="E94" s="75">
        <v>77.70223485961192</v>
      </c>
      <c r="F94" s="75">
        <v>74.663040390265522</v>
      </c>
      <c r="G94" s="75">
        <v>72.352736699649526</v>
      </c>
      <c r="H94" s="75">
        <v>68.816744192285171</v>
      </c>
      <c r="I94" s="75">
        <v>66.57201930122082</v>
      </c>
      <c r="J94" s="75">
        <v>62.737255373555229</v>
      </c>
      <c r="K94" s="75">
        <v>60.300230657851991</v>
      </c>
      <c r="L94" s="75">
        <v>56.239739817220936</v>
      </c>
      <c r="M94" s="75">
        <v>53.747615641228336</v>
      </c>
      <c r="N94" s="75">
        <v>47.975343990166742</v>
      </c>
      <c r="O94" s="75">
        <v>43.661410656486368</v>
      </c>
    </row>
    <row r="95" spans="1:15" ht="15.75" x14ac:dyDescent="0.3">
      <c r="A95" s="192"/>
      <c r="B95" s="17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1:15" ht="16.5" x14ac:dyDescent="0.3">
      <c r="A96" s="193"/>
      <c r="B96" s="196" t="s">
        <v>203</v>
      </c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</row>
    <row r="97" spans="1:15" ht="30" x14ac:dyDescent="0.35">
      <c r="A97" s="191"/>
      <c r="B97" s="13" t="s">
        <v>184</v>
      </c>
      <c r="C97" s="14">
        <v>2018</v>
      </c>
      <c r="D97" s="14">
        <v>2019</v>
      </c>
      <c r="E97" s="14">
        <v>2020</v>
      </c>
      <c r="F97" s="14">
        <v>2023</v>
      </c>
      <c r="G97" s="14">
        <v>2025</v>
      </c>
      <c r="H97" s="14">
        <v>2028</v>
      </c>
      <c r="I97" s="14">
        <v>2030</v>
      </c>
      <c r="J97" s="14">
        <v>2033</v>
      </c>
      <c r="K97" s="14">
        <v>2035</v>
      </c>
      <c r="L97" s="14">
        <v>2038</v>
      </c>
      <c r="M97" s="14">
        <v>2040</v>
      </c>
      <c r="N97" s="14">
        <v>2045</v>
      </c>
      <c r="O97" s="14">
        <v>2050</v>
      </c>
    </row>
    <row r="98" spans="1:15" ht="15.75" x14ac:dyDescent="0.3">
      <c r="A98" s="192" t="s">
        <v>22</v>
      </c>
      <c r="B98" s="20" t="s">
        <v>134</v>
      </c>
      <c r="C98" s="65">
        <v>50.63321397382159</v>
      </c>
      <c r="D98" s="65">
        <v>48.895713179517479</v>
      </c>
      <c r="E98" s="65">
        <v>39.409990865814429</v>
      </c>
      <c r="F98" s="65">
        <v>35.763340778835456</v>
      </c>
      <c r="G98" s="65">
        <v>27.749694258804411</v>
      </c>
      <c r="H98" s="65">
        <v>20.96720640533815</v>
      </c>
      <c r="I98" s="65">
        <v>16.601736742018524</v>
      </c>
      <c r="J98" s="65">
        <v>12.038138534240517</v>
      </c>
      <c r="K98" s="65">
        <v>9.2903276926459668</v>
      </c>
      <c r="L98" s="65">
        <v>4.753719028210698</v>
      </c>
      <c r="M98" s="65">
        <v>2.5457825694054326</v>
      </c>
      <c r="N98" s="65">
        <v>5.0285187539063587E-2</v>
      </c>
      <c r="O98" s="65">
        <v>0</v>
      </c>
    </row>
    <row r="99" spans="1:15" ht="15.75" x14ac:dyDescent="0.3">
      <c r="A99" s="192" t="s">
        <v>23</v>
      </c>
      <c r="B99" s="20" t="s">
        <v>135</v>
      </c>
      <c r="C99" s="65">
        <v>19.068435903459424</v>
      </c>
      <c r="D99" s="65">
        <v>20.622511131183462</v>
      </c>
      <c r="E99" s="65">
        <v>17.497872454960017</v>
      </c>
      <c r="F99" s="65">
        <v>24.173604473041316</v>
      </c>
      <c r="G99" s="65">
        <v>26.392036992408084</v>
      </c>
      <c r="H99" s="65">
        <v>24.740121669963237</v>
      </c>
      <c r="I99" s="65">
        <v>23.654560867556381</v>
      </c>
      <c r="J99" s="65">
        <v>17.433571563680569</v>
      </c>
      <c r="K99" s="65">
        <v>13.8051873763483</v>
      </c>
      <c r="L99" s="65">
        <v>6.0154016036975904</v>
      </c>
      <c r="M99" s="65">
        <v>2.3211783835639248</v>
      </c>
      <c r="N99" s="65">
        <v>8.8089219786639333E-2</v>
      </c>
      <c r="O99" s="65">
        <v>0</v>
      </c>
    </row>
    <row r="100" spans="1:15" ht="15.75" x14ac:dyDescent="0.3">
      <c r="A100" s="192" t="s">
        <v>24</v>
      </c>
      <c r="B100" s="20" t="s">
        <v>136</v>
      </c>
      <c r="C100" s="65">
        <v>4.0834810127514901E-2</v>
      </c>
      <c r="D100" s="65">
        <v>3.4333014475247996E-2</v>
      </c>
      <c r="E100" s="65">
        <v>2.1895629803922574E-2</v>
      </c>
      <c r="F100" s="65">
        <v>2.8286138288710707E-2</v>
      </c>
      <c r="G100" s="65">
        <v>7.7232126336352824E-3</v>
      </c>
      <c r="H100" s="65">
        <v>1.3258148862771233E-3</v>
      </c>
      <c r="I100" s="65">
        <v>9.0789091368031726E-5</v>
      </c>
      <c r="J100" s="65">
        <v>3.2078955510452234E-6</v>
      </c>
      <c r="K100" s="65">
        <v>0</v>
      </c>
      <c r="L100" s="65">
        <v>0</v>
      </c>
      <c r="M100" s="65">
        <v>0</v>
      </c>
      <c r="N100" s="65">
        <v>0</v>
      </c>
      <c r="O100" s="65">
        <v>0</v>
      </c>
    </row>
    <row r="101" spans="1:15" ht="15.75" x14ac:dyDescent="0.3">
      <c r="A101" s="192" t="s">
        <v>25</v>
      </c>
      <c r="B101" s="20" t="s">
        <v>204</v>
      </c>
      <c r="C101" s="65">
        <v>3.3750018061244557E-3</v>
      </c>
      <c r="D101" s="65">
        <v>3.2420313245520942E-3</v>
      </c>
      <c r="E101" s="65">
        <v>2.5818709135414521E-3</v>
      </c>
      <c r="F101" s="65">
        <v>5.8684005348605874E-3</v>
      </c>
      <c r="G101" s="65">
        <v>5.7141443104762758E-3</v>
      </c>
      <c r="H101" s="65">
        <v>5.5109769798944892E-3</v>
      </c>
      <c r="I101" s="65">
        <v>5.4170939959708193E-3</v>
      </c>
      <c r="J101" s="65">
        <v>5.3409470049247598E-3</v>
      </c>
      <c r="K101" s="65">
        <v>5.3180092124038023E-3</v>
      </c>
      <c r="L101" s="65">
        <v>5.2991476841701829E-3</v>
      </c>
      <c r="M101" s="65">
        <v>5.2006013612303824E-3</v>
      </c>
      <c r="N101" s="65">
        <v>4.8606673665971597E-3</v>
      </c>
      <c r="O101" s="65">
        <v>0</v>
      </c>
    </row>
    <row r="102" spans="1:15" ht="15.75" x14ac:dyDescent="0.3">
      <c r="A102" s="192" t="s">
        <v>137</v>
      </c>
      <c r="B102" s="20" t="s">
        <v>138</v>
      </c>
      <c r="C102" s="65">
        <v>0</v>
      </c>
      <c r="D102" s="65">
        <v>0</v>
      </c>
      <c r="E102" s="65">
        <v>0</v>
      </c>
      <c r="F102" s="65">
        <v>0</v>
      </c>
      <c r="G102" s="65">
        <v>0</v>
      </c>
      <c r="H102" s="65">
        <v>0</v>
      </c>
      <c r="I102" s="65">
        <v>0</v>
      </c>
      <c r="J102" s="65">
        <v>0</v>
      </c>
      <c r="K102" s="65">
        <v>0</v>
      </c>
      <c r="L102" s="65">
        <v>0</v>
      </c>
      <c r="M102" s="65">
        <v>0</v>
      </c>
      <c r="N102" s="65">
        <v>0</v>
      </c>
      <c r="O102" s="65">
        <v>0</v>
      </c>
    </row>
    <row r="103" spans="1:15" ht="15.75" x14ac:dyDescent="0.3">
      <c r="A103" s="192" t="s">
        <v>26</v>
      </c>
      <c r="B103" s="20" t="s">
        <v>139</v>
      </c>
      <c r="C103" s="65">
        <v>16.935725724971775</v>
      </c>
      <c r="D103" s="65">
        <v>16.65231102814851</v>
      </c>
      <c r="E103" s="65">
        <v>14.352438643987126</v>
      </c>
      <c r="F103" s="65">
        <v>15.538778167271394</v>
      </c>
      <c r="G103" s="65">
        <v>14.735180239753191</v>
      </c>
      <c r="H103" s="65">
        <v>13.133813015002104</v>
      </c>
      <c r="I103" s="65">
        <v>12.104427047392674</v>
      </c>
      <c r="J103" s="65">
        <v>9.2460051167731923</v>
      </c>
      <c r="K103" s="65">
        <v>7.5116409176335459</v>
      </c>
      <c r="L103" s="65">
        <v>3.7139656666413128</v>
      </c>
      <c r="M103" s="65">
        <v>1.8992638543417515</v>
      </c>
      <c r="N103" s="65">
        <v>2.3354871728920108E-2</v>
      </c>
      <c r="O103" s="65">
        <v>0</v>
      </c>
    </row>
    <row r="104" spans="1:15" ht="15.75" x14ac:dyDescent="0.3">
      <c r="A104" s="192" t="s">
        <v>27</v>
      </c>
      <c r="B104" s="20" t="s">
        <v>140</v>
      </c>
      <c r="C104" s="65">
        <v>2.4130566070444739</v>
      </c>
      <c r="D104" s="65">
        <v>2.4765180353430321</v>
      </c>
      <c r="E104" s="65">
        <v>2.1635627329356883</v>
      </c>
      <c r="F104" s="65">
        <v>4.6180938120077988</v>
      </c>
      <c r="G104" s="65">
        <v>6.2136226806450372</v>
      </c>
      <c r="H104" s="65">
        <v>5.8346620288921214</v>
      </c>
      <c r="I104" s="65">
        <v>5.5839339027041639</v>
      </c>
      <c r="J104" s="65">
        <v>4.1208368555762434</v>
      </c>
      <c r="K104" s="65">
        <v>3.2667496889001861</v>
      </c>
      <c r="L104" s="65">
        <v>1.4332112191594231</v>
      </c>
      <c r="M104" s="65">
        <v>0.5539515847198534</v>
      </c>
      <c r="N104" s="65">
        <v>1.8947784143705432E-2</v>
      </c>
      <c r="O104" s="65">
        <v>0</v>
      </c>
    </row>
    <row r="105" spans="1:15" ht="15.75" x14ac:dyDescent="0.3">
      <c r="A105" s="192" t="s">
        <v>28</v>
      </c>
      <c r="B105" s="20" t="s">
        <v>234</v>
      </c>
      <c r="C105" s="65">
        <v>0.14205501723764197</v>
      </c>
      <c r="D105" s="65">
        <v>0.13077426837511841</v>
      </c>
      <c r="E105" s="65">
        <v>8.9647724188750333E-2</v>
      </c>
      <c r="F105" s="65">
        <v>5.6459935830754558E-2</v>
      </c>
      <c r="G105" s="65">
        <v>0</v>
      </c>
      <c r="H105" s="65">
        <v>0</v>
      </c>
      <c r="I105" s="65">
        <v>0</v>
      </c>
      <c r="J105" s="65">
        <v>0</v>
      </c>
      <c r="K105" s="65">
        <v>0</v>
      </c>
      <c r="L105" s="65">
        <v>0</v>
      </c>
      <c r="M105" s="65">
        <v>0</v>
      </c>
      <c r="N105" s="65">
        <v>0</v>
      </c>
      <c r="O105" s="65">
        <v>0</v>
      </c>
    </row>
    <row r="106" spans="1:15" ht="15.75" x14ac:dyDescent="0.3">
      <c r="A106" s="192" t="s">
        <v>29</v>
      </c>
      <c r="B106" s="20" t="s">
        <v>235</v>
      </c>
      <c r="C106" s="65">
        <v>1.1690789222496936E-2</v>
      </c>
      <c r="D106" s="65">
        <v>1.2299129225221372E-2</v>
      </c>
      <c r="E106" s="65">
        <v>1.0535396758578005E-2</v>
      </c>
      <c r="F106" s="65">
        <v>1.0712436989734456E-2</v>
      </c>
      <c r="G106" s="65">
        <v>1.074863060846689E-2</v>
      </c>
      <c r="H106" s="65">
        <v>1.0822050365883141E-2</v>
      </c>
      <c r="I106" s="65">
        <v>1.0863326220127392E-2</v>
      </c>
      <c r="J106" s="65">
        <v>1.0906493336688241E-2</v>
      </c>
      <c r="K106" s="65">
        <v>1.0924512159011305E-2</v>
      </c>
      <c r="L106" s="65">
        <v>1.0937050841100398E-2</v>
      </c>
      <c r="M106" s="65">
        <v>1.100539914303942E-2</v>
      </c>
      <c r="N106" s="65">
        <v>1.1245845090833283E-2</v>
      </c>
      <c r="O106" s="65">
        <v>0</v>
      </c>
    </row>
    <row r="107" spans="1:15" ht="15.75" x14ac:dyDescent="0.3">
      <c r="A107" s="192" t="s">
        <v>141</v>
      </c>
      <c r="B107" s="20" t="s">
        <v>142</v>
      </c>
      <c r="C107" s="65">
        <v>0</v>
      </c>
      <c r="D107" s="65">
        <v>0</v>
      </c>
      <c r="E107" s="65">
        <v>0</v>
      </c>
      <c r="F107" s="65">
        <v>0</v>
      </c>
      <c r="G107" s="65">
        <v>0</v>
      </c>
      <c r="H107" s="65">
        <v>0</v>
      </c>
      <c r="I107" s="65">
        <v>0</v>
      </c>
      <c r="J107" s="65">
        <v>0</v>
      </c>
      <c r="K107" s="65">
        <v>0</v>
      </c>
      <c r="L107" s="65">
        <v>0</v>
      </c>
      <c r="M107" s="65">
        <v>0</v>
      </c>
      <c r="N107" s="65">
        <v>0</v>
      </c>
      <c r="O107" s="65">
        <v>0</v>
      </c>
    </row>
    <row r="108" spans="1:15" ht="15.75" x14ac:dyDescent="0.3">
      <c r="A108" s="192" t="s">
        <v>30</v>
      </c>
      <c r="B108" s="20" t="s">
        <v>205</v>
      </c>
      <c r="C108" s="65">
        <v>32.635317204195125</v>
      </c>
      <c r="D108" s="65">
        <v>31.886318419165427</v>
      </c>
      <c r="E108" s="65">
        <v>28.778600145160695</v>
      </c>
      <c r="F108" s="65">
        <v>29.737698384950843</v>
      </c>
      <c r="G108" s="65">
        <v>27.859516712690294</v>
      </c>
      <c r="H108" s="65">
        <v>23.556184320446405</v>
      </c>
      <c r="I108" s="65">
        <v>20.743741193328308</v>
      </c>
      <c r="J108" s="65">
        <v>15.855509149267849</v>
      </c>
      <c r="K108" s="65">
        <v>12.880969982558495</v>
      </c>
      <c r="L108" s="65">
        <v>7.0845461982202256</v>
      </c>
      <c r="M108" s="65">
        <v>4.1433072222589971</v>
      </c>
      <c r="N108" s="65">
        <v>8.3171259041522005E-2</v>
      </c>
      <c r="O108" s="65">
        <v>5.1257979327922872E-2</v>
      </c>
    </row>
    <row r="109" spans="1:15" ht="15.75" x14ac:dyDescent="0.3">
      <c r="A109" s="192" t="s">
        <v>31</v>
      </c>
      <c r="B109" s="20" t="s">
        <v>206</v>
      </c>
      <c r="C109" s="65">
        <v>1.3018885272279305E-3</v>
      </c>
      <c r="D109" s="65">
        <v>8.399953473269625E-4</v>
      </c>
      <c r="E109" s="65">
        <v>9.3924378796212619E-4</v>
      </c>
      <c r="F109" s="65">
        <v>4.4898189250911782E-4</v>
      </c>
      <c r="G109" s="65">
        <v>5.3970741029435031E-4</v>
      </c>
      <c r="H109" s="65">
        <v>5.1167077476306185E-4</v>
      </c>
      <c r="I109" s="65">
        <v>4.6332115850333908E-4</v>
      </c>
      <c r="J109" s="65">
        <v>3.7799911428000919E-4</v>
      </c>
      <c r="K109" s="65">
        <v>2.9973960676732062E-4</v>
      </c>
      <c r="L109" s="65">
        <v>1.3179573046231589E-4</v>
      </c>
      <c r="M109" s="65">
        <v>5.1386000050233688E-5</v>
      </c>
      <c r="N109" s="65">
        <v>3.1675096242163173E-6</v>
      </c>
      <c r="O109" s="65">
        <v>0</v>
      </c>
    </row>
    <row r="110" spans="1:15" ht="15.75" x14ac:dyDescent="0.3">
      <c r="A110" s="192" t="s">
        <v>32</v>
      </c>
      <c r="B110" s="20" t="s">
        <v>207</v>
      </c>
      <c r="C110" s="65">
        <v>0.35424519150259592</v>
      </c>
      <c r="D110" s="65">
        <v>0.43299905628470303</v>
      </c>
      <c r="E110" s="65">
        <v>0.52360434486284879</v>
      </c>
      <c r="F110" s="65">
        <v>0.77585193746842507</v>
      </c>
      <c r="G110" s="65">
        <v>0.8894243065818217</v>
      </c>
      <c r="H110" s="65">
        <v>1.1737512262333294</v>
      </c>
      <c r="I110" s="65">
        <v>1.3610538214499992</v>
      </c>
      <c r="J110" s="65">
        <v>1.4802119395840925</v>
      </c>
      <c r="K110" s="65">
        <v>1.5592891585378161</v>
      </c>
      <c r="L110" s="65">
        <v>1.5423133538210791</v>
      </c>
      <c r="M110" s="65">
        <v>1.5330230321000033</v>
      </c>
      <c r="N110" s="65">
        <v>1.5141012084209369</v>
      </c>
      <c r="O110" s="65">
        <v>1.4958822953424713</v>
      </c>
    </row>
    <row r="111" spans="1:15" ht="15.75" x14ac:dyDescent="0.3">
      <c r="A111" s="192" t="s">
        <v>143</v>
      </c>
      <c r="B111" s="20" t="s">
        <v>208</v>
      </c>
      <c r="C111" s="65">
        <v>0</v>
      </c>
      <c r="D111" s="65">
        <v>0</v>
      </c>
      <c r="E111" s="65">
        <v>0</v>
      </c>
      <c r="F111" s="65">
        <v>0</v>
      </c>
      <c r="G111" s="65">
        <v>0</v>
      </c>
      <c r="H111" s="65">
        <v>0</v>
      </c>
      <c r="I111" s="65">
        <v>0</v>
      </c>
      <c r="J111" s="65">
        <v>0</v>
      </c>
      <c r="K111" s="65">
        <v>0</v>
      </c>
      <c r="L111" s="65">
        <v>0</v>
      </c>
      <c r="M111" s="65">
        <v>0</v>
      </c>
      <c r="N111" s="65">
        <v>0</v>
      </c>
      <c r="O111" s="65">
        <v>0</v>
      </c>
    </row>
    <row r="112" spans="1:15" ht="15.75" x14ac:dyDescent="0.3">
      <c r="A112" s="192" t="s">
        <v>34</v>
      </c>
      <c r="B112" s="20" t="s">
        <v>144</v>
      </c>
      <c r="C112" s="65">
        <v>1.2471652067207819</v>
      </c>
      <c r="D112" s="65">
        <v>1.2487973378170332</v>
      </c>
      <c r="E112" s="65">
        <v>1.0461466420116798</v>
      </c>
      <c r="F112" s="65">
        <v>1.0319621747249113</v>
      </c>
      <c r="G112" s="65">
        <v>1.0014098404208651</v>
      </c>
      <c r="H112" s="65">
        <v>0.856852104281556</v>
      </c>
      <c r="I112" s="65">
        <v>0.75882783605795467</v>
      </c>
      <c r="J112" s="65">
        <v>0.47261366881605893</v>
      </c>
      <c r="K112" s="65">
        <v>0.3142931130867011</v>
      </c>
      <c r="L112" s="65">
        <v>0.1151514235127125</v>
      </c>
      <c r="M112" s="65">
        <v>3.5282391984749882E-2</v>
      </c>
      <c r="N112" s="65">
        <v>4.7755628377030137E-5</v>
      </c>
      <c r="O112" s="65">
        <v>0</v>
      </c>
    </row>
    <row r="113" spans="1:15" ht="15.75" x14ac:dyDescent="0.3">
      <c r="A113" s="192" t="s">
        <v>33</v>
      </c>
      <c r="B113" s="20" t="s">
        <v>145</v>
      </c>
      <c r="C113" s="65">
        <v>8.329452539419438E-2</v>
      </c>
      <c r="D113" s="65">
        <v>8.3823899022344578E-2</v>
      </c>
      <c r="E113" s="65">
        <v>8.3400755880647923E-2</v>
      </c>
      <c r="F113" s="65">
        <v>8.7461041734387568E-2</v>
      </c>
      <c r="G113" s="65">
        <v>9.1601802977272079E-2</v>
      </c>
      <c r="H113" s="65">
        <v>8.9628646887990604E-2</v>
      </c>
      <c r="I113" s="65">
        <v>8.2410516658396327E-2</v>
      </c>
      <c r="J113" s="65">
        <v>6.784166594299347E-2</v>
      </c>
      <c r="K113" s="65">
        <v>5.7945346902845862E-2</v>
      </c>
      <c r="L113" s="65">
        <v>3.7282989309425765E-2</v>
      </c>
      <c r="M113" s="65">
        <v>2.5829126314568279E-2</v>
      </c>
      <c r="N113" s="65">
        <v>6.3332804956088219E-6</v>
      </c>
      <c r="O113" s="65">
        <v>0</v>
      </c>
    </row>
    <row r="114" spans="1:15" ht="15.75" x14ac:dyDescent="0.3">
      <c r="A114" s="192" t="s">
        <v>146</v>
      </c>
      <c r="B114" s="20" t="s">
        <v>147</v>
      </c>
      <c r="C114" s="65">
        <v>0</v>
      </c>
      <c r="D114" s="65">
        <v>0</v>
      </c>
      <c r="E114" s="65">
        <v>0</v>
      </c>
      <c r="F114" s="65">
        <v>0</v>
      </c>
      <c r="G114" s="65">
        <v>0</v>
      </c>
      <c r="H114" s="65">
        <v>0</v>
      </c>
      <c r="I114" s="65">
        <v>0</v>
      </c>
      <c r="J114" s="65">
        <v>0</v>
      </c>
      <c r="K114" s="65">
        <v>0</v>
      </c>
      <c r="L114" s="65">
        <v>0</v>
      </c>
      <c r="M114" s="65">
        <v>0</v>
      </c>
      <c r="N114" s="65">
        <v>0</v>
      </c>
      <c r="O114" s="65">
        <v>0</v>
      </c>
    </row>
    <row r="115" spans="1:15" ht="15.75" x14ac:dyDescent="0.3">
      <c r="A115" s="192"/>
      <c r="B115" s="37" t="s">
        <v>209</v>
      </c>
      <c r="C115" s="76">
        <v>123.56971184403096</v>
      </c>
      <c r="D115" s="76">
        <v>122.48048052522945</v>
      </c>
      <c r="E115" s="76">
        <v>103.9812164510659</v>
      </c>
      <c r="F115" s="76">
        <v>111.82856666357111</v>
      </c>
      <c r="G115" s="76">
        <v>104.95721252924383</v>
      </c>
      <c r="H115" s="76">
        <v>90.370389930051729</v>
      </c>
      <c r="I115" s="76">
        <v>80.907526457632372</v>
      </c>
      <c r="J115" s="76">
        <v>60.731357141232962</v>
      </c>
      <c r="K115" s="76">
        <v>48.702945537592036</v>
      </c>
      <c r="L115" s="76">
        <v>24.711959476828206</v>
      </c>
      <c r="M115" s="76">
        <v>13.073875551193598</v>
      </c>
      <c r="N115" s="76">
        <v>1.7941132995367148</v>
      </c>
      <c r="O115" s="76">
        <v>1.5471402746703942</v>
      </c>
    </row>
    <row r="116" spans="1:15" ht="15.75" x14ac:dyDescent="0.3">
      <c r="A116" s="192" t="s">
        <v>48</v>
      </c>
      <c r="B116" s="20" t="s">
        <v>148</v>
      </c>
      <c r="C116" s="65">
        <v>0.40850732547814339</v>
      </c>
      <c r="D116" s="65">
        <v>0.40788550204175367</v>
      </c>
      <c r="E116" s="65">
        <v>0.34646560071080246</v>
      </c>
      <c r="F116" s="65">
        <v>0.3612927259896111</v>
      </c>
      <c r="G116" s="65">
        <v>0.37141048384501529</v>
      </c>
      <c r="H116" s="65">
        <v>0.3175832569500841</v>
      </c>
      <c r="I116" s="65">
        <v>0.28251186291704911</v>
      </c>
      <c r="J116" s="65">
        <v>0.20851187535278604</v>
      </c>
      <c r="K116" s="65">
        <v>0.16462263748052661</v>
      </c>
      <c r="L116" s="65">
        <v>9.5877799831391983E-2</v>
      </c>
      <c r="M116" s="65">
        <v>6.0724318488167936E-2</v>
      </c>
      <c r="N116" s="65">
        <v>3.0268665883539624E-3</v>
      </c>
      <c r="O116" s="65">
        <v>1.3049493236962167E-3</v>
      </c>
    </row>
    <row r="117" spans="1:15" ht="15.75" x14ac:dyDescent="0.3">
      <c r="A117" s="192" t="s">
        <v>70</v>
      </c>
      <c r="B117" s="20" t="s">
        <v>210</v>
      </c>
      <c r="C117" s="65">
        <v>0.10993335792870489</v>
      </c>
      <c r="D117" s="65">
        <v>0.12062813212633966</v>
      </c>
      <c r="E117" s="65">
        <v>0.1113195938686633</v>
      </c>
      <c r="F117" s="65">
        <v>0.11450772408132937</v>
      </c>
      <c r="G117" s="65">
        <v>0.12480408472855116</v>
      </c>
      <c r="H117" s="65">
        <v>0.13510464118912963</v>
      </c>
      <c r="I117" s="65">
        <v>0.14197167882951517</v>
      </c>
      <c r="J117" s="65">
        <v>0.13617931501348624</v>
      </c>
      <c r="K117" s="65">
        <v>0.13231773913613357</v>
      </c>
      <c r="L117" s="65">
        <v>0.10667109546594326</v>
      </c>
      <c r="M117" s="65">
        <v>8.9573333019149715E-2</v>
      </c>
      <c r="N117" s="65">
        <v>1.6673166948082539E-2</v>
      </c>
      <c r="O117" s="65">
        <v>2.032082178377232E-3</v>
      </c>
    </row>
    <row r="118" spans="1:15" ht="15.75" x14ac:dyDescent="0.3">
      <c r="A118" s="192" t="s">
        <v>50</v>
      </c>
      <c r="B118" s="20" t="s">
        <v>149</v>
      </c>
      <c r="C118" s="65">
        <v>1.407900564524319</v>
      </c>
      <c r="D118" s="65">
        <v>1.4071178231501777</v>
      </c>
      <c r="E118" s="65">
        <v>1.4272093503497283</v>
      </c>
      <c r="F118" s="65">
        <v>1.3835049087188274</v>
      </c>
      <c r="G118" s="65">
        <v>1.3107253088164068</v>
      </c>
      <c r="H118" s="65">
        <v>1.1743332807961768</v>
      </c>
      <c r="I118" s="65">
        <v>1.0797170480902023</v>
      </c>
      <c r="J118" s="65">
        <v>0.86169688670410394</v>
      </c>
      <c r="K118" s="65">
        <v>0.72898624049726113</v>
      </c>
      <c r="L118" s="65">
        <v>0.50171696645604325</v>
      </c>
      <c r="M118" s="65">
        <v>0.3757892161385667</v>
      </c>
      <c r="N118" s="65">
        <v>0.12180573983505846</v>
      </c>
      <c r="O118" s="65">
        <v>1.2574967468440754E-2</v>
      </c>
    </row>
    <row r="119" spans="1:15" ht="15.75" x14ac:dyDescent="0.3">
      <c r="A119" s="192" t="s">
        <v>49</v>
      </c>
      <c r="B119" s="20" t="s">
        <v>150</v>
      </c>
      <c r="C119" s="65">
        <v>1.0331241442906327</v>
      </c>
      <c r="D119" s="65">
        <v>1.0461846259344962</v>
      </c>
      <c r="E119" s="65">
        <v>1.0417594280391762</v>
      </c>
      <c r="F119" s="65">
        <v>1.0211879763901819</v>
      </c>
      <c r="G119" s="65">
        <v>1.0074736752908529</v>
      </c>
      <c r="H119" s="65">
        <v>0.99768147205388813</v>
      </c>
      <c r="I119" s="65">
        <v>0.99115333656257842</v>
      </c>
      <c r="J119" s="65">
        <v>0.85729014166874828</v>
      </c>
      <c r="K119" s="65">
        <v>0.76804801173952797</v>
      </c>
      <c r="L119" s="65">
        <v>0.55625020270231251</v>
      </c>
      <c r="M119" s="65">
        <v>0.41505166334416888</v>
      </c>
      <c r="N119" s="65">
        <v>3.4574974292502218E-2</v>
      </c>
      <c r="O119" s="65">
        <v>3.1616990852744727E-2</v>
      </c>
    </row>
    <row r="120" spans="1:15" ht="15.75" x14ac:dyDescent="0.3">
      <c r="A120" s="192" t="s">
        <v>51</v>
      </c>
      <c r="B120" s="20" t="s">
        <v>151</v>
      </c>
      <c r="C120" s="65">
        <v>3.577606408481917</v>
      </c>
      <c r="D120" s="65">
        <v>3.6243932391939944</v>
      </c>
      <c r="E120" s="65">
        <v>2.1264211025754456</v>
      </c>
      <c r="F120" s="65">
        <v>2.7987346710791634</v>
      </c>
      <c r="G120" s="65">
        <v>3.2473779939811052</v>
      </c>
      <c r="H120" s="65">
        <v>3.1733549943949466</v>
      </c>
      <c r="I120" s="65">
        <v>3.1240069534595403</v>
      </c>
      <c r="J120" s="65">
        <v>2.3357565768954918</v>
      </c>
      <c r="K120" s="65">
        <v>1.8109098680977282</v>
      </c>
      <c r="L120" s="65">
        <v>1.5477481571264355</v>
      </c>
      <c r="M120" s="65">
        <v>1.37230819727053</v>
      </c>
      <c r="N120" s="65">
        <v>1.1555907534034902</v>
      </c>
      <c r="O120" s="65">
        <v>0.90556316149382488</v>
      </c>
    </row>
    <row r="121" spans="1:15" ht="15.75" x14ac:dyDescent="0.3">
      <c r="A121" s="192"/>
      <c r="B121" s="37" t="s">
        <v>211</v>
      </c>
      <c r="C121" s="76">
        <v>6.5370718007037176</v>
      </c>
      <c r="D121" s="76">
        <v>6.6062093224467624</v>
      </c>
      <c r="E121" s="76">
        <v>5.0531750755438152</v>
      </c>
      <c r="F121" s="76">
        <v>5.6792280062591134</v>
      </c>
      <c r="G121" s="76">
        <v>6.0617915466619321</v>
      </c>
      <c r="H121" s="76">
        <v>5.7980576453842252</v>
      </c>
      <c r="I121" s="76">
        <v>5.6193608798588857</v>
      </c>
      <c r="J121" s="76">
        <v>4.3994347956346171</v>
      </c>
      <c r="K121" s="76">
        <v>3.6048844969511777</v>
      </c>
      <c r="L121" s="76">
        <v>2.8082642215821267</v>
      </c>
      <c r="M121" s="76">
        <v>2.3134467282605833</v>
      </c>
      <c r="N121" s="76">
        <v>1.3316715010674873</v>
      </c>
      <c r="O121" s="76">
        <v>0.9530921513170838</v>
      </c>
    </row>
    <row r="122" spans="1:15" ht="15.75" x14ac:dyDescent="0.3">
      <c r="A122" s="192"/>
      <c r="B122" s="38" t="s">
        <v>212</v>
      </c>
      <c r="C122" s="77">
        <v>130.10678364473469</v>
      </c>
      <c r="D122" s="77">
        <v>129.08668984767621</v>
      </c>
      <c r="E122" s="77">
        <v>109.03439152660972</v>
      </c>
      <c r="F122" s="77">
        <v>117.50779466983023</v>
      </c>
      <c r="G122" s="77">
        <v>111.01900407590577</v>
      </c>
      <c r="H122" s="77">
        <v>96.168447575435948</v>
      </c>
      <c r="I122" s="77">
        <v>86.526887337491274</v>
      </c>
      <c r="J122" s="77">
        <v>65.130791936867581</v>
      </c>
      <c r="K122" s="77">
        <v>52.307830034543208</v>
      </c>
      <c r="L122" s="77">
        <v>27.52022369841033</v>
      </c>
      <c r="M122" s="77">
        <v>15.387322279454182</v>
      </c>
      <c r="N122" s="77">
        <v>3.1257848006042024</v>
      </c>
      <c r="O122" s="77">
        <v>2.5002324259874782</v>
      </c>
    </row>
    <row r="123" spans="1:15" ht="15.75" x14ac:dyDescent="0.3">
      <c r="A123" s="192"/>
      <c r="B123" s="17"/>
      <c r="C123" s="81"/>
      <c r="D123" s="81"/>
      <c r="E123" s="82"/>
      <c r="F123" s="81"/>
      <c r="G123" s="81"/>
      <c r="H123" s="81"/>
      <c r="I123" s="81"/>
      <c r="J123" s="81"/>
      <c r="K123" s="81"/>
      <c r="L123" s="81"/>
      <c r="M123" s="81"/>
      <c r="N123" s="81"/>
      <c r="O123" s="81"/>
    </row>
    <row r="124" spans="1:15" ht="15.75" x14ac:dyDescent="0.3">
      <c r="A124" s="197" t="s">
        <v>71</v>
      </c>
      <c r="B124" s="40" t="s">
        <v>213</v>
      </c>
      <c r="C124" s="65">
        <v>6.4672812130610463E-2</v>
      </c>
      <c r="D124" s="65">
        <v>7.0800074960261056E-2</v>
      </c>
      <c r="E124" s="65">
        <v>5.8485101246553872E-2</v>
      </c>
      <c r="F124" s="65">
        <v>6.0314009416633584E-2</v>
      </c>
      <c r="G124" s="65">
        <v>6.5812297118613403E-2</v>
      </c>
      <c r="H124" s="65">
        <v>7.1292985590927505E-2</v>
      </c>
      <c r="I124" s="65">
        <v>7.4946777905803577E-2</v>
      </c>
      <c r="J124" s="65">
        <v>7.2188425805934847E-2</v>
      </c>
      <c r="K124" s="65">
        <v>7.0349524406022379E-2</v>
      </c>
      <c r="L124" s="65">
        <v>5.7028500184796785E-2</v>
      </c>
      <c r="M124" s="65">
        <v>4.8147817370646377E-2</v>
      </c>
      <c r="N124" s="65">
        <v>9.9053357509870307E-3</v>
      </c>
      <c r="O124" s="65">
        <v>1.3525327095647527E-3</v>
      </c>
    </row>
    <row r="125" spans="1:15" ht="15.75" x14ac:dyDescent="0.3">
      <c r="A125" s="197" t="s">
        <v>78</v>
      </c>
      <c r="B125" s="40" t="s">
        <v>214</v>
      </c>
      <c r="C125" s="65">
        <v>6.2718957279976317</v>
      </c>
      <c r="D125" s="65">
        <v>5.5076849888078101</v>
      </c>
      <c r="E125" s="65">
        <v>3.0817877165625323</v>
      </c>
      <c r="F125" s="65">
        <v>4.1502518801478185</v>
      </c>
      <c r="G125" s="65">
        <v>4.8627146177875362</v>
      </c>
      <c r="H125" s="65">
        <v>4.4425086389677997</v>
      </c>
      <c r="I125" s="65">
        <v>4.1623713197546426</v>
      </c>
      <c r="J125" s="65">
        <v>3.3312478420641014</v>
      </c>
      <c r="K125" s="65">
        <v>2.7771655236037391</v>
      </c>
      <c r="L125" s="65">
        <v>1.9870855434892492</v>
      </c>
      <c r="M125" s="65">
        <v>1.4603655567462559</v>
      </c>
      <c r="N125" s="65">
        <v>0.79953647543204576</v>
      </c>
      <c r="O125" s="65">
        <v>0.13880080235363035</v>
      </c>
    </row>
    <row r="126" spans="1:15" ht="15.75" x14ac:dyDescent="0.3">
      <c r="A126" s="197" t="s">
        <v>53</v>
      </c>
      <c r="B126" s="40" t="s">
        <v>215</v>
      </c>
      <c r="C126" s="65">
        <v>18.168005190160045</v>
      </c>
      <c r="D126" s="65">
        <v>19.047476874712249</v>
      </c>
      <c r="E126" s="65">
        <v>8.2351872279621432</v>
      </c>
      <c r="F126" s="65">
        <v>14.509534464319023</v>
      </c>
      <c r="G126" s="65">
        <v>18.692469521582808</v>
      </c>
      <c r="H126" s="65">
        <v>18.841598203619441</v>
      </c>
      <c r="I126" s="65">
        <v>18.941023318587188</v>
      </c>
      <c r="J126" s="65">
        <v>17.099413353227668</v>
      </c>
      <c r="K126" s="65">
        <v>15.87168558675026</v>
      </c>
      <c r="L126" s="65">
        <v>14.063921166246628</v>
      </c>
      <c r="M126" s="65">
        <v>12.847106489697641</v>
      </c>
      <c r="N126" s="65">
        <v>11.28033747384398</v>
      </c>
      <c r="O126" s="65">
        <v>8.6529699264903641</v>
      </c>
    </row>
    <row r="127" spans="1:15" ht="15.75" x14ac:dyDescent="0.3">
      <c r="A127" s="197" t="s">
        <v>152</v>
      </c>
      <c r="B127" s="41" t="s">
        <v>216</v>
      </c>
      <c r="C127" s="65">
        <v>0</v>
      </c>
      <c r="D127" s="65">
        <v>0</v>
      </c>
      <c r="E127" s="65">
        <v>0</v>
      </c>
      <c r="F127" s="65">
        <v>0</v>
      </c>
      <c r="G127" s="65">
        <v>0</v>
      </c>
      <c r="H127" s="65">
        <v>0</v>
      </c>
      <c r="I127" s="65">
        <v>0</v>
      </c>
      <c r="J127" s="65">
        <v>0</v>
      </c>
      <c r="K127" s="65">
        <v>0</v>
      </c>
      <c r="L127" s="65">
        <v>0</v>
      </c>
      <c r="M127" s="65">
        <v>0</v>
      </c>
      <c r="N127" s="65">
        <v>0</v>
      </c>
      <c r="O127" s="65">
        <v>0</v>
      </c>
    </row>
    <row r="128" spans="1:15" ht="15.75" x14ac:dyDescent="0.3">
      <c r="A128" s="197"/>
      <c r="B128" s="42" t="s">
        <v>217</v>
      </c>
      <c r="C128" s="78">
        <v>24.504573730288286</v>
      </c>
      <c r="D128" s="78">
        <v>24.625961938480319</v>
      </c>
      <c r="E128" s="78">
        <v>11.375460045771229</v>
      </c>
      <c r="F128" s="78">
        <v>18.720100353883478</v>
      </c>
      <c r="G128" s="78">
        <v>23.620996436488959</v>
      </c>
      <c r="H128" s="78">
        <v>23.355399828178165</v>
      </c>
      <c r="I128" s="78">
        <v>23.178341416247637</v>
      </c>
      <c r="J128" s="78">
        <v>20.502849621097702</v>
      </c>
      <c r="K128" s="78">
        <v>18.719200634760021</v>
      </c>
      <c r="L128" s="78">
        <v>16.108035209920672</v>
      </c>
      <c r="M128" s="78">
        <v>14.355619863814544</v>
      </c>
      <c r="N128" s="78">
        <v>12.089779285027014</v>
      </c>
      <c r="O128" s="78">
        <v>8.7931232615535588</v>
      </c>
    </row>
    <row r="129" spans="1:15" ht="15.75" x14ac:dyDescent="0.3">
      <c r="A129" s="193"/>
      <c r="B129" s="98"/>
      <c r="C129" s="98"/>
      <c r="D129" s="98"/>
    </row>
    <row r="130" spans="1:15" ht="16.5" x14ac:dyDescent="0.3">
      <c r="A130" s="193"/>
      <c r="B130" s="198" t="s">
        <v>218</v>
      </c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</row>
    <row r="131" spans="1:15" ht="30" x14ac:dyDescent="0.35">
      <c r="A131" s="191"/>
      <c r="B131" s="13" t="s">
        <v>184</v>
      </c>
      <c r="C131" s="14">
        <v>2018</v>
      </c>
      <c r="D131" s="14">
        <v>2019</v>
      </c>
      <c r="E131" s="14">
        <v>2020</v>
      </c>
      <c r="F131" s="14">
        <v>2023</v>
      </c>
      <c r="G131" s="14">
        <v>2025</v>
      </c>
      <c r="H131" s="14">
        <v>2028</v>
      </c>
      <c r="I131" s="14">
        <v>2030</v>
      </c>
      <c r="J131" s="14">
        <v>2033</v>
      </c>
      <c r="K131" s="14">
        <v>2035</v>
      </c>
      <c r="L131" s="14">
        <v>2038</v>
      </c>
      <c r="M131" s="14">
        <v>2040</v>
      </c>
      <c r="N131" s="14">
        <v>2045</v>
      </c>
      <c r="O131" s="14">
        <v>2050</v>
      </c>
    </row>
    <row r="132" spans="1:15" ht="15.75" x14ac:dyDescent="0.3">
      <c r="A132" s="192" t="s">
        <v>72</v>
      </c>
      <c r="B132" s="20" t="s">
        <v>153</v>
      </c>
      <c r="C132" s="65">
        <v>-30.977373678741969</v>
      </c>
      <c r="D132" s="65">
        <v>-28.414014576546297</v>
      </c>
      <c r="E132" s="65">
        <v>-31.20152582420252</v>
      </c>
      <c r="F132" s="65">
        <v>-19.298894760576758</v>
      </c>
      <c r="G132" s="65">
        <v>-8.2323115958102147</v>
      </c>
      <c r="H132" s="65">
        <v>-13.933683946255721</v>
      </c>
      <c r="I132" s="65">
        <v>-17.454834687470655</v>
      </c>
      <c r="J132" s="65">
        <v>-15.379049482688211</v>
      </c>
      <c r="K132" s="65">
        <v>-14.535882391692988</v>
      </c>
      <c r="L132" s="65">
        <v>-12.891181895613396</v>
      </c>
      <c r="M132" s="65">
        <v>-11.770523258449934</v>
      </c>
      <c r="N132" s="65">
        <v>-9.0403804835746975</v>
      </c>
      <c r="O132" s="65">
        <v>-6.6055707555570482</v>
      </c>
    </row>
    <row r="133" spans="1:15" ht="15.75" x14ac:dyDescent="0.3">
      <c r="A133" s="192" t="s">
        <v>67</v>
      </c>
      <c r="B133" s="20" t="s">
        <v>154</v>
      </c>
      <c r="C133" s="65">
        <v>6.8047195106184697</v>
      </c>
      <c r="D133" s="65">
        <v>5.7786262956924226</v>
      </c>
      <c r="E133" s="65">
        <v>5.2936653751834859</v>
      </c>
      <c r="F133" s="65">
        <v>5.1554456835696163</v>
      </c>
      <c r="G133" s="65">
        <v>5.672910531281163</v>
      </c>
      <c r="H133" s="65">
        <v>4.8627358876999756</v>
      </c>
      <c r="I133" s="65">
        <v>4.3703775237645486</v>
      </c>
      <c r="J133" s="65">
        <v>4.3473955039165189</v>
      </c>
      <c r="K133" s="65">
        <v>4.2905202706875176</v>
      </c>
      <c r="L133" s="65">
        <v>4.1801777137036256</v>
      </c>
      <c r="M133" s="65">
        <v>3.2467829078406756</v>
      </c>
      <c r="N133" s="65">
        <v>2.2881828310675236</v>
      </c>
      <c r="O133" s="65">
        <v>1.4114405665150227</v>
      </c>
    </row>
    <row r="134" spans="1:15" ht="15.75" x14ac:dyDescent="0.3">
      <c r="A134" s="192" t="s">
        <v>73</v>
      </c>
      <c r="B134" s="20" t="s">
        <v>155</v>
      </c>
      <c r="C134" s="65">
        <v>-1.7173607515764076</v>
      </c>
      <c r="D134" s="65">
        <v>-1.9177123815976427</v>
      </c>
      <c r="E134" s="65">
        <v>-1.7413449138487316</v>
      </c>
      <c r="F134" s="65">
        <v>-2.8625903557821855</v>
      </c>
      <c r="G134" s="65">
        <v>-2.5321999821150056</v>
      </c>
      <c r="H134" s="65">
        <v>-2.496240014273011</v>
      </c>
      <c r="I134" s="65">
        <v>-2.5523704983314071</v>
      </c>
      <c r="J134" s="65">
        <v>-2.5331435042015</v>
      </c>
      <c r="K134" s="65">
        <v>-2.5208444536310144</v>
      </c>
      <c r="L134" s="65">
        <v>0.19669852439719518</v>
      </c>
      <c r="M134" s="65">
        <v>0.12105932789106129</v>
      </c>
      <c r="N134" s="65">
        <v>-0.12339838441398518</v>
      </c>
      <c r="O134" s="65">
        <v>-0.14723239768859178</v>
      </c>
    </row>
    <row r="135" spans="1:15" ht="15.75" x14ac:dyDescent="0.3">
      <c r="A135" s="192" t="s">
        <v>82</v>
      </c>
      <c r="B135" s="20" t="s">
        <v>156</v>
      </c>
      <c r="C135" s="65">
        <v>0.42573879401566672</v>
      </c>
      <c r="D135" s="65">
        <v>0.39449199126500001</v>
      </c>
      <c r="E135" s="65">
        <v>0.36627193537166669</v>
      </c>
      <c r="F135" s="65">
        <v>0.30596311023644085</v>
      </c>
      <c r="G135" s="65">
        <v>0.2990814504836643</v>
      </c>
      <c r="H135" s="65">
        <v>0.27915728474361889</v>
      </c>
      <c r="I135" s="65">
        <v>0.26401983364640047</v>
      </c>
      <c r="J135" s="65">
        <v>0.21829202347304452</v>
      </c>
      <c r="K135" s="65">
        <v>0.17368312573401221</v>
      </c>
      <c r="L135" s="65">
        <v>0.13306604435447791</v>
      </c>
      <c r="M135" s="65">
        <v>0.1233698569818998</v>
      </c>
      <c r="N135" s="65">
        <v>0.10291648449460339</v>
      </c>
      <c r="O135" s="65">
        <v>8.7856811430964507E-2</v>
      </c>
    </row>
    <row r="136" spans="1:15" ht="15.75" x14ac:dyDescent="0.3">
      <c r="A136" s="192" t="s">
        <v>79</v>
      </c>
      <c r="B136" s="20" t="s">
        <v>219</v>
      </c>
      <c r="C136" s="65">
        <v>3.385393392169</v>
      </c>
      <c r="D136" s="65">
        <v>3.1562415303739999</v>
      </c>
      <c r="E136" s="65">
        <v>3.2338575357656665</v>
      </c>
      <c r="F136" s="65">
        <v>2.4553858176969774</v>
      </c>
      <c r="G136" s="65">
        <v>2.2562811825485429</v>
      </c>
      <c r="H136" s="65">
        <v>1.9538687097475318</v>
      </c>
      <c r="I136" s="65">
        <v>1.7492830925610772</v>
      </c>
      <c r="J136" s="65">
        <v>1.2747143346501957</v>
      </c>
      <c r="K136" s="65">
        <v>0.94505252223201186</v>
      </c>
      <c r="L136" s="65">
        <v>0.49785905795125118</v>
      </c>
      <c r="M136" s="65">
        <v>0.1876098912559423</v>
      </c>
      <c r="N136" s="65">
        <v>-0.40460879023656982</v>
      </c>
      <c r="O136" s="65">
        <v>-0.84252389659397808</v>
      </c>
    </row>
    <row r="137" spans="1:15" ht="15.75" x14ac:dyDescent="0.3">
      <c r="A137" s="192" t="s">
        <v>76</v>
      </c>
      <c r="B137" s="20" t="s">
        <v>157</v>
      </c>
      <c r="C137" s="65">
        <v>9.6563339552999991E-2</v>
      </c>
      <c r="D137" s="65">
        <v>9.3442773453333322E-2</v>
      </c>
      <c r="E137" s="65">
        <v>9.2942536072000009E-2</v>
      </c>
      <c r="F137" s="65">
        <v>9.2942536071999995E-2</v>
      </c>
      <c r="G137" s="65">
        <v>9.2942536071999995E-2</v>
      </c>
      <c r="H137" s="65">
        <v>9.2942536071999995E-2</v>
      </c>
      <c r="I137" s="65">
        <v>9.2942536071999995E-2</v>
      </c>
      <c r="J137" s="65">
        <v>9.2942536071999995E-2</v>
      </c>
      <c r="K137" s="65">
        <v>9.2942536071999995E-2</v>
      </c>
      <c r="L137" s="65">
        <v>9.2942536071999995E-2</v>
      </c>
      <c r="M137" s="65">
        <v>9.2942536071999995E-2</v>
      </c>
      <c r="N137" s="65">
        <v>9.2942536071999995E-2</v>
      </c>
      <c r="O137" s="65">
        <v>9.2942536071999995E-2</v>
      </c>
    </row>
    <row r="138" spans="1:15" ht="15.75" x14ac:dyDescent="0.3">
      <c r="A138" s="192" t="s">
        <v>74</v>
      </c>
      <c r="B138" s="20" t="s">
        <v>158</v>
      </c>
      <c r="C138" s="65">
        <v>-1.0131913196556337</v>
      </c>
      <c r="D138" s="65">
        <v>-0.74371185143501906</v>
      </c>
      <c r="E138" s="65">
        <v>-1.0521032632586591</v>
      </c>
      <c r="F138" s="65">
        <v>-3.926043881762356</v>
      </c>
      <c r="G138" s="65">
        <v>-5.8662498093271722</v>
      </c>
      <c r="H138" s="65">
        <v>-7.7047114106033154</v>
      </c>
      <c r="I138" s="65">
        <v>-8.8833126249505234</v>
      </c>
      <c r="J138" s="65">
        <v>-8.9757549948442694</v>
      </c>
      <c r="K138" s="65">
        <v>-9.0600303673925691</v>
      </c>
      <c r="L138" s="65">
        <v>-9.2058022613048838</v>
      </c>
      <c r="M138" s="65">
        <v>-9.3109610455742491</v>
      </c>
      <c r="N138" s="65">
        <v>-9.5883779773309747</v>
      </c>
      <c r="O138" s="65">
        <v>-9.8754692785207752</v>
      </c>
    </row>
    <row r="139" spans="1:15" ht="15.75" x14ac:dyDescent="0.3">
      <c r="A139" s="192" t="s">
        <v>159</v>
      </c>
      <c r="B139" s="20" t="s">
        <v>160</v>
      </c>
      <c r="C139" s="65">
        <v>0</v>
      </c>
      <c r="D139" s="65">
        <v>0</v>
      </c>
      <c r="E139" s="65">
        <v>0</v>
      </c>
      <c r="F139" s="65">
        <v>0</v>
      </c>
      <c r="G139" s="65">
        <v>0</v>
      </c>
      <c r="H139" s="65">
        <v>0</v>
      </c>
      <c r="I139" s="65">
        <v>0</v>
      </c>
      <c r="J139" s="65">
        <v>0</v>
      </c>
      <c r="K139" s="65">
        <v>0</v>
      </c>
      <c r="L139" s="65">
        <v>0</v>
      </c>
      <c r="M139" s="65">
        <v>0</v>
      </c>
      <c r="N139" s="65">
        <v>0</v>
      </c>
      <c r="O139" s="65">
        <v>0</v>
      </c>
    </row>
    <row r="140" spans="1:15" ht="15.75" x14ac:dyDescent="0.3">
      <c r="A140" s="192" t="s">
        <v>75</v>
      </c>
      <c r="B140" s="44" t="s">
        <v>161</v>
      </c>
      <c r="C140" s="65">
        <v>0</v>
      </c>
      <c r="D140" s="65">
        <v>0</v>
      </c>
      <c r="E140" s="65">
        <v>0</v>
      </c>
      <c r="F140" s="65">
        <v>0</v>
      </c>
      <c r="G140" s="65">
        <v>0</v>
      </c>
      <c r="H140" s="65">
        <v>0</v>
      </c>
      <c r="I140" s="65">
        <v>0</v>
      </c>
      <c r="J140" s="65">
        <v>0</v>
      </c>
      <c r="K140" s="65">
        <v>0</v>
      </c>
      <c r="L140" s="65">
        <v>0</v>
      </c>
      <c r="M140" s="65">
        <v>0</v>
      </c>
      <c r="N140" s="65">
        <v>0</v>
      </c>
      <c r="O140" s="65">
        <v>0</v>
      </c>
    </row>
    <row r="141" spans="1:15" ht="15.75" x14ac:dyDescent="0.3">
      <c r="A141" s="192"/>
      <c r="B141" s="45" t="s">
        <v>220</v>
      </c>
      <c r="C141" s="79">
        <v>-22.995510713617868</v>
      </c>
      <c r="D141" s="79">
        <v>-21.6526362187942</v>
      </c>
      <c r="E141" s="79">
        <v>-25.008236618917095</v>
      </c>
      <c r="F141" s="79">
        <v>-18.077791850546266</v>
      </c>
      <c r="G141" s="79">
        <v>-8.3095456868670219</v>
      </c>
      <c r="H141" s="79">
        <v>-16.94593095286892</v>
      </c>
      <c r="I141" s="79">
        <v>-22.41389482470856</v>
      </c>
      <c r="J141" s="79">
        <v>-20.95460358362222</v>
      </c>
      <c r="K141" s="79">
        <v>-20.614558757991031</v>
      </c>
      <c r="L141" s="79">
        <v>-16.996240280439729</v>
      </c>
      <c r="M141" s="79">
        <v>-17.309719783982604</v>
      </c>
      <c r="N141" s="79">
        <v>-16.672723783922098</v>
      </c>
      <c r="O141" s="79">
        <v>-15.878556414342405</v>
      </c>
    </row>
    <row r="142" spans="1:15" x14ac:dyDescent="0.25">
      <c r="A142" s="192"/>
      <c r="B142" s="80"/>
      <c r="C142" s="86"/>
      <c r="D142" s="86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</row>
    <row r="143" spans="1:15" x14ac:dyDescent="0.25">
      <c r="A143" s="19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FC116-DE2A-41A2-A9B9-EC2F32F82DCF}">
  <sheetPr>
    <tabColor theme="8"/>
  </sheetPr>
  <dimension ref="A1:Q131"/>
  <sheetViews>
    <sheetView workbookViewId="0">
      <selection sqref="A1:XFD1048576"/>
    </sheetView>
  </sheetViews>
  <sheetFormatPr baseColWidth="10" defaultColWidth="11.42578125" defaultRowHeight="15" x14ac:dyDescent="0.25"/>
  <cols>
    <col min="1" max="1" width="12.85546875" customWidth="1"/>
    <col min="2" max="2" width="55.85546875" customWidth="1"/>
    <col min="3" max="3" width="11.85546875" style="2" bestFit="1" customWidth="1"/>
    <col min="4" max="15" width="11.42578125" style="2"/>
  </cols>
  <sheetData>
    <row r="1" spans="1:17" ht="15.75" thickBot="1" x14ac:dyDescent="0.3">
      <c r="B1" s="64" t="s">
        <v>183</v>
      </c>
    </row>
    <row r="2" spans="1:17" x14ac:dyDescent="0.25">
      <c r="B2" s="91"/>
    </row>
    <row r="3" spans="1:17" ht="30" x14ac:dyDescent="0.35">
      <c r="B3" s="13" t="s">
        <v>184</v>
      </c>
      <c r="C3" s="130">
        <v>2018</v>
      </c>
      <c r="D3" s="130">
        <v>2019</v>
      </c>
      <c r="E3" s="130">
        <v>2020</v>
      </c>
      <c r="F3" s="130">
        <v>2023</v>
      </c>
      <c r="G3" s="130">
        <v>2025</v>
      </c>
      <c r="H3" s="130">
        <v>2028</v>
      </c>
      <c r="I3" s="130">
        <v>2030</v>
      </c>
      <c r="J3" s="130">
        <v>2033</v>
      </c>
      <c r="K3" s="130">
        <v>2035</v>
      </c>
      <c r="L3" s="130">
        <v>2038</v>
      </c>
      <c r="M3" s="130">
        <v>2040</v>
      </c>
      <c r="N3" s="130">
        <v>2045</v>
      </c>
      <c r="O3" s="130">
        <v>2050</v>
      </c>
    </row>
    <row r="4" spans="1:17" ht="15.75" x14ac:dyDescent="0.3">
      <c r="A4" s="156"/>
      <c r="B4" s="157" t="s">
        <v>185</v>
      </c>
      <c r="C4" s="131">
        <f>SECTEN2_CO2e_2023!C4-[2]SECTEN2_CO2e!C4</f>
        <v>-2.8270888051174836E-2</v>
      </c>
      <c r="D4" s="131">
        <f>SECTEN2_CO2e_2023!D4-[2]SECTEN2_CO2e!D4</f>
        <v>0.18798699231593474</v>
      </c>
      <c r="E4" s="131">
        <f>SECTEN2_CO2e_2023!E4-[2]SECTEN2_CO2e!E4</f>
        <v>0.36914295894342075</v>
      </c>
      <c r="F4" s="131">
        <f>SECTEN2_CO2e_2023!F4-[2]SECTEN2_CO2e!F4</f>
        <v>4.0120678220514066</v>
      </c>
      <c r="G4" s="131">
        <f>SECTEN2_CO2e_2023!G4-[2]SECTEN2_CO2e!G4</f>
        <v>-6.0622174289452602E-2</v>
      </c>
      <c r="H4" s="131">
        <f>SECTEN2_CO2e_2023!H4-[2]SECTEN2_CO2e!H4</f>
        <v>2.0163586225758472</v>
      </c>
      <c r="I4" s="131">
        <f>SECTEN2_CO2e_2023!I4-[2]SECTEN2_CO2e!I4</f>
        <v>2.722473250950042</v>
      </c>
      <c r="J4" s="131">
        <f>SECTEN2_CO2e_2023!J4-[2]SECTEN2_CO2e!J4</f>
        <v>3.4138380591152497</v>
      </c>
      <c r="K4" s="131">
        <f>SECTEN2_CO2e_2023!K4-[2]SECTEN2_CO2e!K4</f>
        <v>3.4981407991654514</v>
      </c>
      <c r="L4" s="131">
        <f>SECTEN2_CO2e_2023!L4-[2]SECTEN2_CO2e!L4</f>
        <v>-0.16145382751893145</v>
      </c>
      <c r="M4" s="131">
        <f>SECTEN2_CO2e_2023!M4-[2]SECTEN2_CO2e!M4</f>
        <v>-1.9954029038704011</v>
      </c>
      <c r="N4" s="131">
        <f>SECTEN2_CO2e_2023!N4-[2]SECTEN2_CO2e!N4</f>
        <v>-2.5988296555812775</v>
      </c>
      <c r="O4" s="131">
        <f>SECTEN2_CO2e_2023!O4-[2]SECTEN2_CO2e!O4</f>
        <v>-6.5140896915828321</v>
      </c>
    </row>
    <row r="5" spans="1:17" ht="15.75" x14ac:dyDescent="0.3">
      <c r="A5" s="158"/>
      <c r="B5" s="157" t="s">
        <v>186</v>
      </c>
      <c r="C5" s="131">
        <f>SECTEN2_CO2e_2023!C5-[2]SECTEN2_CO2e!C5</f>
        <v>-0.15667454967933736</v>
      </c>
      <c r="D5" s="131">
        <f>SECTEN2_CO2e_2023!D5-[2]SECTEN2_CO2e!D5</f>
        <v>-0.2055503661718916</v>
      </c>
      <c r="E5" s="131">
        <f>SECTEN2_CO2e_2023!E5-[2]SECTEN2_CO2e!E5</f>
        <v>-0.36249444474140091</v>
      </c>
      <c r="F5" s="131">
        <f>SECTEN2_CO2e_2023!F5-[2]SECTEN2_CO2e!F5</f>
        <v>0.60939703139362678</v>
      </c>
      <c r="G5" s="131">
        <f>SECTEN2_CO2e_2023!G5-[2]SECTEN2_CO2e!G5</f>
        <v>6.2847316995907647</v>
      </c>
      <c r="H5" s="131">
        <f>SECTEN2_CO2e_2023!H5-[2]SECTEN2_CO2e!H5</f>
        <v>5.5593494652412971</v>
      </c>
      <c r="I5" s="131">
        <f>SECTEN2_CO2e_2023!I5-[2]SECTEN2_CO2e!I5</f>
        <v>5.2097090757768214</v>
      </c>
      <c r="J5" s="131">
        <f>SECTEN2_CO2e_2023!J5-[2]SECTEN2_CO2e!J5</f>
        <v>4.45637767026275</v>
      </c>
      <c r="K5" s="131">
        <f>SECTEN2_CO2e_2023!K5-[2]SECTEN2_CO2e!K5</f>
        <v>3.8812513414985226</v>
      </c>
      <c r="L5" s="131">
        <f>SECTEN2_CO2e_2023!L5-[2]SECTEN2_CO2e!L5</f>
        <v>3.0512895200993988</v>
      </c>
      <c r="M5" s="131">
        <f>SECTEN2_CO2e_2023!M5-[2]SECTEN2_CO2e!M5</f>
        <v>2.6430521723645555</v>
      </c>
      <c r="N5" s="131">
        <f>SECTEN2_CO2e_2023!N5-[2]SECTEN2_CO2e!N5</f>
        <v>1.6667498601478399</v>
      </c>
      <c r="O5" s="131">
        <f>SECTEN2_CO2e_2023!O5-[2]SECTEN2_CO2e!O5</f>
        <v>3.6125501890897329</v>
      </c>
    </row>
    <row r="6" spans="1:17" ht="15.75" x14ac:dyDescent="0.3">
      <c r="A6" s="159"/>
      <c r="B6" s="157" t="s">
        <v>167</v>
      </c>
      <c r="C6" s="131">
        <f>SECTEN2_CO2e_2023!C6-[2]SECTEN2_CO2e!C6</f>
        <v>-1.2664427166412047</v>
      </c>
      <c r="D6" s="131">
        <f>SECTEN2_CO2e_2023!D6-[2]SECTEN2_CO2e!D6</f>
        <v>-0.57532096074369932</v>
      </c>
      <c r="E6" s="131">
        <f>SECTEN2_CO2e_2023!E6-[2]SECTEN2_CO2e!E6</f>
        <v>-9.6743819652932217E-2</v>
      </c>
      <c r="F6" s="131">
        <f>SECTEN2_CO2e_2023!F6-[2]SECTEN2_CO2e!F6</f>
        <v>-0.37803857525388196</v>
      </c>
      <c r="G6" s="131">
        <f>SECTEN2_CO2e_2023!G6-[2]SECTEN2_CO2e!G6</f>
        <v>-0.3436929937262434</v>
      </c>
      <c r="H6" s="131">
        <f>SECTEN2_CO2e_2023!H6-[2]SECTEN2_CO2e!H6</f>
        <v>-0.30190176821651882</v>
      </c>
      <c r="I6" s="131">
        <f>SECTEN2_CO2e_2023!I6-[2]SECTEN2_CO2e!I6</f>
        <v>-0.29587651777316992</v>
      </c>
      <c r="J6" s="131">
        <f>SECTEN2_CO2e_2023!J6-[2]SECTEN2_CO2e!J6</f>
        <v>-0.28918080604942098</v>
      </c>
      <c r="K6" s="131">
        <f>SECTEN2_CO2e_2023!K6-[2]SECTEN2_CO2e!K6</f>
        <v>-0.28790796555230447</v>
      </c>
      <c r="L6" s="131">
        <f>SECTEN2_CO2e_2023!L6-[2]SECTEN2_CO2e!L6</f>
        <v>-0.28698817630421747</v>
      </c>
      <c r="M6" s="131">
        <f>SECTEN2_CO2e_2023!M6-[2]SECTEN2_CO2e!M6</f>
        <v>-0.28650379901052592</v>
      </c>
      <c r="N6" s="131">
        <f>SECTEN2_CO2e_2023!N6-[2]SECTEN2_CO2e!N6</f>
        <v>-0.27807305061924126</v>
      </c>
      <c r="O6" s="131">
        <f>SECTEN2_CO2e_2023!O6-[2]SECTEN2_CO2e!O6</f>
        <v>-0.26515947431544529</v>
      </c>
    </row>
    <row r="7" spans="1:17" ht="15.75" x14ac:dyDescent="0.3">
      <c r="A7" s="160"/>
      <c r="B7" s="157" t="s">
        <v>187</v>
      </c>
      <c r="C7" s="131">
        <f>SECTEN2_CO2e_2023!C7-[2]SECTEN2_CO2e!C7</f>
        <v>0.41745396746148344</v>
      </c>
      <c r="D7" s="131">
        <f>SECTEN2_CO2e_2023!D7-[2]SECTEN2_CO2e!D7</f>
        <v>0.313858217921819</v>
      </c>
      <c r="E7" s="131">
        <f>SECTEN2_CO2e_2023!E7-[2]SECTEN2_CO2e!E7</f>
        <v>1.5857065794079972E-2</v>
      </c>
      <c r="F7" s="131">
        <f>SECTEN2_CO2e_2023!F7-[2]SECTEN2_CO2e!F7</f>
        <v>8.5648187451098678</v>
      </c>
      <c r="G7" s="131">
        <f>SECTEN2_CO2e_2023!G7-[2]SECTEN2_CO2e!G7</f>
        <v>7.1533346556696529</v>
      </c>
      <c r="H7" s="131">
        <f>SECTEN2_CO2e_2023!H7-[2]SECTEN2_CO2e!H7</f>
        <v>4.8217019981180016</v>
      </c>
      <c r="I7" s="131">
        <f>SECTEN2_CO2e_2023!I7-[2]SECTEN2_CO2e!I7</f>
        <v>3.3794288599744604</v>
      </c>
      <c r="J7" s="131">
        <f>SECTEN2_CO2e_2023!J7-[2]SECTEN2_CO2e!J7</f>
        <v>1.6992320600129887</v>
      </c>
      <c r="K7" s="131">
        <f>SECTEN2_CO2e_2023!K7-[2]SECTEN2_CO2e!K7</f>
        <v>0.68482697576478202</v>
      </c>
      <c r="L7" s="131">
        <f>SECTEN2_CO2e_2023!L7-[2]SECTEN2_CO2e!L7</f>
        <v>-0.45098676474970922</v>
      </c>
      <c r="M7" s="131">
        <f>SECTEN2_CO2e_2023!M7-[2]SECTEN2_CO2e!M7</f>
        <v>-1.0265347873609763</v>
      </c>
      <c r="N7" s="131">
        <f>SECTEN2_CO2e_2023!N7-[2]SECTEN2_CO2e!N7</f>
        <v>-0.63291830881310762</v>
      </c>
      <c r="O7" s="131">
        <f>SECTEN2_CO2e_2023!O7-[2]SECTEN2_CO2e!O7</f>
        <v>6.8308348573341338E-2</v>
      </c>
      <c r="Q7" t="s">
        <v>268</v>
      </c>
    </row>
    <row r="8" spans="1:17" ht="15.75" x14ac:dyDescent="0.3">
      <c r="A8" s="161"/>
      <c r="B8" s="157" t="s">
        <v>188</v>
      </c>
      <c r="C8" s="131">
        <f>SECTEN2_CO2e_2023!C8-[2]SECTEN2_CO2e!C8</f>
        <v>-4.0487217388579353</v>
      </c>
      <c r="D8" s="131">
        <f>SECTEN2_CO2e_2023!D8-[2]SECTEN2_CO2e!D8</f>
        <v>-4.6214873153088547</v>
      </c>
      <c r="E8" s="131">
        <f>SECTEN2_CO2e_2023!E8-[2]SECTEN2_CO2e!E8</f>
        <v>-3.5125060473805405</v>
      </c>
      <c r="F8" s="131">
        <f>SECTEN2_CO2e_2023!F8-[2]SECTEN2_CO2e!F8</f>
        <v>-1.5266930121544817</v>
      </c>
      <c r="G8" s="131">
        <f>SECTEN2_CO2e_2023!G8-[2]SECTEN2_CO2e!G8</f>
        <v>-0.97552093133207052</v>
      </c>
      <c r="H8" s="131">
        <f>SECTEN2_CO2e_2023!H8-[2]SECTEN2_CO2e!H8</f>
        <v>-0.21633348128929697</v>
      </c>
      <c r="I8" s="131">
        <f>SECTEN2_CO2e_2023!I8-[2]SECTEN2_CO2e!I8</f>
        <v>0.330038104184041</v>
      </c>
      <c r="J8" s="131">
        <f>SECTEN2_CO2e_2023!J8-[2]SECTEN2_CO2e!J8</f>
        <v>0.11975437911861064</v>
      </c>
      <c r="K8" s="131">
        <f>SECTEN2_CO2e_2023!K8-[2]SECTEN2_CO2e!K8</f>
        <v>2.2259590839794896E-2</v>
      </c>
      <c r="L8" s="131">
        <f>SECTEN2_CO2e_2023!L8-[2]SECTEN2_CO2e!L8</f>
        <v>-0.25649637672345449</v>
      </c>
      <c r="M8" s="131">
        <f>SECTEN2_CO2e_2023!M8-[2]SECTEN2_CO2e!M8</f>
        <v>-0.39512183325493311</v>
      </c>
      <c r="N8" s="131">
        <f>SECTEN2_CO2e_2023!N8-[2]SECTEN2_CO2e!N8</f>
        <v>-0.67865794285278014</v>
      </c>
      <c r="O8" s="131">
        <f>SECTEN2_CO2e_2023!O8-[2]SECTEN2_CO2e!O8</f>
        <v>-0.57408383882951597</v>
      </c>
    </row>
    <row r="9" spans="1:17" ht="15.75" x14ac:dyDescent="0.3">
      <c r="A9" s="162"/>
      <c r="B9" s="157" t="s">
        <v>170</v>
      </c>
      <c r="C9" s="131">
        <f>SECTEN2_CO2e_2023!C9-[2]SECTEN2_CO2e!C9</f>
        <v>-0.39046609093372808</v>
      </c>
      <c r="D9" s="131">
        <f>SECTEN2_CO2e_2023!D9-[2]SECTEN2_CO2e!D9</f>
        <v>-1.0527065336744386</v>
      </c>
      <c r="E9" s="131">
        <f>SECTEN2_CO2e_2023!E9-[2]SECTEN2_CO2e!E9</f>
        <v>0.45000622899749487</v>
      </c>
      <c r="F9" s="131">
        <f>SECTEN2_CO2e_2023!F9-[2]SECTEN2_CO2e!F9</f>
        <v>8.2367033619922978</v>
      </c>
      <c r="G9" s="131">
        <f>SECTEN2_CO2e_2023!G9-[2]SECTEN2_CO2e!G9</f>
        <v>1.6329025174798062</v>
      </c>
      <c r="H9" s="131">
        <f>SECTEN2_CO2e_2023!H9-[2]SECTEN2_CO2e!H9</f>
        <v>1.6188729498220624</v>
      </c>
      <c r="I9" s="131">
        <f>SECTEN2_CO2e_2023!I9-[2]SECTEN2_CO2e!I9</f>
        <v>1.7876583398623183</v>
      </c>
      <c r="J9" s="131">
        <f>SECTEN2_CO2e_2023!J9-[2]SECTEN2_CO2e!J9</f>
        <v>-0.6497027629770713</v>
      </c>
      <c r="K9" s="131">
        <f>SECTEN2_CO2e_2023!K9-[2]SECTEN2_CO2e!K9</f>
        <v>-0.89558321045089428</v>
      </c>
      <c r="L9" s="131">
        <f>SECTEN2_CO2e_2023!L9-[2]SECTEN2_CO2e!L9</f>
        <v>-5.7238917171971657</v>
      </c>
      <c r="M9" s="131">
        <f>SECTEN2_CO2e_2023!M9-[2]SECTEN2_CO2e!M9</f>
        <v>-4.5736168215981259</v>
      </c>
      <c r="N9" s="131">
        <f>SECTEN2_CO2e_2023!N9-[2]SECTEN2_CO2e!N9</f>
        <v>-0.4946234938850087</v>
      </c>
      <c r="O9" s="131">
        <f>SECTEN2_CO2e_2023!O9-[2]SECTEN2_CO2e!O9</f>
        <v>-4.7295949968383155E-2</v>
      </c>
    </row>
    <row r="10" spans="1:17" ht="15.75" x14ac:dyDescent="0.3">
      <c r="A10" s="163"/>
      <c r="B10" s="164" t="s">
        <v>189</v>
      </c>
      <c r="C10" s="131">
        <f>SECTEN2_CO2e_2023!C10-[2]SECTEN2_CO2e!C10</f>
        <v>3.1406383832219831E-3</v>
      </c>
      <c r="D10" s="131">
        <f>SECTEN2_CO2e_2023!D10-[2]SECTEN2_CO2e!D10</f>
        <v>9.1402997781173667E-3</v>
      </c>
      <c r="E10" s="131">
        <f>SECTEN2_CO2e_2023!E10-[2]SECTEN2_CO2e!E10</f>
        <v>0.19892266532357539</v>
      </c>
      <c r="F10" s="131">
        <f>SECTEN2_CO2e_2023!F10-[2]SECTEN2_CO2e!F10</f>
        <v>1.0267210364562764</v>
      </c>
      <c r="G10" s="131">
        <f>SECTEN2_CO2e_2023!G10-[2]SECTEN2_CO2e!G10</f>
        <v>1.167872152365959</v>
      </c>
      <c r="H10" s="131">
        <f>SECTEN2_CO2e_2023!H10-[2]SECTEN2_CO2e!H10</f>
        <v>2.009555383578828</v>
      </c>
      <c r="I10" s="131">
        <f>SECTEN2_CO2e_2023!I10-[2]SECTEN2_CO2e!I10</f>
        <v>2.570674264474988</v>
      </c>
      <c r="J10" s="131">
        <f>SECTEN2_CO2e_2023!J10-[2]SECTEN2_CO2e!J10</f>
        <v>0.54540788632584736</v>
      </c>
      <c r="K10" s="131">
        <f>SECTEN2_CO2e_2023!K10-[2]SECTEN2_CO2e!K10</f>
        <v>-0.8047660068695528</v>
      </c>
      <c r="L10" s="131">
        <f>SECTEN2_CO2e_2023!L10-[2]SECTEN2_CO2e!L10</f>
        <v>-1.959237187232965</v>
      </c>
      <c r="M10" s="131">
        <f>SECTEN2_CO2e_2023!M10-[2]SECTEN2_CO2e!M10</f>
        <v>-2.7296714089885068</v>
      </c>
      <c r="N10" s="131">
        <f>SECTEN2_CO2e_2023!N10-[2]SECTEN2_CO2e!N10</f>
        <v>-2.6967685723523811</v>
      </c>
      <c r="O10" s="131">
        <f>SECTEN2_CO2e_2023!O10-[2]SECTEN2_CO2e!O10</f>
        <v>-3.1097770851699575</v>
      </c>
    </row>
    <row r="11" spans="1:17" ht="15.75" x14ac:dyDescent="0.3">
      <c r="A11" s="165"/>
      <c r="B11" s="166" t="s">
        <v>190</v>
      </c>
      <c r="C11" s="132">
        <f>SECTEN2_CO2e_2023!C11-[2]SECTEN2_CO2e!C11</f>
        <v>-5.4731220167018364</v>
      </c>
      <c r="D11" s="132">
        <f>SECTEN2_CO2e_2023!D11-[2]SECTEN2_CO2e!D11</f>
        <v>-5.9532199656611624</v>
      </c>
      <c r="E11" s="132">
        <f>SECTEN2_CO2e_2023!E11-[2]SECTEN2_CO2e!E11</f>
        <v>-3.1367380580399526</v>
      </c>
      <c r="F11" s="132">
        <f>SECTEN2_CO2e_2023!F11-[2]SECTEN2_CO2e!F11</f>
        <v>19.518255373138857</v>
      </c>
      <c r="G11" s="132">
        <f>SECTEN2_CO2e_2023!G11-[2]SECTEN2_CO2e!G11</f>
        <v>13.69113277339244</v>
      </c>
      <c r="H11" s="132">
        <f>SECTEN2_CO2e_2023!H11-[2]SECTEN2_CO2e!H11</f>
        <v>13.498047786251334</v>
      </c>
      <c r="I11" s="132">
        <f>SECTEN2_CO2e_2023!I11-[2]SECTEN2_CO2e!I11</f>
        <v>13.133431112974506</v>
      </c>
      <c r="J11" s="132">
        <f>SECTEN2_CO2e_2023!J11-[2]SECTEN2_CO2e!J11</f>
        <v>8.7503185994831369</v>
      </c>
      <c r="K11" s="132">
        <f>SECTEN2_CO2e_2023!K11-[2]SECTEN2_CO2e!K11</f>
        <v>6.902987531265353</v>
      </c>
      <c r="L11" s="132">
        <f>SECTEN2_CO2e_2023!L11-[2]SECTEN2_CO2e!L11</f>
        <v>-3.828527342394068</v>
      </c>
      <c r="M11" s="132">
        <f>SECTEN2_CO2e_2023!M11-[2]SECTEN2_CO2e!M11</f>
        <v>-5.6341279727304112</v>
      </c>
      <c r="N11" s="132">
        <f>SECTEN2_CO2e_2023!N11-[2]SECTEN2_CO2e!N11</f>
        <v>-3.016352591603578</v>
      </c>
      <c r="O11" s="132">
        <f>SECTEN2_CO2e_2023!O11-[2]SECTEN2_CO2e!O11</f>
        <v>-3.7197704170331178</v>
      </c>
    </row>
    <row r="12" spans="1:17" ht="15.75" x14ac:dyDescent="0.3">
      <c r="A12" s="167"/>
      <c r="B12" s="157" t="s">
        <v>66</v>
      </c>
      <c r="C12" s="133">
        <f>SECTEN2_CO2e_2023!C12-[2]SECTEN2_CO2e!C12</f>
        <v>-5.3786463058482425</v>
      </c>
      <c r="D12" s="133">
        <f>SECTEN2_CO2e_2023!D12-[2]SECTEN2_CO2e!D12</f>
        <v>-5.7593168724923345</v>
      </c>
      <c r="E12" s="133">
        <f>SECTEN2_CO2e_2023!E12-[2]SECTEN2_CO2e!E12</f>
        <v>-7.4349416889744262</v>
      </c>
      <c r="F12" s="133">
        <f>SECTEN2_CO2e_2023!F12-[2]SECTEN2_CO2e!F12</f>
        <v>8.3004531291189991</v>
      </c>
      <c r="G12" s="133">
        <f>SECTEN2_CO2e_2023!G12-[2]SECTEN2_CO2e!G12</f>
        <v>23.699963722625522</v>
      </c>
      <c r="H12" s="133">
        <f>SECTEN2_CO2e_2023!H12-[2]SECTEN2_CO2e!H12</f>
        <v>20.208586178012986</v>
      </c>
      <c r="I12" s="133">
        <f>SECTEN2_CO2e_2023!I12-[2]SECTEN2_CO2e!I12</f>
        <v>17.218982294341654</v>
      </c>
      <c r="J12" s="133">
        <f>SECTEN2_CO2e_2023!J12-[2]SECTEN2_CO2e!J12</f>
        <v>19.278089805167124</v>
      </c>
      <c r="K12" s="133">
        <f>SECTEN2_CO2e_2023!K12-[2]SECTEN2_CO2e!K12</f>
        <v>20.422243353550055</v>
      </c>
      <c r="L12" s="133">
        <f>SECTEN2_CO2e_2023!L12-[2]SECTEN2_CO2e!L12</f>
        <v>25.953093699247184</v>
      </c>
      <c r="M12" s="133">
        <f>SECTEN2_CO2e_2023!M12-[2]SECTEN2_CO2e!M12</f>
        <v>27.383796085794355</v>
      </c>
      <c r="N12" s="133">
        <f>SECTEN2_CO2e_2023!N12-[2]SECTEN2_CO2e!N12</f>
        <v>27.637862906392645</v>
      </c>
      <c r="O12" s="133">
        <f>SECTEN2_CO2e_2023!O12-[2]SECTEN2_CO2e!O12</f>
        <v>27.546626409172305</v>
      </c>
    </row>
    <row r="13" spans="1:17" ht="15.75" x14ac:dyDescent="0.3">
      <c r="A13" s="168"/>
      <c r="B13" s="166" t="s">
        <v>191</v>
      </c>
      <c r="C13" s="132">
        <f>SECTEN2_CO2e_2023!C13-[2]SECTEN2_CO2e!C13</f>
        <v>-10.851768322550129</v>
      </c>
      <c r="D13" s="132">
        <f>SECTEN2_CO2e_2023!D13-[2]SECTEN2_CO2e!D13</f>
        <v>-11.712536838153483</v>
      </c>
      <c r="E13" s="132">
        <f>SECTEN2_CO2e_2023!E13-[2]SECTEN2_CO2e!E13</f>
        <v>-10.5716797470144</v>
      </c>
      <c r="F13" s="132">
        <f>SECTEN2_CO2e_2023!F13-[2]SECTEN2_CO2e!F13</f>
        <v>27.818708502257891</v>
      </c>
      <c r="G13" s="132">
        <f>SECTEN2_CO2e_2023!G13-[2]SECTEN2_CO2e!G13</f>
        <v>37.391096496017951</v>
      </c>
      <c r="H13" s="132">
        <f>SECTEN2_CO2e_2023!H13-[2]SECTEN2_CO2e!H13</f>
        <v>33.70663396426437</v>
      </c>
      <c r="I13" s="132">
        <f>SECTEN2_CO2e_2023!I13-[2]SECTEN2_CO2e!I13</f>
        <v>30.352413407316192</v>
      </c>
      <c r="J13" s="132">
        <f>SECTEN2_CO2e_2023!J13-[2]SECTEN2_CO2e!J13</f>
        <v>28.028408404650236</v>
      </c>
      <c r="K13" s="132">
        <f>SECTEN2_CO2e_2023!K13-[2]SECTEN2_CO2e!K13</f>
        <v>27.325230884815426</v>
      </c>
      <c r="L13" s="132">
        <f>SECTEN2_CO2e_2023!L13-[2]SECTEN2_CO2e!L13</f>
        <v>22.124566356853109</v>
      </c>
      <c r="M13" s="132">
        <f>SECTEN2_CO2e_2023!M13-[2]SECTEN2_CO2e!M13</f>
        <v>21.749668113063933</v>
      </c>
      <c r="N13" s="132">
        <f>SECTEN2_CO2e_2023!N13-[2]SECTEN2_CO2e!N13</f>
        <v>24.621510314789056</v>
      </c>
      <c r="O13" s="132">
        <f>SECTEN2_CO2e_2023!O13-[2]SECTEN2_CO2e!O13</f>
        <v>23.82685599213919</v>
      </c>
    </row>
    <row r="14" spans="1:17" s="90" customFormat="1" ht="12.75" x14ac:dyDescent="0.2"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</row>
    <row r="15" spans="1:17" ht="16.5" x14ac:dyDescent="0.3">
      <c r="B15" s="11" t="s">
        <v>185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7" ht="30" x14ac:dyDescent="0.35">
      <c r="A16" s="46" t="s">
        <v>192</v>
      </c>
      <c r="B16" s="13" t="s">
        <v>184</v>
      </c>
      <c r="C16" s="130">
        <v>2018</v>
      </c>
      <c r="D16" s="130">
        <v>2019</v>
      </c>
      <c r="E16" s="130">
        <v>2020</v>
      </c>
      <c r="F16" s="130">
        <v>2023</v>
      </c>
      <c r="G16" s="130">
        <v>2025</v>
      </c>
      <c r="H16" s="130">
        <v>2028</v>
      </c>
      <c r="I16" s="130">
        <v>2030</v>
      </c>
      <c r="J16" s="130">
        <v>2033</v>
      </c>
      <c r="K16" s="130">
        <v>2035</v>
      </c>
      <c r="L16" s="130">
        <v>2038</v>
      </c>
      <c r="M16" s="130">
        <v>2040</v>
      </c>
      <c r="N16" s="130">
        <v>2045</v>
      </c>
      <c r="O16" s="130">
        <v>2050</v>
      </c>
    </row>
    <row r="17" spans="1:15" ht="15.75" x14ac:dyDescent="0.3">
      <c r="A17" s="47" t="s">
        <v>69</v>
      </c>
      <c r="B17" s="148" t="s">
        <v>89</v>
      </c>
      <c r="C17" s="131">
        <f>SECTEN2_CO2e_2023!C17+[5]SECTEN2_CO2e!C18-[2]SECTEN2_CO2e!C17</f>
        <v>2.6109538907093111E-4</v>
      </c>
      <c r="D17" s="131">
        <f>SECTEN2_CO2e_2023!D17+[5]SECTEN2_CO2e!D18-[2]SECTEN2_CO2e!D17</f>
        <v>1.3123546679754128E-3</v>
      </c>
      <c r="E17" s="131">
        <f>SECTEN2_CO2e_2023!E17+[5]SECTEN2_CO2e!E18-[2]SECTEN2_CO2e!E17</f>
        <v>9.3659017452374371E-4</v>
      </c>
      <c r="F17" s="131">
        <f>SECTEN2_CO2e_2023!F17+[5]SECTEN2_CO2e!F18-[2]SECTEN2_CO2e!F17</f>
        <v>3.6276336058890255</v>
      </c>
      <c r="G17" s="131">
        <f>SECTEN2_CO2e_2023!G17+[5]SECTEN2_CO2e!G18-[2]SECTEN2_CO2e!G17</f>
        <v>-0.98478722885890058</v>
      </c>
      <c r="H17" s="131">
        <f>SECTEN2_CO2e_2023!H17+[5]SECTEN2_CO2e!H18-[2]SECTEN2_CO2e!H17</f>
        <v>1.381557960983101</v>
      </c>
      <c r="I17" s="131">
        <f>SECTEN2_CO2e_2023!I17+[5]SECTEN2_CO2e!I18-[2]SECTEN2_CO2e!I17</f>
        <v>2.1866503448402801</v>
      </c>
      <c r="J17" s="131">
        <f>SECTEN2_CO2e_2023!J17+[5]SECTEN2_CO2e!J18-[2]SECTEN2_CO2e!J17</f>
        <v>3.0285264904899023</v>
      </c>
      <c r="K17" s="131">
        <f>SECTEN2_CO2e_2023!K17+[5]SECTEN2_CO2e!K18-[2]SECTEN2_CO2e!K17</f>
        <v>3.5627392407759979</v>
      </c>
      <c r="L17" s="131">
        <f>SECTEN2_CO2e_2023!L17+[5]SECTEN2_CO2e!L18-[2]SECTEN2_CO2e!L17</f>
        <v>0.66260988184757985</v>
      </c>
      <c r="M17" s="131">
        <f>SECTEN2_CO2e_2023!M17+[5]SECTEN2_CO2e!M18-[2]SECTEN2_CO2e!M17</f>
        <v>-0.70570531665934033</v>
      </c>
      <c r="N17" s="131">
        <f>SECTEN2_CO2e_2023!N17+[5]SECTEN2_CO2e!N18-[2]SECTEN2_CO2e!N17</f>
        <v>7.195214163641428E-2</v>
      </c>
      <c r="O17" s="131">
        <f>SECTEN2_CO2e_2023!O17+[5]SECTEN2_CO2e!O18-[2]SECTEN2_CO2e!O17</f>
        <v>3.8153272498375468E-3</v>
      </c>
    </row>
    <row r="18" spans="1:15" ht="15.75" x14ac:dyDescent="0.3">
      <c r="A18" s="47" t="s">
        <v>68</v>
      </c>
      <c r="B18" s="148" t="s">
        <v>90</v>
      </c>
      <c r="C18" s="131">
        <f>SECTEN2_CO2e_2023!C19+[5]SECTEN2_CO2e!C20-[2]SECTEN2_CO2e!C18</f>
        <v>-5.6403913497389269E-3</v>
      </c>
      <c r="D18" s="131">
        <f>SECTEN2_CO2e_2023!D19+[5]SECTEN2_CO2e!D20-[2]SECTEN2_CO2e!D18</f>
        <v>-8.2122498347523276E-3</v>
      </c>
      <c r="E18" s="131">
        <f>SECTEN2_CO2e_2023!E19+[5]SECTEN2_CO2e!E20-[2]SECTEN2_CO2e!E18</f>
        <v>-5.7878142130993737E-3</v>
      </c>
      <c r="F18" s="131">
        <f>SECTEN2_CO2e_2023!F19+[5]SECTEN2_CO2e!F20-[2]SECTEN2_CO2e!F18</f>
        <v>8.2639967843994633E-2</v>
      </c>
      <c r="G18" s="131">
        <f>SECTEN2_CO2e_2023!G19+[5]SECTEN2_CO2e!G20-[2]SECTEN2_CO2e!G18</f>
        <v>7.6224763785107008E-2</v>
      </c>
      <c r="H18" s="131">
        <f>SECTEN2_CO2e_2023!H19+[5]SECTEN2_CO2e!H20-[2]SECTEN2_CO2e!H18</f>
        <v>1.9092498324804197E-3</v>
      </c>
      <c r="I18" s="131">
        <f>SECTEN2_CO2e_2023!I19+[5]SECTEN2_CO2e!I20-[2]SECTEN2_CO2e!I18</f>
        <v>4.8256477154618338E-2</v>
      </c>
      <c r="J18" s="131">
        <f>SECTEN2_CO2e_2023!J19+[5]SECTEN2_CO2e!J20-[2]SECTEN2_CO2e!J18</f>
        <v>0.14127087543957151</v>
      </c>
      <c r="K18" s="131">
        <f>SECTEN2_CO2e_2023!K19+[5]SECTEN2_CO2e!K20-[2]SECTEN2_CO2e!K18</f>
        <v>0.19892584412313297</v>
      </c>
      <c r="L18" s="131">
        <f>SECTEN2_CO2e_2023!L19+[5]SECTEN2_CO2e!L20-[2]SECTEN2_CO2e!L18</f>
        <v>1.1517841020387221E-2</v>
      </c>
      <c r="M18" s="131">
        <f>SECTEN2_CO2e_2023!M19+[5]SECTEN2_CO2e!M20-[2]SECTEN2_CO2e!M18</f>
        <v>-7.6565972750748723E-2</v>
      </c>
      <c r="N18" s="131">
        <f>SECTEN2_CO2e_2023!N19+[5]SECTEN2_CO2e!N20-[2]SECTEN2_CO2e!N18</f>
        <v>-7.0677432642483051E-3</v>
      </c>
      <c r="O18" s="131">
        <f>SECTEN2_CO2e_2023!O19+[5]SECTEN2_CO2e!O20-[2]SECTEN2_CO2e!O18</f>
        <v>-6.5022658791855648E-3</v>
      </c>
    </row>
    <row r="19" spans="1:15" ht="15.75" x14ac:dyDescent="0.3">
      <c r="A19" s="47" t="s">
        <v>11</v>
      </c>
      <c r="B19" s="148" t="s">
        <v>91</v>
      </c>
      <c r="C19" s="131">
        <f>SECTEN2_CO2e_2023!C21+[5]SECTEN2_CO2e!C22-[2]SECTEN2_CO2e!C19</f>
        <v>0</v>
      </c>
      <c r="D19" s="131">
        <f>SECTEN2_CO2e_2023!D21+[5]SECTEN2_CO2e!D22-[2]SECTEN2_CO2e!D19</f>
        <v>-1.2903162366997734E-2</v>
      </c>
      <c r="E19" s="131">
        <f>SECTEN2_CO2e_2023!E21+[5]SECTEN2_CO2e!E22-[2]SECTEN2_CO2e!E19</f>
        <v>-0.14513314211164818</v>
      </c>
      <c r="F19" s="131">
        <f>SECTEN2_CO2e_2023!F21+[5]SECTEN2_CO2e!F22-[2]SECTEN2_CO2e!F19</f>
        <v>-0.11508044600576017</v>
      </c>
      <c r="G19" s="131">
        <f>SECTEN2_CO2e_2023!G21+[5]SECTEN2_CO2e!G22-[2]SECTEN2_CO2e!G19</f>
        <v>-0.17479449890682819</v>
      </c>
      <c r="H19" s="131">
        <f>SECTEN2_CO2e_2023!H21+[5]SECTEN2_CO2e!H22-[2]SECTEN2_CO2e!H19</f>
        <v>-0.28088934741602678</v>
      </c>
      <c r="I19" s="131">
        <f>SECTEN2_CO2e_2023!I21+[5]SECTEN2_CO2e!I22-[2]SECTEN2_CO2e!I19</f>
        <v>-0.34611874815145782</v>
      </c>
      <c r="J19" s="131">
        <f>SECTEN2_CO2e_2023!J21+[5]SECTEN2_CO2e!J22-[2]SECTEN2_CO2e!J19</f>
        <v>-0.40285855186456576</v>
      </c>
      <c r="K19" s="131">
        <f>SECTEN2_CO2e_2023!K21+[5]SECTEN2_CO2e!K22-[2]SECTEN2_CO2e!K19</f>
        <v>-0.79000811000595839</v>
      </c>
      <c r="L19" s="131">
        <f>SECTEN2_CO2e_2023!L21+[5]SECTEN2_CO2e!L22-[2]SECTEN2_CO2e!L19</f>
        <v>-0.76435913025269819</v>
      </c>
      <c r="M19" s="131">
        <f>SECTEN2_CO2e_2023!M21+[5]SECTEN2_CO2e!M22-[2]SECTEN2_CO2e!M19</f>
        <v>-0.74726927051402692</v>
      </c>
      <c r="N19" s="131">
        <f>SECTEN2_CO2e_2023!N21+[5]SECTEN2_CO2e!N22-[2]SECTEN2_CO2e!N19</f>
        <v>-0.70464236932735247</v>
      </c>
      <c r="O19" s="131">
        <f>SECTEN2_CO2e_2023!O21+[5]SECTEN2_CO2e!O22-[2]SECTEN2_CO2e!O19</f>
        <v>-0.66134439782665488</v>
      </c>
    </row>
    <row r="20" spans="1:15" ht="15.75" x14ac:dyDescent="0.3">
      <c r="A20" s="47" t="s">
        <v>81</v>
      </c>
      <c r="B20" s="148" t="s">
        <v>92</v>
      </c>
      <c r="C20" s="131">
        <f>SECTEN2_CO2e_2023!C23-[2]SECTEN2_CO2e!C20</f>
        <v>0</v>
      </c>
      <c r="D20" s="131">
        <f>SECTEN2_CO2e_2023!D23-[2]SECTEN2_CO2e!D20</f>
        <v>0</v>
      </c>
      <c r="E20" s="131">
        <f>SECTEN2_CO2e_2023!E23-[2]SECTEN2_CO2e!E20</f>
        <v>0</v>
      </c>
      <c r="F20" s="131">
        <f>SECTEN2_CO2e_2023!F23-[2]SECTEN2_CO2e!F20</f>
        <v>-0.12321493652966931</v>
      </c>
      <c r="G20" s="131">
        <f>SECTEN2_CO2e_2023!G23-[2]SECTEN2_CO2e!G20</f>
        <v>0.41588337286632604</v>
      </c>
      <c r="H20" s="131">
        <f>SECTEN2_CO2e_2023!H23-[2]SECTEN2_CO2e!H20</f>
        <v>0.30684243185312421</v>
      </c>
      <c r="I20" s="131">
        <f>SECTEN2_CO2e_2023!I23-[2]SECTEN2_CO2e!I20</f>
        <v>0.23283573430655291</v>
      </c>
      <c r="J20" s="131">
        <f>SECTEN2_CO2e_2023!J23-[2]SECTEN2_CO2e!J20</f>
        <v>4.0967906064440229E-2</v>
      </c>
      <c r="K20" s="131">
        <f>SECTEN2_CO2e_2023!K23-[2]SECTEN2_CO2e!K20</f>
        <v>-7.7007259488650615E-2</v>
      </c>
      <c r="L20" s="131">
        <f>SECTEN2_CO2e_2023!L23-[2]SECTEN2_CO2e!L20</f>
        <v>5.1620813180222047E-3</v>
      </c>
      <c r="M20" s="131">
        <f>SECTEN2_CO2e_2023!M23-[2]SECTEN2_CO2e!M20</f>
        <v>5.5298372690560704E-2</v>
      </c>
      <c r="N20" s="131">
        <f>SECTEN2_CO2e_2023!N23-[2]SECTEN2_CO2e!N20</f>
        <v>-0.40938249531318061</v>
      </c>
      <c r="O20" s="131">
        <f>SECTEN2_CO2e_2023!O23-[2]SECTEN2_CO2e!O20</f>
        <v>-0.27342366783607663</v>
      </c>
    </row>
    <row r="21" spans="1:15" ht="15.75" x14ac:dyDescent="0.3">
      <c r="A21" s="47" t="s">
        <v>35</v>
      </c>
      <c r="B21" s="148" t="s">
        <v>93</v>
      </c>
      <c r="C21" s="131">
        <f>SECTEN2_CO2e_2023!C24-[2]SECTEN2_CO2e!C21</f>
        <v>0</v>
      </c>
      <c r="D21" s="131">
        <f>SECTEN2_CO2e_2023!D24-[2]SECTEN2_CO2e!D21</f>
        <v>0</v>
      </c>
      <c r="E21" s="131">
        <f>SECTEN2_CO2e_2023!E24-[2]SECTEN2_CO2e!E21</f>
        <v>0</v>
      </c>
      <c r="F21" s="131">
        <f>SECTEN2_CO2e_2023!F24-[2]SECTEN2_CO2e!F21</f>
        <v>0</v>
      </c>
      <c r="G21" s="131">
        <f>SECTEN2_CO2e_2023!G24-[2]SECTEN2_CO2e!G21</f>
        <v>0</v>
      </c>
      <c r="H21" s="131">
        <f>SECTEN2_CO2e_2023!H24-[2]SECTEN2_CO2e!H21</f>
        <v>0</v>
      </c>
      <c r="I21" s="131">
        <f>SECTEN2_CO2e_2023!I24-[2]SECTEN2_CO2e!I21</f>
        <v>0</v>
      </c>
      <c r="J21" s="131">
        <f>SECTEN2_CO2e_2023!J24-[2]SECTEN2_CO2e!J21</f>
        <v>0</v>
      </c>
      <c r="K21" s="131">
        <f>SECTEN2_CO2e_2023!K24-[2]SECTEN2_CO2e!K21</f>
        <v>0</v>
      </c>
      <c r="L21" s="131">
        <f>SECTEN2_CO2e_2023!L24-[2]SECTEN2_CO2e!L21</f>
        <v>0</v>
      </c>
      <c r="M21" s="131">
        <f>SECTEN2_CO2e_2023!M24-[2]SECTEN2_CO2e!M21</f>
        <v>0</v>
      </c>
      <c r="N21" s="131">
        <f>SECTEN2_CO2e_2023!N24-[2]SECTEN2_CO2e!N21</f>
        <v>0</v>
      </c>
      <c r="O21" s="131">
        <f>SECTEN2_CO2e_2023!O24-[2]SECTEN2_CO2e!O21</f>
        <v>0</v>
      </c>
    </row>
    <row r="22" spans="1:15" ht="15.75" x14ac:dyDescent="0.3">
      <c r="A22" s="47" t="s">
        <v>36</v>
      </c>
      <c r="B22" s="148" t="s">
        <v>94</v>
      </c>
      <c r="C22" s="131">
        <f>SECTEN2_CO2e_2023!C25-[2]SECTEN2_CO2e!C22</f>
        <v>0</v>
      </c>
      <c r="D22" s="131">
        <f>SECTEN2_CO2e_2023!D25-[2]SECTEN2_CO2e!D22</f>
        <v>0</v>
      </c>
      <c r="E22" s="131">
        <f>SECTEN2_CO2e_2023!E25-[2]SECTEN2_CO2e!E22</f>
        <v>0</v>
      </c>
      <c r="F22" s="131">
        <f>SECTEN2_CO2e_2023!F25-[2]SECTEN2_CO2e!F22</f>
        <v>1.863522272319007E-3</v>
      </c>
      <c r="G22" s="131">
        <f>SECTEN2_CO2e_2023!G25-[2]SECTEN2_CO2e!G22</f>
        <v>2.1958548879202899E-3</v>
      </c>
      <c r="H22" s="131">
        <f>SECTEN2_CO2e_2023!H25-[2]SECTEN2_CO2e!H22</f>
        <v>2.1276262133766988E-3</v>
      </c>
      <c r="I22" s="131">
        <f>SECTEN2_CO2e_2023!I25-[2]SECTEN2_CO2e!I22</f>
        <v>2.0596602462842339E-3</v>
      </c>
      <c r="J22" s="131">
        <f>SECTEN2_CO2e_2023!J25-[2]SECTEN2_CO2e!J22</f>
        <v>1.6633756098702879E-3</v>
      </c>
      <c r="K22" s="131">
        <f>SECTEN2_CO2e_2023!K25-[2]SECTEN2_CO2e!K22</f>
        <v>1.3904223280821748E-3</v>
      </c>
      <c r="L22" s="131">
        <f>SECTEN2_CO2e_2023!L25-[2]SECTEN2_CO2e!L22</f>
        <v>1.1125235857830651E-3</v>
      </c>
      <c r="M22" s="131">
        <f>SECTEN2_CO2e_2023!M25-[2]SECTEN2_CO2e!M22</f>
        <v>9.2186642786335708E-4</v>
      </c>
      <c r="N22" s="131">
        <f>SECTEN2_CO2e_2023!N25-[2]SECTEN2_CO2e!N22</f>
        <v>5.7791760221177595E-4</v>
      </c>
      <c r="O22" s="131">
        <f>SECTEN2_CO2e_2023!O25-[2]SECTEN2_CO2e!O22</f>
        <v>2.4346719782083158E-4</v>
      </c>
    </row>
    <row r="23" spans="1:15" ht="15.75" x14ac:dyDescent="0.3">
      <c r="A23" s="47" t="s">
        <v>12</v>
      </c>
      <c r="B23" s="148" t="s">
        <v>95</v>
      </c>
      <c r="C23" s="131">
        <f>SECTEN2_CO2e_2023!C26-[2]SECTEN2_CO2e!C23</f>
        <v>0</v>
      </c>
      <c r="D23" s="131">
        <f>SECTEN2_CO2e_2023!D26-[2]SECTEN2_CO2e!D23</f>
        <v>0</v>
      </c>
      <c r="E23" s="131">
        <f>SECTEN2_CO2e_2023!E26-[2]SECTEN2_CO2e!E23</f>
        <v>1.2267054951866641E-3</v>
      </c>
      <c r="F23" s="131">
        <f>SECTEN2_CO2e_2023!F26-[2]SECTEN2_CO2e!F23</f>
        <v>8.988047948606348E-2</v>
      </c>
      <c r="G23" s="131">
        <f>SECTEN2_CO2e_2023!G26-[2]SECTEN2_CO2e!G23</f>
        <v>0.16969547382367556</v>
      </c>
      <c r="H23" s="131">
        <f>SECTEN2_CO2e_2023!H26-[2]SECTEN2_CO2e!H23</f>
        <v>0.18965916992476539</v>
      </c>
      <c r="I23" s="131">
        <f>SECTEN2_CO2e_2023!I26-[2]SECTEN2_CO2e!I23</f>
        <v>0.19666411888271096</v>
      </c>
      <c r="J23" s="131">
        <f>SECTEN2_CO2e_2023!J26-[2]SECTEN2_CO2e!J23</f>
        <v>0.22353932406557642</v>
      </c>
      <c r="K23" s="131">
        <f>SECTEN2_CO2e_2023!K26-[2]SECTEN2_CO2e!K23</f>
        <v>0.23523171929736431</v>
      </c>
      <c r="L23" s="131">
        <f>SECTEN2_CO2e_2023!L26-[2]SECTEN2_CO2e!L23</f>
        <v>0.17420291493710294</v>
      </c>
      <c r="M23" s="131">
        <f>SECTEN2_CO2e_2023!M26-[2]SECTEN2_CO2e!M23</f>
        <v>0.14119652085686046</v>
      </c>
      <c r="N23" s="131">
        <f>SECTEN2_CO2e_2023!N26-[2]SECTEN2_CO2e!N23</f>
        <v>0.14790830147746517</v>
      </c>
      <c r="O23" s="131">
        <f>SECTEN2_CO2e_2023!O26-[2]SECTEN2_CO2e!O23</f>
        <v>0.15862492407624007</v>
      </c>
    </row>
    <row r="24" spans="1:15" ht="15.75" x14ac:dyDescent="0.3">
      <c r="A24" s="47" t="s">
        <v>96</v>
      </c>
      <c r="B24" s="148" t="s">
        <v>193</v>
      </c>
      <c r="C24" s="131">
        <f>SECTEN2_CO2e_2023!C27-[2]SECTEN2_CO2e!C24</f>
        <v>0</v>
      </c>
      <c r="D24" s="131">
        <f>SECTEN2_CO2e_2023!D27-[2]SECTEN2_CO2e!D24</f>
        <v>0</v>
      </c>
      <c r="E24" s="131">
        <f>SECTEN2_CO2e_2023!E27-[2]SECTEN2_CO2e!E24</f>
        <v>5.6310759563009665E-5</v>
      </c>
      <c r="F24" s="131">
        <f>SECTEN2_CO2e_2023!F27-[2]SECTEN2_CO2e!F24</f>
        <v>0</v>
      </c>
      <c r="G24" s="131">
        <f>SECTEN2_CO2e_2023!G27-[2]SECTEN2_CO2e!G24</f>
        <v>0</v>
      </c>
      <c r="H24" s="131">
        <f>SECTEN2_CO2e_2023!H27-[2]SECTEN2_CO2e!H24</f>
        <v>0</v>
      </c>
      <c r="I24" s="131">
        <f>SECTEN2_CO2e_2023!I27-[2]SECTEN2_CO2e!I24</f>
        <v>0</v>
      </c>
      <c r="J24" s="131">
        <f>SECTEN2_CO2e_2023!J27-[2]SECTEN2_CO2e!J24</f>
        <v>0</v>
      </c>
      <c r="K24" s="131">
        <f>SECTEN2_CO2e_2023!K27-[2]SECTEN2_CO2e!K24</f>
        <v>0</v>
      </c>
      <c r="L24" s="131">
        <f>SECTEN2_CO2e_2023!L27-[2]SECTEN2_CO2e!L24</f>
        <v>0</v>
      </c>
      <c r="M24" s="131">
        <f>SECTEN2_CO2e_2023!M27-[2]SECTEN2_CO2e!M24</f>
        <v>0</v>
      </c>
      <c r="N24" s="131">
        <f>SECTEN2_CO2e_2023!N27-[2]SECTEN2_CO2e!N24</f>
        <v>0</v>
      </c>
      <c r="O24" s="131">
        <f>SECTEN2_CO2e_2023!O27-[2]SECTEN2_CO2e!O24</f>
        <v>0</v>
      </c>
    </row>
    <row r="25" spans="1:15" ht="15.75" x14ac:dyDescent="0.3">
      <c r="A25" s="47" t="s">
        <v>10</v>
      </c>
      <c r="B25" s="148" t="s">
        <v>97</v>
      </c>
      <c r="C25" s="131">
        <f>SECTEN2_CO2e_2023!C28-[2]SECTEN2_CO2e!C25</f>
        <v>-2.28915920905024E-2</v>
      </c>
      <c r="D25" s="131">
        <f>SECTEN2_CO2e_2023!D28-[2]SECTEN2_CO2e!D25</f>
        <v>0.2077900498497014</v>
      </c>
      <c r="E25" s="131">
        <f>SECTEN2_CO2e_2023!E28-[2]SECTEN2_CO2e!E25</f>
        <v>0.51784430883889065</v>
      </c>
      <c r="F25" s="131">
        <f>SECTEN2_CO2e_2023!F28-[2]SECTEN2_CO2e!F25</f>
        <v>0.44834562909543596</v>
      </c>
      <c r="G25" s="131">
        <f>SECTEN2_CO2e_2023!G28-[2]SECTEN2_CO2e!G25</f>
        <v>0.43496008811325115</v>
      </c>
      <c r="H25" s="131">
        <f>SECTEN2_CO2e_2023!H28-[2]SECTEN2_CO2e!H25</f>
        <v>0.41515153118502379</v>
      </c>
      <c r="I25" s="131">
        <f>SECTEN2_CO2e_2023!I28-[2]SECTEN2_CO2e!I25</f>
        <v>0.40212566367104685</v>
      </c>
      <c r="J25" s="131">
        <f>SECTEN2_CO2e_2023!J28-[2]SECTEN2_CO2e!J25</f>
        <v>0.38072863931045209</v>
      </c>
      <c r="K25" s="131">
        <f>SECTEN2_CO2e_2023!K28-[2]SECTEN2_CO2e!K25</f>
        <v>0.36686894213548538</v>
      </c>
      <c r="L25" s="131">
        <f>SECTEN2_CO2e_2023!L28-[2]SECTEN2_CO2e!L25</f>
        <v>0.34830006002489</v>
      </c>
      <c r="M25" s="131">
        <f>SECTEN2_CO2e_2023!M28-[2]SECTEN2_CO2e!M25</f>
        <v>0.33672089607842892</v>
      </c>
      <c r="N25" s="131">
        <f>SECTEN2_CO2e_2023!N28-[2]SECTEN2_CO2e!N25</f>
        <v>0.30182459160741182</v>
      </c>
      <c r="O25" s="131">
        <f>SECTEN2_CO2e_2023!O28-[2]SECTEN2_CO2e!O25</f>
        <v>0.26449692143518622</v>
      </c>
    </row>
    <row r="26" spans="1:15" ht="15.75" x14ac:dyDescent="0.3">
      <c r="A26" s="47"/>
      <c r="B26" s="147" t="s">
        <v>248</v>
      </c>
      <c r="C26" s="131">
        <f>SECTEN2_CO2e_2023!C29</f>
        <v>0</v>
      </c>
      <c r="D26" s="131">
        <f>SECTEN2_CO2e_2023!D29</f>
        <v>0</v>
      </c>
      <c r="E26" s="131">
        <f>SECTEN2_CO2e_2023!E29</f>
        <v>0</v>
      </c>
      <c r="F26" s="131">
        <f>SECTEN2_CO2e_2023!F29</f>
        <v>0</v>
      </c>
      <c r="G26" s="131">
        <f>SECTEN2_CO2e_2023!G29</f>
        <v>0</v>
      </c>
      <c r="H26" s="131">
        <f>SECTEN2_CO2e_2023!H29</f>
        <v>0</v>
      </c>
      <c r="I26" s="131">
        <f>SECTEN2_CO2e_2023!I29</f>
        <v>0</v>
      </c>
      <c r="J26" s="131">
        <f>SECTEN2_CO2e_2023!J29</f>
        <v>0</v>
      </c>
      <c r="K26" s="131">
        <f>SECTEN2_CO2e_2023!K29</f>
        <v>0</v>
      </c>
      <c r="L26" s="131">
        <f>SECTEN2_CO2e_2023!L29</f>
        <v>-0.60000000000000009</v>
      </c>
      <c r="M26" s="131">
        <f>SECTEN2_CO2e_2023!M29</f>
        <v>-1</v>
      </c>
      <c r="N26" s="131">
        <f>SECTEN2_CO2e_2023!N29</f>
        <v>-2</v>
      </c>
      <c r="O26" s="131">
        <f>SECTEN2_CO2e_2023!O29</f>
        <v>-6</v>
      </c>
    </row>
    <row r="27" spans="1:15" ht="15.75" x14ac:dyDescent="0.3">
      <c r="A27" s="47"/>
      <c r="B27" s="16" t="s">
        <v>194</v>
      </c>
      <c r="C27" s="134">
        <f>SECTEN2_CO2e_2023!C30-[2]SECTEN2_CO2e!C26</f>
        <v>-2.8270888051181942E-2</v>
      </c>
      <c r="D27" s="134">
        <f>SECTEN2_CO2e_2023!D30-[2]SECTEN2_CO2e!D26</f>
        <v>0.18798699231593474</v>
      </c>
      <c r="E27" s="134">
        <f>SECTEN2_CO2e_2023!E30-[2]SECTEN2_CO2e!E26</f>
        <v>0.36914295894341365</v>
      </c>
      <c r="F27" s="134">
        <f>SECTEN2_CO2e_2023!F30-[2]SECTEN2_CO2e!F26</f>
        <v>4.0120678220514137</v>
      </c>
      <c r="G27" s="134">
        <f>SECTEN2_CO2e_2023!G30-[2]SECTEN2_CO2e!G26</f>
        <v>-6.0622174289449049E-2</v>
      </c>
      <c r="H27" s="134">
        <f>SECTEN2_CO2e_2023!H30-[2]SECTEN2_CO2e!H26</f>
        <v>2.0163586225758436</v>
      </c>
      <c r="I27" s="134">
        <f>SECTEN2_CO2e_2023!I30-[2]SECTEN2_CO2e!I26</f>
        <v>2.722473250950042</v>
      </c>
      <c r="J27" s="134">
        <f>SECTEN2_CO2e_2023!J30-[2]SECTEN2_CO2e!J26</f>
        <v>3.4138380591152462</v>
      </c>
      <c r="K27" s="134">
        <f>SECTEN2_CO2e_2023!K30-[2]SECTEN2_CO2e!K26</f>
        <v>3.4981407991654514</v>
      </c>
      <c r="L27" s="134">
        <f>SECTEN2_CO2e_2023!L30-[2]SECTEN2_CO2e!L26</f>
        <v>-0.161453827518935</v>
      </c>
      <c r="M27" s="134">
        <f>SECTEN2_CO2e_2023!M30-[2]SECTEN2_CO2e!M26</f>
        <v>-1.9954029038704029</v>
      </c>
      <c r="N27" s="134">
        <f>SECTEN2_CO2e_2023!N30-[2]SECTEN2_CO2e!N26</f>
        <v>-2.5988296555812784</v>
      </c>
      <c r="O27" s="134">
        <f>SECTEN2_CO2e_2023!O30-[2]SECTEN2_CO2e!O26</f>
        <v>-6.5140896915828321</v>
      </c>
    </row>
    <row r="28" spans="1:15" ht="15.75" x14ac:dyDescent="0.3">
      <c r="A28" s="48"/>
      <c r="B28" s="17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ht="16.5" x14ac:dyDescent="0.3">
      <c r="A29" s="48"/>
      <c r="B29" s="18" t="s">
        <v>186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15" ht="30" x14ac:dyDescent="0.35">
      <c r="A30" s="46"/>
      <c r="B30" s="13" t="s">
        <v>184</v>
      </c>
      <c r="C30" s="130">
        <v>2018</v>
      </c>
      <c r="D30" s="130">
        <v>2019</v>
      </c>
      <c r="E30" s="130">
        <v>2020</v>
      </c>
      <c r="F30" s="130">
        <v>2023</v>
      </c>
      <c r="G30" s="130">
        <v>2025</v>
      </c>
      <c r="H30" s="130">
        <v>2028</v>
      </c>
      <c r="I30" s="130">
        <v>2030</v>
      </c>
      <c r="J30" s="130">
        <v>2033</v>
      </c>
      <c r="K30" s="130">
        <v>2035</v>
      </c>
      <c r="L30" s="130">
        <v>2038</v>
      </c>
      <c r="M30" s="130">
        <v>2040</v>
      </c>
      <c r="N30" s="130">
        <v>2045</v>
      </c>
      <c r="O30" s="130">
        <v>2050</v>
      </c>
    </row>
    <row r="31" spans="1:15" ht="15.75" x14ac:dyDescent="0.3">
      <c r="A31" s="47" t="s">
        <v>17</v>
      </c>
      <c r="B31" s="146" t="s">
        <v>98</v>
      </c>
      <c r="C31" s="131">
        <f>SECTEN2_CO2e_2023!C34+[5]SECTEN2_CO2e!C35-[2]SECTEN2_CO2e!C30</f>
        <v>-3.6595102001349744E-2</v>
      </c>
      <c r="D31" s="131">
        <f>SECTEN2_CO2e_2023!D34+[5]SECTEN2_CO2e!D35-[2]SECTEN2_CO2e!D30</f>
        <v>-1.085699963844533E-2</v>
      </c>
      <c r="E31" s="131">
        <f>SECTEN2_CO2e_2023!E34+[5]SECTEN2_CO2e!E35-[2]SECTEN2_CO2e!E30</f>
        <v>0.65791198877484902</v>
      </c>
      <c r="F31" s="131">
        <f>SECTEN2_CO2e_2023!F34+[5]SECTEN2_CO2e!F35-[2]SECTEN2_CO2e!F30</f>
        <v>1.2219400632456292</v>
      </c>
      <c r="G31" s="131">
        <f>SECTEN2_CO2e_2023!G34+[5]SECTEN2_CO2e!G35-[2]SECTEN2_CO2e!G30</f>
        <v>1.8674563563273718</v>
      </c>
      <c r="H31" s="131">
        <f>SECTEN2_CO2e_2023!H34+[5]SECTEN2_CO2e!H35-[2]SECTEN2_CO2e!H30</f>
        <v>1.658136780602339</v>
      </c>
      <c r="I31" s="131">
        <f>SECTEN2_CO2e_2023!I34+[5]SECTEN2_CO2e!I35-[2]SECTEN2_CO2e!I30</f>
        <v>1.9581924103583823</v>
      </c>
      <c r="J31" s="131">
        <f>SECTEN2_CO2e_2023!J34+[5]SECTEN2_CO2e!J35-[2]SECTEN2_CO2e!J30</f>
        <v>1.9438603816714926</v>
      </c>
      <c r="K31" s="131">
        <f>SECTEN2_CO2e_2023!K34+[5]SECTEN2_CO2e!K35-[2]SECTEN2_CO2e!K30</f>
        <v>1.8736793781212979</v>
      </c>
      <c r="L31" s="131">
        <f>SECTEN2_CO2e_2023!L34+[5]SECTEN2_CO2e!L35-[2]SECTEN2_CO2e!L30</f>
        <v>0.64713117463541625</v>
      </c>
      <c r="M31" s="131">
        <f>SECTEN2_CO2e_2023!M34+[5]SECTEN2_CO2e!M35-[2]SECTEN2_CO2e!M30</f>
        <v>-0.12895884314297357</v>
      </c>
      <c r="N31" s="131">
        <f>SECTEN2_CO2e_2023!N34+[5]SECTEN2_CO2e!N35-[2]SECTEN2_CO2e!N30</f>
        <v>0.76797475471888932</v>
      </c>
      <c r="O31" s="131">
        <f>SECTEN2_CO2e_2023!O34+[5]SECTEN2_CO2e!O35-[2]SECTEN2_CO2e!O30</f>
        <v>1.604146625333331</v>
      </c>
    </row>
    <row r="32" spans="1:15" ht="15.75" x14ac:dyDescent="0.3">
      <c r="A32" s="47" t="s">
        <v>7</v>
      </c>
      <c r="B32" s="146" t="s">
        <v>99</v>
      </c>
      <c r="C32" s="131">
        <f>SECTEN2_CO2e_2023!C36+[5]SECTEN2_CO2e!C37-[2]SECTEN2_CO2e!C31</f>
        <v>-0.13008599314880254</v>
      </c>
      <c r="D32" s="131">
        <f>SECTEN2_CO2e_2023!D36+[5]SECTEN2_CO2e!D37-[2]SECTEN2_CO2e!D31</f>
        <v>-6.4094909922554066E-3</v>
      </c>
      <c r="E32" s="131">
        <f>SECTEN2_CO2e_2023!E36+[5]SECTEN2_CO2e!E37-[2]SECTEN2_CO2e!E31</f>
        <v>1.2186161712191002E-3</v>
      </c>
      <c r="F32" s="131">
        <f>SECTEN2_CO2e_2023!F36+[5]SECTEN2_CO2e!F37-[2]SECTEN2_CO2e!F31</f>
        <v>0.16390021659874732</v>
      </c>
      <c r="G32" s="131">
        <f>SECTEN2_CO2e_2023!G36+[5]SECTEN2_CO2e!G37-[2]SECTEN2_CO2e!G31</f>
        <v>0.19255054709648256</v>
      </c>
      <c r="H32" s="131">
        <f>SECTEN2_CO2e_2023!H36+[5]SECTEN2_CO2e!H37-[2]SECTEN2_CO2e!H31</f>
        <v>0.13292613070416204</v>
      </c>
      <c r="I32" s="131">
        <f>SECTEN2_CO2e_2023!I36+[5]SECTEN2_CO2e!I37-[2]SECTEN2_CO2e!I31</f>
        <v>8.8138873729536105E-2</v>
      </c>
      <c r="J32" s="131">
        <f>SECTEN2_CO2e_2023!J36+[5]SECTEN2_CO2e!J37-[2]SECTEN2_CO2e!J31</f>
        <v>6.9647486746516662E-2</v>
      </c>
      <c r="K32" s="131">
        <f>SECTEN2_CO2e_2023!K36+[5]SECTEN2_CO2e!K37-[2]SECTEN2_CO2e!K31</f>
        <v>4.4686420338285959E-2</v>
      </c>
      <c r="L32" s="131">
        <f>SECTEN2_CO2e_2023!L36+[5]SECTEN2_CO2e!L37-[2]SECTEN2_CO2e!L31</f>
        <v>-1.1005429178940096E-2</v>
      </c>
      <c r="M32" s="131">
        <f>SECTEN2_CO2e_2023!M36+[5]SECTEN2_CO2e!M37-[2]SECTEN2_CO2e!M31</f>
        <v>-7.952887526690755E-2</v>
      </c>
      <c r="N32" s="131">
        <f>SECTEN2_CO2e_2023!N36+[5]SECTEN2_CO2e!N37-[2]SECTEN2_CO2e!N31</f>
        <v>-7.9104782562297749E-2</v>
      </c>
      <c r="O32" s="131">
        <f>SECTEN2_CO2e_2023!O36+[5]SECTEN2_CO2e!O37-[2]SECTEN2_CO2e!O31</f>
        <v>3.2277506426296287E-2</v>
      </c>
    </row>
    <row r="33" spans="1:15" ht="15.75" x14ac:dyDescent="0.3">
      <c r="A33" s="47" t="s">
        <v>18</v>
      </c>
      <c r="B33" s="146" t="s">
        <v>100</v>
      </c>
      <c r="C33" s="131">
        <f>SECTEN2_CO2e_2023!C38+[5]SECTEN2_CO2e!C39-[2]SECTEN2_CO2e!C32</f>
        <v>-3.6546694456529583E-2</v>
      </c>
      <c r="D33" s="131">
        <f>SECTEN2_CO2e_2023!D38+[5]SECTEN2_CO2e!D39-[2]SECTEN2_CO2e!D32</f>
        <v>-1.0390534248928773E-2</v>
      </c>
      <c r="E33" s="131">
        <f>SECTEN2_CO2e_2023!E38+[5]SECTEN2_CO2e!E39-[2]SECTEN2_CO2e!E32</f>
        <v>0.6754792361219093</v>
      </c>
      <c r="F33" s="131">
        <f>SECTEN2_CO2e_2023!F38+[5]SECTEN2_CO2e!F39-[2]SECTEN2_CO2e!F32</f>
        <v>0.74321308689226839</v>
      </c>
      <c r="G33" s="131">
        <f>SECTEN2_CO2e_2023!G38+[5]SECTEN2_CO2e!G39-[2]SECTEN2_CO2e!G32</f>
        <v>0.81821711887336468</v>
      </c>
      <c r="H33" s="131">
        <f>SECTEN2_CO2e_2023!H38+[5]SECTEN2_CO2e!H39-[2]SECTEN2_CO2e!H32</f>
        <v>0.73262569159227287</v>
      </c>
      <c r="I33" s="131">
        <f>SECTEN2_CO2e_2023!I38+[5]SECTEN2_CO2e!I39-[2]SECTEN2_CO2e!I32</f>
        <v>0.64583683879541587</v>
      </c>
      <c r="J33" s="131">
        <f>SECTEN2_CO2e_2023!J38+[5]SECTEN2_CO2e!J39-[2]SECTEN2_CO2e!J32</f>
        <v>0.62787431850002506</v>
      </c>
      <c r="K33" s="131">
        <f>SECTEN2_CO2e_2023!K38+[5]SECTEN2_CO2e!K39-[2]SECTEN2_CO2e!K32</f>
        <v>0.63207613810190333</v>
      </c>
      <c r="L33" s="131">
        <f>SECTEN2_CO2e_2023!L38+[5]SECTEN2_CO2e!L39-[2]SECTEN2_CO2e!L32</f>
        <v>0.46711687549094405</v>
      </c>
      <c r="M33" s="131">
        <f>SECTEN2_CO2e_2023!M38+[5]SECTEN2_CO2e!M39-[2]SECTEN2_CO2e!M32</f>
        <v>0.37371095142805766</v>
      </c>
      <c r="N33" s="131">
        <f>SECTEN2_CO2e_2023!N38+[5]SECTEN2_CO2e!N39-[2]SECTEN2_CO2e!N32</f>
        <v>0.24922228078414055</v>
      </c>
      <c r="O33" s="131">
        <f>SECTEN2_CO2e_2023!O38+[5]SECTEN2_CO2e!O39-[2]SECTEN2_CO2e!O32</f>
        <v>2.1091757944705358E-2</v>
      </c>
    </row>
    <row r="34" spans="1:15" ht="15.75" x14ac:dyDescent="0.3">
      <c r="A34" s="47" t="s">
        <v>20</v>
      </c>
      <c r="B34" s="146" t="s">
        <v>101</v>
      </c>
      <c r="C34" s="131">
        <f>SECTEN2_CO2e_2023!C40+[5]SECTEN2_CO2e!C41-[2]SECTEN2_CO2e!C33</f>
        <v>0.18469846309583993</v>
      </c>
      <c r="D34" s="131">
        <f>SECTEN2_CO2e_2023!D40+[5]SECTEN2_CO2e!D41-[2]SECTEN2_CO2e!D33</f>
        <v>0.13310606710943418</v>
      </c>
      <c r="E34" s="131">
        <f>SECTEN2_CO2e_2023!E40+[5]SECTEN2_CO2e!E41-[2]SECTEN2_CO2e!E33</f>
        <v>0.48957674892421998</v>
      </c>
      <c r="F34" s="131">
        <f>SECTEN2_CO2e_2023!F40+[5]SECTEN2_CO2e!F41-[2]SECTEN2_CO2e!F33</f>
        <v>0.6848174749951621</v>
      </c>
      <c r="G34" s="131">
        <f>SECTEN2_CO2e_2023!G40+[5]SECTEN2_CO2e!G41-[2]SECTEN2_CO2e!G33</f>
        <v>0.88544176769879623</v>
      </c>
      <c r="H34" s="131">
        <f>SECTEN2_CO2e_2023!H40+[5]SECTEN2_CO2e!H41-[2]SECTEN2_CO2e!H33</f>
        <v>0.78454199225678245</v>
      </c>
      <c r="I34" s="131">
        <f>SECTEN2_CO2e_2023!I40+[5]SECTEN2_CO2e!I41-[2]SECTEN2_CO2e!I33</f>
        <v>0.64554309742670135</v>
      </c>
      <c r="J34" s="131">
        <f>SECTEN2_CO2e_2023!J40+[5]SECTEN2_CO2e!J41-[2]SECTEN2_CO2e!J33</f>
        <v>0.79351274456553478</v>
      </c>
      <c r="K34" s="131">
        <f>SECTEN2_CO2e_2023!K40+[5]SECTEN2_CO2e!K41-[2]SECTEN2_CO2e!K33</f>
        <v>0.91020516689979392</v>
      </c>
      <c r="L34" s="131">
        <f>SECTEN2_CO2e_2023!L40+[5]SECTEN2_CO2e!L41-[2]SECTEN2_CO2e!L33</f>
        <v>0.61684401286325885</v>
      </c>
      <c r="M34" s="131">
        <f>SECTEN2_CO2e_2023!M40+[5]SECTEN2_CO2e!M41-[2]SECTEN2_CO2e!M33</f>
        <v>0.45170260461190459</v>
      </c>
      <c r="N34" s="131">
        <f>SECTEN2_CO2e_2023!N40+[5]SECTEN2_CO2e!N41-[2]SECTEN2_CO2e!N33</f>
        <v>-0.17233758190328063</v>
      </c>
      <c r="O34" s="131">
        <f>SECTEN2_CO2e_2023!O40+[5]SECTEN2_CO2e!O41-[2]SECTEN2_CO2e!O33</f>
        <v>-1.0619729071506641</v>
      </c>
    </row>
    <row r="35" spans="1:15" ht="15.75" x14ac:dyDescent="0.3">
      <c r="A35" s="47" t="s">
        <v>14</v>
      </c>
      <c r="B35" s="146" t="s">
        <v>102</v>
      </c>
      <c r="C35" s="131">
        <f>SECTEN2_CO2e_2023!C42+[5]SECTEN2_CO2e!C43-[2]SECTEN2_CO2e!C34</f>
        <v>8.8567922125950105E-2</v>
      </c>
      <c r="D35" s="131">
        <f>SECTEN2_CO2e_2023!D42+[5]SECTEN2_CO2e!D43-[2]SECTEN2_CO2e!D34</f>
        <v>1.1291871418713129E-2</v>
      </c>
      <c r="E35" s="131">
        <f>SECTEN2_CO2e_2023!E42+[5]SECTEN2_CO2e!E43-[2]SECTEN2_CO2e!E34</f>
        <v>-1.5743290638520282</v>
      </c>
      <c r="F35" s="131">
        <f>SECTEN2_CO2e_2023!F42+[5]SECTEN2_CO2e!F43-[2]SECTEN2_CO2e!F34</f>
        <v>-2.1532640424914113</v>
      </c>
      <c r="G35" s="131">
        <f>SECTEN2_CO2e_2023!G42+[5]SECTEN2_CO2e!G43-[2]SECTEN2_CO2e!G34</f>
        <v>0.98295221272404021</v>
      </c>
      <c r="H35" s="131">
        <f>SECTEN2_CO2e_2023!H42+[5]SECTEN2_CO2e!H43-[2]SECTEN2_CO2e!H34</f>
        <v>-3.3804140315499609E-2</v>
      </c>
      <c r="I35" s="131">
        <f>SECTEN2_CO2e_2023!I42+[5]SECTEN2_CO2e!I43-[2]SECTEN2_CO2e!I34</f>
        <v>-0.96360192510285447</v>
      </c>
      <c r="J35" s="131">
        <f>SECTEN2_CO2e_2023!J42+[5]SECTEN2_CO2e!J43-[2]SECTEN2_CO2e!J34</f>
        <v>-1.1260608692700176</v>
      </c>
      <c r="K35" s="131">
        <f>SECTEN2_CO2e_2023!K42+[5]SECTEN2_CO2e!K43-[2]SECTEN2_CO2e!K34</f>
        <v>-1.2806170369781684</v>
      </c>
      <c r="L35" s="131">
        <f>SECTEN2_CO2e_2023!L42+[5]SECTEN2_CO2e!L43-[2]SECTEN2_CO2e!L34</f>
        <v>-1.1860133508192297</v>
      </c>
      <c r="M35" s="131">
        <f>SECTEN2_CO2e_2023!M42+[5]SECTEN2_CO2e!M43-[2]SECTEN2_CO2e!M34</f>
        <v>-1.0921110322410983</v>
      </c>
      <c r="N35" s="131">
        <f>SECTEN2_CO2e_2023!N42+[5]SECTEN2_CO2e!N43-[2]SECTEN2_CO2e!N34</f>
        <v>-3.4636878227806633</v>
      </c>
      <c r="O35" s="131">
        <f>SECTEN2_CO2e_2023!O42+[5]SECTEN2_CO2e!O43-[2]SECTEN2_CO2e!O34</f>
        <v>-3.1368484457028631</v>
      </c>
    </row>
    <row r="36" spans="1:15" ht="15.75" x14ac:dyDescent="0.3">
      <c r="A36" s="47" t="s">
        <v>15</v>
      </c>
      <c r="B36" s="146" t="s">
        <v>103</v>
      </c>
      <c r="C36" s="131">
        <f>SECTEN2_CO2e_2023!C44+[5]SECTEN2_CO2e!C45-[2]SECTEN2_CO2e!C35</f>
        <v>-0.22028852756808659</v>
      </c>
      <c r="D36" s="131">
        <f>SECTEN2_CO2e_2023!D44+[5]SECTEN2_CO2e!D45-[2]SECTEN2_CO2e!D35</f>
        <v>-0.25616560202752403</v>
      </c>
      <c r="E36" s="131">
        <f>SECTEN2_CO2e_2023!E44+[5]SECTEN2_CO2e!E45-[2]SECTEN2_CO2e!E35</f>
        <v>-0.20294441948518793</v>
      </c>
      <c r="F36" s="131">
        <f>SECTEN2_CO2e_2023!F44+[5]SECTEN2_CO2e!F45-[2]SECTEN2_CO2e!F35</f>
        <v>-0.20106721721936527</v>
      </c>
      <c r="G36" s="131">
        <f>SECTEN2_CO2e_2023!G44+[5]SECTEN2_CO2e!G45-[2]SECTEN2_CO2e!G35</f>
        <v>-1.7069883769895267E-2</v>
      </c>
      <c r="H36" s="131">
        <f>SECTEN2_CO2e_2023!H44+[5]SECTEN2_CO2e!H45-[2]SECTEN2_CO2e!H35</f>
        <v>1.8299068525355011E-2</v>
      </c>
      <c r="I36" s="131">
        <f>SECTEN2_CO2e_2023!I44+[5]SECTEN2_CO2e!I45-[2]SECTEN2_CO2e!I35</f>
        <v>0.15384558716727059</v>
      </c>
      <c r="J36" s="131">
        <f>SECTEN2_CO2e_2023!J44+[5]SECTEN2_CO2e!J45-[2]SECTEN2_CO2e!J35</f>
        <v>0.26606274145213948</v>
      </c>
      <c r="K36" s="131">
        <f>SECTEN2_CO2e_2023!K44+[5]SECTEN2_CO2e!K45-[2]SECTEN2_CO2e!K35</f>
        <v>0.34448129756264922</v>
      </c>
      <c r="L36" s="131">
        <f>SECTEN2_CO2e_2023!L44+[5]SECTEN2_CO2e!L45-[2]SECTEN2_CO2e!L35</f>
        <v>0.43678881742351705</v>
      </c>
      <c r="M36" s="131">
        <f>SECTEN2_CO2e_2023!M44+[5]SECTEN2_CO2e!M45-[2]SECTEN2_CO2e!M35</f>
        <v>0.50491770779091505</v>
      </c>
      <c r="N36" s="131">
        <f>SECTEN2_CO2e_2023!N44+[5]SECTEN2_CO2e!N45-[2]SECTEN2_CO2e!N35</f>
        <v>0.69364861728236071</v>
      </c>
      <c r="O36" s="131">
        <f>SECTEN2_CO2e_2023!O44+[5]SECTEN2_CO2e!O45-[2]SECTEN2_CO2e!O35</f>
        <v>0.85776129602029572</v>
      </c>
    </row>
    <row r="37" spans="1:15" ht="15.75" x14ac:dyDescent="0.3">
      <c r="A37" s="47" t="s">
        <v>21</v>
      </c>
      <c r="B37" s="146" t="s">
        <v>104</v>
      </c>
      <c r="C37" s="131">
        <f>SECTEN2_CO2e_2023!C46+[5]SECTEN2_CO2e!C47-[2]SECTEN2_CO2e!C36</f>
        <v>-1.1846534047574409E-2</v>
      </c>
      <c r="D37" s="131">
        <f>SECTEN2_CO2e_2023!D46+[5]SECTEN2_CO2e!D47-[2]SECTEN2_CO2e!D36</f>
        <v>-5.2649006942434795E-2</v>
      </c>
      <c r="E37" s="131">
        <f>SECTEN2_CO2e_2023!E46+[5]SECTEN2_CO2e!E47-[2]SECTEN2_CO2e!E36</f>
        <v>0.14529965252040355</v>
      </c>
      <c r="F37" s="131">
        <f>SECTEN2_CO2e_2023!F46+[5]SECTEN2_CO2e!F47-[2]SECTEN2_CO2e!F36</f>
        <v>0.50614481196615202</v>
      </c>
      <c r="G37" s="131">
        <f>SECTEN2_CO2e_2023!G46+[5]SECTEN2_CO2e!G47-[2]SECTEN2_CO2e!G36</f>
        <v>1.7410429553059217</v>
      </c>
      <c r="H37" s="131">
        <f>SECTEN2_CO2e_2023!H46+[5]SECTEN2_CO2e!H47-[2]SECTEN2_CO2e!H36</f>
        <v>2.4091399140445127</v>
      </c>
      <c r="I37" s="131">
        <f>SECTEN2_CO2e_2023!I46+[5]SECTEN2_CO2e!I47-[2]SECTEN2_CO2e!I36</f>
        <v>2.8500756329811932</v>
      </c>
      <c r="J37" s="131">
        <f>SECTEN2_CO2e_2023!J46+[5]SECTEN2_CO2e!J47-[2]SECTEN2_CO2e!J36</f>
        <v>1.8998797114834005</v>
      </c>
      <c r="K37" s="131">
        <f>SECTEN2_CO2e_2023!K46+[5]SECTEN2_CO2e!K47-[2]SECTEN2_CO2e!K36</f>
        <v>1.2739448492984753</v>
      </c>
      <c r="L37" s="131">
        <f>SECTEN2_CO2e_2023!L46+[5]SECTEN2_CO2e!L47-[2]SECTEN2_CO2e!L36</f>
        <v>1.4492751067108198</v>
      </c>
      <c r="M37" s="131">
        <f>SECTEN2_CO2e_2023!M46+[5]SECTEN2_CO2e!M47-[2]SECTEN2_CO2e!M36</f>
        <v>1.6076822247048073</v>
      </c>
      <c r="N37" s="131">
        <f>SECTEN2_CO2e_2023!N46+[5]SECTEN2_CO2e!N47-[2]SECTEN2_CO2e!N36</f>
        <v>1.6385736481345994</v>
      </c>
      <c r="O37" s="131">
        <f>SECTEN2_CO2e_2023!O46+[5]SECTEN2_CO2e!O47-[2]SECTEN2_CO2e!O36</f>
        <v>0.36826512467510286</v>
      </c>
    </row>
    <row r="38" spans="1:15" ht="15.75" x14ac:dyDescent="0.3">
      <c r="A38" s="47" t="s">
        <v>19</v>
      </c>
      <c r="B38" s="146" t="s">
        <v>105</v>
      </c>
      <c r="C38" s="131">
        <f>SECTEN2_CO2e_2023!C48+[5]SECTEN2_CO2e!C49-[2]SECTEN2_CO2e!C37</f>
        <v>7.6243347481019796E-4</v>
      </c>
      <c r="D38" s="131">
        <f>SECTEN2_CO2e_2023!D48+[5]SECTEN2_CO2e!D49-[2]SECTEN2_CO2e!D37</f>
        <v>-1.01801597557305E-3</v>
      </c>
      <c r="E38" s="131">
        <f>SECTEN2_CO2e_2023!E48+[5]SECTEN2_CO2e!E49-[2]SECTEN2_CO2e!E37</f>
        <v>3.8385548845286444E-2</v>
      </c>
      <c r="F38" s="131">
        <f>SECTEN2_CO2e_2023!F48+[5]SECTEN2_CO2e!F49-[2]SECTEN2_CO2e!F37</f>
        <v>0.12040892160232985</v>
      </c>
      <c r="G38" s="131">
        <f>SECTEN2_CO2e_2023!G48+[5]SECTEN2_CO2e!G49-[2]SECTEN2_CO2e!G37</f>
        <v>0.20989923553394019</v>
      </c>
      <c r="H38" s="131">
        <f>SECTEN2_CO2e_2023!H48+[5]SECTEN2_CO2e!H49-[2]SECTEN2_CO2e!H37</f>
        <v>0.19866996351407318</v>
      </c>
      <c r="I38" s="131">
        <f>SECTEN2_CO2e_2023!I48+[5]SECTEN2_CO2e!I49-[2]SECTEN2_CO2e!I37</f>
        <v>0.15943286312230009</v>
      </c>
      <c r="J38" s="131">
        <f>SECTEN2_CO2e_2023!J48+[5]SECTEN2_CO2e!J49-[2]SECTEN2_CO2e!J37</f>
        <v>0.21490486371904005</v>
      </c>
      <c r="K38" s="131">
        <f>SECTEN2_CO2e_2023!K48+[5]SECTEN2_CO2e!K49-[2]SECTEN2_CO2e!K37</f>
        <v>0.25744541341060945</v>
      </c>
      <c r="L38" s="131">
        <f>SECTEN2_CO2e_2023!L48+[5]SECTEN2_CO2e!L49-[2]SECTEN2_CO2e!L37</f>
        <v>0.18223041433086618</v>
      </c>
      <c r="M38" s="131">
        <f>SECTEN2_CO2e_2023!M48+[5]SECTEN2_CO2e!M49-[2]SECTEN2_CO2e!M37</f>
        <v>0.14067901713713971</v>
      </c>
      <c r="N38" s="131">
        <f>SECTEN2_CO2e_2023!N48+[5]SECTEN2_CO2e!N49-[2]SECTEN2_CO2e!N37</f>
        <v>0.11299775608215146</v>
      </c>
      <c r="O38" s="131">
        <f>SECTEN2_CO2e_2023!O48+[5]SECTEN2_CO2e!O49-[2]SECTEN2_CO2e!O37</f>
        <v>2.9837165035903612E-4</v>
      </c>
    </row>
    <row r="39" spans="1:15" ht="15.75" x14ac:dyDescent="0.3">
      <c r="A39" s="47" t="s">
        <v>16</v>
      </c>
      <c r="B39" s="146" t="s">
        <v>106</v>
      </c>
      <c r="C39" s="131">
        <f>SECTEN2_CO2e_2023!C50+[5]SECTEN2_CO2e!C51-[2]SECTEN2_CO2e!C38</f>
        <v>3.8760093006895424E-3</v>
      </c>
      <c r="D39" s="131">
        <f>SECTEN2_CO2e_2023!D50+[5]SECTEN2_CO2e!D51-[2]SECTEN2_CO2e!D38</f>
        <v>-1.3116776658915974E-2</v>
      </c>
      <c r="E39" s="131">
        <f>SECTEN2_CO2e_2023!E50+[5]SECTEN2_CO2e!E51-[2]SECTEN2_CO2e!E38</f>
        <v>-0.59363894659554894</v>
      </c>
      <c r="F39" s="131">
        <f>SECTEN2_CO2e_2023!F50+[5]SECTEN2_CO2e!F51-[2]SECTEN2_CO2e!F38</f>
        <v>-0.47669628419588528</v>
      </c>
      <c r="G39" s="131">
        <f>SECTEN2_CO2e_2023!G50+[5]SECTEN2_CO2e!G51-[2]SECTEN2_CO2e!G38</f>
        <v>-0.39575861019926806</v>
      </c>
      <c r="H39" s="131">
        <f>SECTEN2_CO2e_2023!H50+[5]SECTEN2_CO2e!H51-[2]SECTEN2_CO2e!H38</f>
        <v>-0.34118593568270583</v>
      </c>
      <c r="I39" s="131">
        <f>SECTEN2_CO2e_2023!I50+[5]SECTEN2_CO2e!I51-[2]SECTEN2_CO2e!I38</f>
        <v>-0.32775430270112227</v>
      </c>
      <c r="J39" s="131">
        <f>SECTEN2_CO2e_2023!J50+[5]SECTEN2_CO2e!J51-[2]SECTEN2_CO2e!J38</f>
        <v>-0.23330370860538707</v>
      </c>
      <c r="K39" s="131">
        <f>SECTEN2_CO2e_2023!K50+[5]SECTEN2_CO2e!K51-[2]SECTEN2_CO2e!K38</f>
        <v>-0.17465028525631521</v>
      </c>
      <c r="L39" s="131">
        <f>SECTEN2_CO2e_2023!L50+[5]SECTEN2_CO2e!L51-[2]SECTEN2_CO2e!L38</f>
        <v>0.44892189864275267</v>
      </c>
      <c r="M39" s="131">
        <f>SECTEN2_CO2e_2023!M50+[5]SECTEN2_CO2e!M51-[2]SECTEN2_CO2e!M38</f>
        <v>0.86495841734271006</v>
      </c>
      <c r="N39" s="131">
        <f>SECTEN2_CO2e_2023!N50+[5]SECTEN2_CO2e!N51-[2]SECTEN2_CO2e!N38</f>
        <v>1.9194629903919407</v>
      </c>
      <c r="O39" s="131">
        <f>SECTEN2_CO2e_2023!O50+[5]SECTEN2_CO2e!O51-[2]SECTEN2_CO2e!O38</f>
        <v>4.9275308598931709</v>
      </c>
    </row>
    <row r="40" spans="1:15" ht="15.75" x14ac:dyDescent="0.3">
      <c r="A40" s="47"/>
      <c r="B40" s="21" t="s">
        <v>195</v>
      </c>
      <c r="C40" s="135">
        <f>SECTEN2_CO2e_2023!C52-[2]SECTEN2_CO2e!C39</f>
        <v>-0.15745802322503266</v>
      </c>
      <c r="D40" s="135">
        <f>SECTEN2_CO2e_2023!D52-[2]SECTEN2_CO2e!D39</f>
        <v>-0.20620848795593361</v>
      </c>
      <c r="E40" s="135">
        <f>SECTEN2_CO2e_2023!E52-[2]SECTEN2_CO2e!E39</f>
        <v>-0.36304063857487279</v>
      </c>
      <c r="F40" s="135">
        <f>SECTEN2_CO2e_2023!F52-[2]SECTEN2_CO2e!F39</f>
        <v>0.60939703139362678</v>
      </c>
      <c r="G40" s="135">
        <f>SECTEN2_CO2e_2023!G52-[2]SECTEN2_CO2e!G39</f>
        <v>6.2847316995907718</v>
      </c>
      <c r="H40" s="135">
        <f>SECTEN2_CO2e_2023!H52-[2]SECTEN2_CO2e!H39</f>
        <v>5.5593494652412971</v>
      </c>
      <c r="I40" s="135">
        <f>SECTEN2_CO2e_2023!I52-[2]SECTEN2_CO2e!I39</f>
        <v>5.2097090757768214</v>
      </c>
      <c r="J40" s="135">
        <f>SECTEN2_CO2e_2023!J52-[2]SECTEN2_CO2e!J39</f>
        <v>4.4563776702627536</v>
      </c>
      <c r="K40" s="135">
        <f>SECTEN2_CO2e_2023!K52-[2]SECTEN2_CO2e!K39</f>
        <v>3.8812513414985226</v>
      </c>
      <c r="L40" s="135">
        <f>SECTEN2_CO2e_2023!L52-[2]SECTEN2_CO2e!L39</f>
        <v>3.0512895200993988</v>
      </c>
      <c r="M40" s="135">
        <f>SECTEN2_CO2e_2023!M52-[2]SECTEN2_CO2e!M39</f>
        <v>2.6430521723645519</v>
      </c>
      <c r="N40" s="135">
        <f>SECTEN2_CO2e_2023!N52-[2]SECTEN2_CO2e!N39</f>
        <v>1.6667498601478394</v>
      </c>
      <c r="O40" s="135">
        <f>SECTEN2_CO2e_2023!O52-[2]SECTEN2_CO2e!O39</f>
        <v>3.6125501890897329</v>
      </c>
    </row>
    <row r="41" spans="1:15" ht="15.75" x14ac:dyDescent="0.3">
      <c r="A41" s="48"/>
      <c r="B41" s="17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1:15" ht="16.5" x14ac:dyDescent="0.3">
      <c r="A42" s="48"/>
      <c r="B42" s="23" t="s">
        <v>167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</row>
    <row r="43" spans="1:15" ht="30" x14ac:dyDescent="0.35">
      <c r="A43" s="46"/>
      <c r="B43" s="13" t="s">
        <v>184</v>
      </c>
      <c r="C43" s="130">
        <v>2018</v>
      </c>
      <c r="D43" s="130">
        <v>2019</v>
      </c>
      <c r="E43" s="130">
        <v>2020</v>
      </c>
      <c r="F43" s="130">
        <v>2023</v>
      </c>
      <c r="G43" s="130">
        <v>2025</v>
      </c>
      <c r="H43" s="130">
        <v>2028</v>
      </c>
      <c r="I43" s="130">
        <v>2030</v>
      </c>
      <c r="J43" s="130">
        <v>2033</v>
      </c>
      <c r="K43" s="130">
        <v>2035</v>
      </c>
      <c r="L43" s="130">
        <v>2038</v>
      </c>
      <c r="M43" s="130">
        <v>2040</v>
      </c>
      <c r="N43" s="130">
        <v>2045</v>
      </c>
      <c r="O43" s="130">
        <v>2050</v>
      </c>
    </row>
    <row r="44" spans="1:15" ht="15.75" x14ac:dyDescent="0.3">
      <c r="A44" s="47" t="s">
        <v>60</v>
      </c>
      <c r="B44" s="146" t="s">
        <v>107</v>
      </c>
      <c r="C44" s="131">
        <f>SECTEN2_CO2e_2023!C56-[2]SECTEN2_CO2e!C43</f>
        <v>-1.2813553240751556</v>
      </c>
      <c r="D44" s="131">
        <f>SECTEN2_CO2e_2023!D56-[2]SECTEN2_CO2e!D43</f>
        <v>-0.59602395776024331</v>
      </c>
      <c r="E44" s="131">
        <f>SECTEN2_CO2e_2023!E56-[2]SECTEN2_CO2e!E43</f>
        <v>-0.1556614879330489</v>
      </c>
      <c r="F44" s="131">
        <f>SECTEN2_CO2e_2023!F56-[2]SECTEN2_CO2e!F43</f>
        <v>-0.13525420447354897</v>
      </c>
      <c r="G44" s="131">
        <f>SECTEN2_CO2e_2023!G56-[2]SECTEN2_CO2e!G43</f>
        <v>-9.4928358149579672E-2</v>
      </c>
      <c r="H44" s="131">
        <f>SECTEN2_CO2e_2023!H56-[2]SECTEN2_CO2e!H43</f>
        <v>-4.9086653903805733E-2</v>
      </c>
      <c r="I44" s="131">
        <f>SECTEN2_CO2e_2023!I56-[2]SECTEN2_CO2e!I43</f>
        <v>-4.1893681684641582E-2</v>
      </c>
      <c r="J44" s="131">
        <f>SECTEN2_CO2e_2023!J56-[2]SECTEN2_CO2e!J43</f>
        <v>-3.4018271446575543E-2</v>
      </c>
      <c r="K44" s="131">
        <f>SECTEN2_CO2e_2023!K56-[2]SECTEN2_CO2e!K43</f>
        <v>-3.0920724289540402E-2</v>
      </c>
      <c r="L44" s="131">
        <f>SECTEN2_CO2e_2023!L56-[2]SECTEN2_CO2e!L43</f>
        <v>-2.6757435205038149E-2</v>
      </c>
      <c r="M44" s="131">
        <f>SECTEN2_CO2e_2023!M56-[2]SECTEN2_CO2e!M43</f>
        <v>-2.4117541462682413E-2</v>
      </c>
      <c r="N44" s="131">
        <f>SECTEN2_CO2e_2023!N56-[2]SECTEN2_CO2e!N43</f>
        <v>-1.8320151822573072E-2</v>
      </c>
      <c r="O44" s="131">
        <f>SECTEN2_CO2e_2023!O56-[2]SECTEN2_CO2e!O43</f>
        <v>-1.5248888305053443E-2</v>
      </c>
    </row>
    <row r="45" spans="1:15" ht="15.75" x14ac:dyDescent="0.3">
      <c r="A45" s="47" t="s">
        <v>59</v>
      </c>
      <c r="B45" s="146" t="s">
        <v>108</v>
      </c>
      <c r="C45" s="131">
        <f>SECTEN2_CO2e_2023!C57-[2]SECTEN2_CO2e!C44</f>
        <v>3.8480094907443529E-2</v>
      </c>
      <c r="D45" s="131">
        <f>SECTEN2_CO2e_2023!D57-[2]SECTEN2_CO2e!D44</f>
        <v>9.8460987176148151E-2</v>
      </c>
      <c r="E45" s="131">
        <f>SECTEN2_CO2e_2023!E57-[2]SECTEN2_CO2e!E44</f>
        <v>0.19084545856418234</v>
      </c>
      <c r="F45" s="131">
        <f>SECTEN2_CO2e_2023!F57-[2]SECTEN2_CO2e!F44</f>
        <v>-0.10428922947170793</v>
      </c>
      <c r="G45" s="131">
        <f>SECTEN2_CO2e_2023!G57-[2]SECTEN2_CO2e!G44</f>
        <v>-0.10545658651646272</v>
      </c>
      <c r="H45" s="131">
        <f>SECTEN2_CO2e_2023!H57-[2]SECTEN2_CO2e!H44</f>
        <v>-0.10306929717341906</v>
      </c>
      <c r="I45" s="131">
        <f>SECTEN2_CO2e_2023!I57-[2]SECTEN2_CO2e!I44</f>
        <v>-0.101503116964059</v>
      </c>
      <c r="J45" s="131">
        <f>SECTEN2_CO2e_2023!J57-[2]SECTEN2_CO2e!J44</f>
        <v>-0.10038642279086907</v>
      </c>
      <c r="K45" s="131">
        <f>SECTEN2_CO2e_2023!K57-[2]SECTEN2_CO2e!K44</f>
        <v>-9.919873483740882E-2</v>
      </c>
      <c r="L45" s="131">
        <f>SECTEN2_CO2e_2023!L57-[2]SECTEN2_CO2e!L44</f>
        <v>-9.4304121022158904E-2</v>
      </c>
      <c r="M45" s="131">
        <f>SECTEN2_CO2e_2023!M57-[2]SECTEN2_CO2e!M44</f>
        <v>-9.0121655111795596E-2</v>
      </c>
      <c r="N45" s="131">
        <f>SECTEN2_CO2e_2023!N57-[2]SECTEN2_CO2e!N44</f>
        <v>-7.9002250731510237E-2</v>
      </c>
      <c r="O45" s="131">
        <f>SECTEN2_CO2e_2023!O57-[2]SECTEN2_CO2e!O44</f>
        <v>-6.6992574717400721E-2</v>
      </c>
    </row>
    <row r="46" spans="1:15" ht="15.75" x14ac:dyDescent="0.3">
      <c r="A46" s="47" t="s">
        <v>42</v>
      </c>
      <c r="B46" s="146" t="s">
        <v>109</v>
      </c>
      <c r="C46" s="131">
        <f>SECTEN2_CO2e_2023!C58-[2]SECTEN2_CO2e!C45</f>
        <v>6.6182505515964829E-3</v>
      </c>
      <c r="D46" s="131">
        <f>SECTEN2_CO2e_2023!D58-[2]SECTEN2_CO2e!D45</f>
        <v>-4.4947143788137467E-2</v>
      </c>
      <c r="E46" s="131">
        <f>SECTEN2_CO2e_2023!E58-[2]SECTEN2_CO2e!E45</f>
        <v>-9.5742357441853554E-2</v>
      </c>
      <c r="F46" s="131">
        <f>SECTEN2_CO2e_2023!F58-[2]SECTEN2_CO2e!F45</f>
        <v>-0.10122005641993748</v>
      </c>
      <c r="G46" s="131">
        <f>SECTEN2_CO2e_2023!G58-[2]SECTEN2_CO2e!G45</f>
        <v>-0.10530898787840826</v>
      </c>
      <c r="H46" s="131">
        <f>SECTEN2_CO2e_2023!H58-[2]SECTEN2_CO2e!H45</f>
        <v>-0.11062688699196543</v>
      </c>
      <c r="I46" s="131">
        <f>SECTEN2_CO2e_2023!I58-[2]SECTEN2_CO2e!I45</f>
        <v>-0.11242396075112482</v>
      </c>
      <c r="J46" s="131">
        <f>SECTEN2_CO2e_2023!J58-[2]SECTEN2_CO2e!J45</f>
        <v>-0.11281568441760847</v>
      </c>
      <c r="K46" s="131">
        <f>SECTEN2_CO2e_2023!K58-[2]SECTEN2_CO2e!K45</f>
        <v>-0.11351527432936237</v>
      </c>
      <c r="L46" s="131">
        <f>SECTEN2_CO2e_2023!L58-[2]SECTEN2_CO2e!L45</f>
        <v>-0.11644252032879199</v>
      </c>
      <c r="M46" s="131">
        <f>SECTEN2_CO2e_2023!M58-[2]SECTEN2_CO2e!M45</f>
        <v>-0.11948676172110262</v>
      </c>
      <c r="N46" s="131">
        <f>SECTEN2_CO2e_2023!N58-[2]SECTEN2_CO2e!N45</f>
        <v>-0.12368249108212437</v>
      </c>
      <c r="O46" s="131">
        <f>SECTEN2_CO2e_2023!O58-[2]SECTEN2_CO2e!O45</f>
        <v>-0.12425106851209633</v>
      </c>
    </row>
    <row r="47" spans="1:15" ht="15.75" x14ac:dyDescent="0.3">
      <c r="A47" s="47" t="s">
        <v>38</v>
      </c>
      <c r="B47" s="146" t="s">
        <v>110</v>
      </c>
      <c r="C47" s="131">
        <f>SECTEN2_CO2e_2023!C59-[2]SECTEN2_CO2e!C46</f>
        <v>-3.0185738025093056E-2</v>
      </c>
      <c r="D47" s="131">
        <f>SECTEN2_CO2e_2023!D59-[2]SECTEN2_CO2e!D46</f>
        <v>-3.2810846371461144E-2</v>
      </c>
      <c r="E47" s="131">
        <f>SECTEN2_CO2e_2023!E59-[2]SECTEN2_CO2e!E46</f>
        <v>-3.6185432842211096E-2</v>
      </c>
      <c r="F47" s="131">
        <f>SECTEN2_CO2e_2023!F59-[2]SECTEN2_CO2e!F46</f>
        <v>-3.7275084888686749E-2</v>
      </c>
      <c r="G47" s="131">
        <f>SECTEN2_CO2e_2023!G59-[2]SECTEN2_CO2e!G46</f>
        <v>-3.7999061181793359E-2</v>
      </c>
      <c r="H47" s="131">
        <f>SECTEN2_CO2e_2023!H59-[2]SECTEN2_CO2e!H46</f>
        <v>-3.9118930147328923E-2</v>
      </c>
      <c r="I47" s="131">
        <f>SECTEN2_CO2e_2023!I59-[2]SECTEN2_CO2e!I46</f>
        <v>-4.0055758373345074E-2</v>
      </c>
      <c r="J47" s="131">
        <f>SECTEN2_CO2e_2023!J59-[2]SECTEN2_CO2e!J46</f>
        <v>-4.1960427394366562E-2</v>
      </c>
      <c r="K47" s="131">
        <f>SECTEN2_CO2e_2023!K59-[2]SECTEN2_CO2e!K46</f>
        <v>-4.4273232095993209E-2</v>
      </c>
      <c r="L47" s="131">
        <f>SECTEN2_CO2e_2023!L59-[2]SECTEN2_CO2e!L46</f>
        <v>-4.9484099748227872E-2</v>
      </c>
      <c r="M47" s="131">
        <f>SECTEN2_CO2e_2023!M59-[2]SECTEN2_CO2e!M46</f>
        <v>-5.2777840714945456E-2</v>
      </c>
      <c r="N47" s="131">
        <f>SECTEN2_CO2e_2023!N59-[2]SECTEN2_CO2e!N46</f>
        <v>-5.7068156983033691E-2</v>
      </c>
      <c r="O47" s="131">
        <f>SECTEN2_CO2e_2023!O59-[2]SECTEN2_CO2e!O46</f>
        <v>-5.8666942780894515E-2</v>
      </c>
    </row>
    <row r="48" spans="1:15" ht="15.75" x14ac:dyDescent="0.3">
      <c r="A48" s="47"/>
      <c r="B48" s="25" t="s">
        <v>196</v>
      </c>
      <c r="C48" s="136">
        <f>SECTEN2_CO2e_2023!C60-[2]SECTEN2_CO2e!C47</f>
        <v>-1.2664427166412118</v>
      </c>
      <c r="D48" s="136">
        <f>SECTEN2_CO2e_2023!D60-[2]SECTEN2_CO2e!D47</f>
        <v>-0.57532096074369754</v>
      </c>
      <c r="E48" s="136">
        <f>SECTEN2_CO2e_2023!E60-[2]SECTEN2_CO2e!E47</f>
        <v>-9.6743819652932217E-2</v>
      </c>
      <c r="F48" s="136">
        <f>SECTEN2_CO2e_2023!F60-[2]SECTEN2_CO2e!F47</f>
        <v>-0.37803857525388196</v>
      </c>
      <c r="G48" s="136">
        <f>SECTEN2_CO2e_2023!G60-[2]SECTEN2_CO2e!G47</f>
        <v>-0.34369299372624162</v>
      </c>
      <c r="H48" s="136">
        <f>SECTEN2_CO2e_2023!H60-[2]SECTEN2_CO2e!H47</f>
        <v>-0.30190176821651882</v>
      </c>
      <c r="I48" s="136">
        <f>SECTEN2_CO2e_2023!I60-[2]SECTEN2_CO2e!I47</f>
        <v>-0.29587651777317081</v>
      </c>
      <c r="J48" s="136">
        <f>SECTEN2_CO2e_2023!J60-[2]SECTEN2_CO2e!J47</f>
        <v>-0.28918080604942009</v>
      </c>
      <c r="K48" s="136">
        <f>SECTEN2_CO2e_2023!K60-[2]SECTEN2_CO2e!K47</f>
        <v>-0.28790796555230536</v>
      </c>
      <c r="L48" s="136">
        <f>SECTEN2_CO2e_2023!L60-[2]SECTEN2_CO2e!L47</f>
        <v>-0.28698817630421747</v>
      </c>
      <c r="M48" s="136">
        <f>SECTEN2_CO2e_2023!M60-[2]SECTEN2_CO2e!M47</f>
        <v>-0.28650379901052503</v>
      </c>
      <c r="N48" s="136">
        <f>SECTEN2_CO2e_2023!N60-[2]SECTEN2_CO2e!N47</f>
        <v>-0.27807305061924126</v>
      </c>
      <c r="O48" s="136">
        <f>SECTEN2_CO2e_2023!O60-[2]SECTEN2_CO2e!O47</f>
        <v>-0.26515947431544529</v>
      </c>
    </row>
    <row r="49" spans="1:15" ht="15.75" x14ac:dyDescent="0.3">
      <c r="A49" s="48"/>
      <c r="B49" s="17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1:15" ht="16.5" x14ac:dyDescent="0.3">
      <c r="A50" s="48"/>
      <c r="B50" s="26" t="s">
        <v>187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</row>
    <row r="51" spans="1:15" ht="30" x14ac:dyDescent="0.35">
      <c r="A51" s="46"/>
      <c r="B51" s="13" t="s">
        <v>184</v>
      </c>
      <c r="C51" s="130">
        <v>2018</v>
      </c>
      <c r="D51" s="130">
        <v>2019</v>
      </c>
      <c r="E51" s="130">
        <v>2020</v>
      </c>
      <c r="F51" s="130">
        <v>2023</v>
      </c>
      <c r="G51" s="130">
        <v>2025</v>
      </c>
      <c r="H51" s="130">
        <v>2028</v>
      </c>
      <c r="I51" s="130">
        <v>2030</v>
      </c>
      <c r="J51" s="130">
        <v>2033</v>
      </c>
      <c r="K51" s="130">
        <v>2035</v>
      </c>
      <c r="L51" s="130">
        <v>2038</v>
      </c>
      <c r="M51" s="130">
        <v>2040</v>
      </c>
      <c r="N51" s="130">
        <v>2045</v>
      </c>
      <c r="O51" s="130">
        <v>2050</v>
      </c>
    </row>
    <row r="52" spans="1:15" ht="15.75" x14ac:dyDescent="0.3">
      <c r="A52" s="49" t="s">
        <v>77</v>
      </c>
      <c r="B52" s="148" t="s">
        <v>111</v>
      </c>
      <c r="C52" s="131">
        <f>SECTEN2_CO2e_2023!C64-[2]SECTEN2_CO2e!C51</f>
        <v>0.84963166405305657</v>
      </c>
      <c r="D52" s="131">
        <f>SECTEN2_CO2e_2023!D64-[2]SECTEN2_CO2e!D51</f>
        <v>0.72303453547328189</v>
      </c>
      <c r="E52" s="131">
        <f>SECTEN2_CO2e_2023!E64-[2]SECTEN2_CO2e!E51</f>
        <v>0.17747335095751993</v>
      </c>
      <c r="F52" s="131">
        <f>SECTEN2_CO2e_2023!F64-[2]SECTEN2_CO2e!F51</f>
        <v>5.0516961069051263</v>
      </c>
      <c r="G52" s="131">
        <f>SECTEN2_CO2e_2023!G64-[2]SECTEN2_CO2e!G51</f>
        <v>3.7951582832082806</v>
      </c>
      <c r="H52" s="131">
        <f>SECTEN2_CO2e_2023!H64-[2]SECTEN2_CO2e!H51</f>
        <v>2.0121575479171305</v>
      </c>
      <c r="I52" s="131">
        <f>SECTEN2_CO2e_2023!I64-[2]SECTEN2_CO2e!I51</f>
        <v>0.91567893304876691</v>
      </c>
      <c r="J52" s="131">
        <f>SECTEN2_CO2e_2023!J64-[2]SECTEN2_CO2e!J51</f>
        <v>0.19821587928936601</v>
      </c>
      <c r="K52" s="131">
        <f>SECTEN2_CO2e_2023!K64-[2]SECTEN2_CO2e!K51</f>
        <v>-0.27554891722121511</v>
      </c>
      <c r="L52" s="131">
        <f>SECTEN2_CO2e_2023!L64-[2]SECTEN2_CO2e!L51</f>
        <v>-0.58990821689504536</v>
      </c>
      <c r="M52" s="131">
        <f>SECTEN2_CO2e_2023!M64-[2]SECTEN2_CO2e!M51</f>
        <v>-0.76989038417340883</v>
      </c>
      <c r="N52" s="131">
        <f>SECTEN2_CO2e_2023!N64-[2]SECTEN2_CO2e!N51</f>
        <v>-0.31836699951904102</v>
      </c>
      <c r="O52" s="131">
        <f>SECTEN2_CO2e_2023!O64-[2]SECTEN2_CO2e!O51</f>
        <v>0.12414002309251226</v>
      </c>
    </row>
    <row r="53" spans="1:15" ht="15.75" x14ac:dyDescent="0.3">
      <c r="A53" s="49" t="s">
        <v>87</v>
      </c>
      <c r="B53" s="148" t="s">
        <v>112</v>
      </c>
      <c r="C53" s="131">
        <f>SECTEN2_CO2e_2023!C65-[2]SECTEN2_CO2e!C52</f>
        <v>-8.8434310538247685E-2</v>
      </c>
      <c r="D53" s="131">
        <f>SECTEN2_CO2e_2023!D65-[2]SECTEN2_CO2e!D52</f>
        <v>-8.954660368134304E-2</v>
      </c>
      <c r="E53" s="131">
        <f>SECTEN2_CO2e_2023!E65-[2]SECTEN2_CO2e!E52</f>
        <v>-8.3109807820072712E-2</v>
      </c>
      <c r="F53" s="131">
        <f>SECTEN2_CO2e_2023!F65-[2]SECTEN2_CO2e!F52</f>
        <v>-1.8772138275542694E-2</v>
      </c>
      <c r="G53" s="131">
        <f>SECTEN2_CO2e_2023!G65-[2]SECTEN2_CO2e!G52</f>
        <v>-1.8616339427456219E-2</v>
      </c>
      <c r="H53" s="131">
        <f>SECTEN2_CO2e_2023!H65-[2]SECTEN2_CO2e!H52</f>
        <v>-1.7309948956919841E-2</v>
      </c>
      <c r="I53" s="131">
        <f>SECTEN2_CO2e_2023!I65-[2]SECTEN2_CO2e!I52</f>
        <v>-1.65095466470081E-2</v>
      </c>
      <c r="J53" s="131">
        <f>SECTEN2_CO2e_2023!J65-[2]SECTEN2_CO2e!J52</f>
        <v>-1.4593690277842297E-2</v>
      </c>
      <c r="K53" s="131">
        <f>SECTEN2_CO2e_2023!K65-[2]SECTEN2_CO2e!K52</f>
        <v>-1.2175657458755373E-2</v>
      </c>
      <c r="L53" s="131">
        <f>SECTEN2_CO2e_2023!L65-[2]SECTEN2_CO2e!L52</f>
        <v>-7.944212660611516E-3</v>
      </c>
      <c r="M53" s="131">
        <f>SECTEN2_CO2e_2023!M65-[2]SECTEN2_CO2e!M52</f>
        <v>-5.4369084163561898E-3</v>
      </c>
      <c r="N53" s="131">
        <f>SECTEN2_CO2e_2023!N65-[2]SECTEN2_CO2e!N52</f>
        <v>-1.696936941561783E-3</v>
      </c>
      <c r="O53" s="131">
        <f>SECTEN2_CO2e_2023!O65-[2]SECTEN2_CO2e!O52</f>
        <v>-4.7292667859361731E-4</v>
      </c>
    </row>
    <row r="54" spans="1:15" ht="15.75" x14ac:dyDescent="0.3">
      <c r="A54" s="49" t="s">
        <v>85</v>
      </c>
      <c r="B54" s="148" t="s">
        <v>113</v>
      </c>
      <c r="C54" s="131">
        <f>SECTEN2_CO2e_2023!C66-[2]SECTEN2_CO2e!C53</f>
        <v>-5.7392224415322435E-3</v>
      </c>
      <c r="D54" s="131">
        <f>SECTEN2_CO2e_2023!D66-[2]SECTEN2_CO2e!D53</f>
        <v>-2.3122983638198119E-3</v>
      </c>
      <c r="E54" s="131">
        <f>SECTEN2_CO2e_2023!E66-[2]SECTEN2_CO2e!E53</f>
        <v>-3.1714367796389059E-2</v>
      </c>
      <c r="F54" s="131">
        <f>SECTEN2_CO2e_2023!F66-[2]SECTEN2_CO2e!F53</f>
        <v>-1.5343350647701759E-2</v>
      </c>
      <c r="G54" s="131">
        <f>SECTEN2_CO2e_2023!G66-[2]SECTEN2_CO2e!G53</f>
        <v>-1.4415309574242176E-2</v>
      </c>
      <c r="H54" s="131">
        <f>SECTEN2_CO2e_2023!H66-[2]SECTEN2_CO2e!H53</f>
        <v>-1.1362986161110797E-2</v>
      </c>
      <c r="I54" s="131">
        <f>SECTEN2_CO2e_2023!I66-[2]SECTEN2_CO2e!I53</f>
        <v>-7.9225577633335702E-3</v>
      </c>
      <c r="J54" s="131">
        <f>SECTEN2_CO2e_2023!J66-[2]SECTEN2_CO2e!J53</f>
        <v>-2.2886109562707353E-3</v>
      </c>
      <c r="K54" s="131">
        <f>SECTEN2_CO2e_2023!K66-[2]SECTEN2_CO2e!K53</f>
        <v>-5.1752296951863234E-4</v>
      </c>
      <c r="L54" s="131">
        <f>SECTEN2_CO2e_2023!L66-[2]SECTEN2_CO2e!L53</f>
        <v>0</v>
      </c>
      <c r="M54" s="131">
        <f>SECTEN2_CO2e_2023!M66-[2]SECTEN2_CO2e!M53</f>
        <v>0</v>
      </c>
      <c r="N54" s="131">
        <f>SECTEN2_CO2e_2023!N66-[2]SECTEN2_CO2e!N53</f>
        <v>0</v>
      </c>
      <c r="O54" s="131">
        <f>SECTEN2_CO2e_2023!O66-[2]SECTEN2_CO2e!O53</f>
        <v>0</v>
      </c>
    </row>
    <row r="55" spans="1:15" ht="15.75" x14ac:dyDescent="0.3">
      <c r="A55" s="49" t="s">
        <v>41</v>
      </c>
      <c r="B55" s="148" t="s">
        <v>114</v>
      </c>
      <c r="C55" s="131">
        <f>SECTEN2_CO2e_2023!C67-[2]SECTEN2_CO2e!C54</f>
        <v>-3.2850584060271526E-2</v>
      </c>
      <c r="D55" s="131">
        <f>SECTEN2_CO2e_2023!D67-[2]SECTEN2_CO2e!D54</f>
        <v>-1.3681227768048587E-2</v>
      </c>
      <c r="E55" s="131">
        <f>SECTEN2_CO2e_2023!E67-[2]SECTEN2_CO2e!E54</f>
        <v>1.0056315620478484E-2</v>
      </c>
      <c r="F55" s="131">
        <f>SECTEN2_CO2e_2023!F67-[2]SECTEN2_CO2e!F54</f>
        <v>3.6401705119609828E-2</v>
      </c>
      <c r="G55" s="131">
        <f>SECTEN2_CO2e_2023!G67-[2]SECTEN2_CO2e!G54</f>
        <v>3.6638214462085594E-2</v>
      </c>
      <c r="H55" s="131">
        <f>SECTEN2_CO2e_2023!H67-[2]SECTEN2_CO2e!H54</f>
        <v>3.6931102039738484E-2</v>
      </c>
      <c r="I55" s="131">
        <f>SECTEN2_CO2e_2023!I67-[2]SECTEN2_CO2e!I54</f>
        <v>3.7301805750541761E-2</v>
      </c>
      <c r="J55" s="131">
        <f>SECTEN2_CO2e_2023!J67-[2]SECTEN2_CO2e!J54</f>
        <v>3.7672241050042743E-2</v>
      </c>
      <c r="K55" s="131">
        <f>SECTEN2_CO2e_2023!K67-[2]SECTEN2_CO2e!K54</f>
        <v>3.7739535215443598E-2</v>
      </c>
      <c r="L55" s="131">
        <f>SECTEN2_CO2e_2023!L67-[2]SECTEN2_CO2e!L54</f>
        <v>3.7814865477246107E-2</v>
      </c>
      <c r="M55" s="131">
        <f>SECTEN2_CO2e_2023!M67-[2]SECTEN2_CO2e!M54</f>
        <v>3.7862690341334049E-2</v>
      </c>
      <c r="N55" s="131">
        <f>SECTEN2_CO2e_2023!N67-[2]SECTEN2_CO2e!N54</f>
        <v>3.7920490899330028E-2</v>
      </c>
      <c r="O55" s="131">
        <f>SECTEN2_CO2e_2023!O67-[2]SECTEN2_CO2e!O54</f>
        <v>3.7874264809197644E-2</v>
      </c>
    </row>
    <row r="56" spans="1:15" ht="15.75" x14ac:dyDescent="0.3">
      <c r="A56" s="49" t="s">
        <v>56</v>
      </c>
      <c r="B56" s="148" t="s">
        <v>115</v>
      </c>
      <c r="C56" s="131">
        <f>SECTEN2_CO2e_2023!C68-[2]SECTEN2_CO2e!C55</f>
        <v>1.3244541755191852E-4</v>
      </c>
      <c r="D56" s="131">
        <f>SECTEN2_CO2e_2023!D68-[2]SECTEN2_CO2e!D55</f>
        <v>1.1862034273635302E-4</v>
      </c>
      <c r="E56" s="131">
        <f>SECTEN2_CO2e_2023!E68-[2]SECTEN2_CO2e!E55</f>
        <v>-1.7400943904011257E-5</v>
      </c>
      <c r="F56" s="131">
        <f>SECTEN2_CO2e_2023!F68-[2]SECTEN2_CO2e!F55</f>
        <v>0.10142963376728251</v>
      </c>
      <c r="G56" s="131">
        <f>SECTEN2_CO2e_2023!G68-[2]SECTEN2_CO2e!G55</f>
        <v>6.7357167356772857E-2</v>
      </c>
      <c r="H56" s="131">
        <f>SECTEN2_CO2e_2023!H68-[2]SECTEN2_CO2e!H55</f>
        <v>3.6372531593242559E-2</v>
      </c>
      <c r="I56" s="131">
        <f>SECTEN2_CO2e_2023!I68-[2]SECTEN2_CO2e!I55</f>
        <v>1.5199081017589027E-2</v>
      </c>
      <c r="J56" s="131">
        <f>SECTEN2_CO2e_2023!J68-[2]SECTEN2_CO2e!J55</f>
        <v>3.4903371382419279E-3</v>
      </c>
      <c r="K56" s="131">
        <f>SECTEN2_CO2e_2023!K68-[2]SECTEN2_CO2e!K55</f>
        <v>-3.1150780674606086E-3</v>
      </c>
      <c r="L56" s="131">
        <f>SECTEN2_CO2e_2023!L68-[2]SECTEN2_CO2e!L55</f>
        <v>-6.9682674945265883E-3</v>
      </c>
      <c r="M56" s="131">
        <f>SECTEN2_CO2e_2023!M68-[2]SECTEN2_CO2e!M55</f>
        <v>-8.350875312291766E-3</v>
      </c>
      <c r="N56" s="131">
        <f>SECTEN2_CO2e_2023!N68-[2]SECTEN2_CO2e!N55</f>
        <v>-3.1802638932092219E-4</v>
      </c>
      <c r="O56" s="131">
        <f>SECTEN2_CO2e_2023!O68-[2]SECTEN2_CO2e!O55</f>
        <v>5.2511535030443573E-5</v>
      </c>
    </row>
    <row r="57" spans="1:15" ht="15.75" x14ac:dyDescent="0.3">
      <c r="A57" s="49" t="s">
        <v>37</v>
      </c>
      <c r="B57" s="148" t="s">
        <v>116</v>
      </c>
      <c r="C57" s="131">
        <f>SECTEN2_CO2e_2023!C69-[2]SECTEN2_CO2e!C56</f>
        <v>-0.30666849015129527</v>
      </c>
      <c r="D57" s="131">
        <f>SECTEN2_CO2e_2023!D69-[2]SECTEN2_CO2e!D56</f>
        <v>-0.30978628448510603</v>
      </c>
      <c r="E57" s="131">
        <f>SECTEN2_CO2e_2023!E69-[2]SECTEN2_CO2e!E56</f>
        <v>-0.3331686610840805</v>
      </c>
      <c r="F57" s="131">
        <f>SECTEN2_CO2e_2023!F69-[2]SECTEN2_CO2e!F56</f>
        <v>-0.34845673675802225</v>
      </c>
      <c r="G57" s="131">
        <f>SECTEN2_CO2e_2023!G69-[2]SECTEN2_CO2e!G56</f>
        <v>-0.3585805497142025</v>
      </c>
      <c r="H57" s="131">
        <f>SECTEN2_CO2e_2023!H69-[2]SECTEN2_CO2e!H56</f>
        <v>-0.36131435688286206</v>
      </c>
      <c r="I57" s="131">
        <f>SECTEN2_CO2e_2023!I69-[2]SECTEN2_CO2e!I56</f>
        <v>-0.36152779334660812</v>
      </c>
      <c r="J57" s="131">
        <f>SECTEN2_CO2e_2023!J69-[2]SECTEN2_CO2e!J56</f>
        <v>-0.3493473618529741</v>
      </c>
      <c r="K57" s="131">
        <f>SECTEN2_CO2e_2023!K69-[2]SECTEN2_CO2e!K56</f>
        <v>-0.32465385201799135</v>
      </c>
      <c r="L57" s="131">
        <f>SECTEN2_CO2e_2023!L69-[2]SECTEN2_CO2e!L56</f>
        <v>-0.25715682767471848</v>
      </c>
      <c r="M57" s="131">
        <f>SECTEN2_CO2e_2023!M69-[2]SECTEN2_CO2e!M56</f>
        <v>-0.2138005513647403</v>
      </c>
      <c r="N57" s="131">
        <f>SECTEN2_CO2e_2023!N69-[2]SECTEN2_CO2e!N56</f>
        <v>-0.17481888667311263</v>
      </c>
      <c r="O57" s="131">
        <f>SECTEN2_CO2e_2023!O69-[2]SECTEN2_CO2e!O56</f>
        <v>-0.17456863823910451</v>
      </c>
    </row>
    <row r="58" spans="1:15" ht="15.75" x14ac:dyDescent="0.3">
      <c r="A58" s="49" t="s">
        <v>117</v>
      </c>
      <c r="B58" s="148" t="s">
        <v>118</v>
      </c>
      <c r="C58" s="131">
        <f>SECTEN2_CO2e_2023!C70-[2]SECTEN2_CO2e!C57</f>
        <v>0</v>
      </c>
      <c r="D58" s="131">
        <f>SECTEN2_CO2e_2023!D70-[2]SECTEN2_CO2e!D57</f>
        <v>0</v>
      </c>
      <c r="E58" s="131">
        <f>SECTEN2_CO2e_2023!E70-[2]SECTEN2_CO2e!E57</f>
        <v>0</v>
      </c>
      <c r="F58" s="131">
        <f>SECTEN2_CO2e_2023!F70-[2]SECTEN2_CO2e!F57</f>
        <v>0</v>
      </c>
      <c r="G58" s="131">
        <f>SECTEN2_CO2e_2023!G70-[2]SECTEN2_CO2e!G57</f>
        <v>0</v>
      </c>
      <c r="H58" s="131">
        <f>SECTEN2_CO2e_2023!H70-[2]SECTEN2_CO2e!H57</f>
        <v>0</v>
      </c>
      <c r="I58" s="131">
        <f>SECTEN2_CO2e_2023!I70-[2]SECTEN2_CO2e!I57</f>
        <v>0</v>
      </c>
      <c r="J58" s="131">
        <f>SECTEN2_CO2e_2023!J70-[2]SECTEN2_CO2e!J57</f>
        <v>0</v>
      </c>
      <c r="K58" s="131">
        <f>SECTEN2_CO2e_2023!K70-[2]SECTEN2_CO2e!K57</f>
        <v>0</v>
      </c>
      <c r="L58" s="131">
        <f>SECTEN2_CO2e_2023!L70-[2]SECTEN2_CO2e!L57</f>
        <v>0</v>
      </c>
      <c r="M58" s="131">
        <f>SECTEN2_CO2e_2023!M70-[2]SECTEN2_CO2e!M57</f>
        <v>0</v>
      </c>
      <c r="N58" s="131">
        <f>SECTEN2_CO2e_2023!N70-[2]SECTEN2_CO2e!N57</f>
        <v>0</v>
      </c>
      <c r="O58" s="131">
        <f>SECTEN2_CO2e_2023!O70-[2]SECTEN2_CO2e!O57</f>
        <v>0</v>
      </c>
    </row>
    <row r="59" spans="1:15" x14ac:dyDescent="0.25">
      <c r="A59" s="49"/>
      <c r="B59" s="169" t="s">
        <v>197</v>
      </c>
      <c r="C59" s="137">
        <f>SECTEN2_CO2e_2023!C71-[2]SECTEN2_CO2e!C58</f>
        <v>0.41607150227926581</v>
      </c>
      <c r="D59" s="137">
        <f>SECTEN2_CO2e_2023!D71-[2]SECTEN2_CO2e!D58</f>
        <v>0.30782674151770095</v>
      </c>
      <c r="E59" s="137">
        <f>SECTEN2_CO2e_2023!E71-[2]SECTEN2_CO2e!E58</f>
        <v>-0.26048057106645217</v>
      </c>
      <c r="F59" s="137">
        <f>SECTEN2_CO2e_2023!F71-[2]SECTEN2_CO2e!F58</f>
        <v>4.8069552201107442</v>
      </c>
      <c r="G59" s="137">
        <f>SECTEN2_CO2e_2023!G71-[2]SECTEN2_CO2e!G58</f>
        <v>3.5075414663112348</v>
      </c>
      <c r="H59" s="137">
        <f>SECTEN2_CO2e_2023!H71-[2]SECTEN2_CO2e!H58</f>
        <v>1.6954738895492198</v>
      </c>
      <c r="I59" s="137">
        <f>SECTEN2_CO2e_2023!I71-[2]SECTEN2_CO2e!I58</f>
        <v>0.58221992205994866</v>
      </c>
      <c r="J59" s="137">
        <f>SECTEN2_CO2e_2023!J71-[2]SECTEN2_CO2e!J58</f>
        <v>-0.12685120560943908</v>
      </c>
      <c r="K59" s="137">
        <f>SECTEN2_CO2e_2023!K71-[2]SECTEN2_CO2e!K58</f>
        <v>-0.57827149251949805</v>
      </c>
      <c r="L59" s="137">
        <f>SECTEN2_CO2e_2023!L71-[2]SECTEN2_CO2e!L58</f>
        <v>-0.82416265924765852</v>
      </c>
      <c r="M59" s="137">
        <f>SECTEN2_CO2e_2023!M71-[2]SECTEN2_CO2e!M58</f>
        <v>-0.95961602892546338</v>
      </c>
      <c r="N59" s="137">
        <f>SECTEN2_CO2e_2023!N71-[2]SECTEN2_CO2e!N58</f>
        <v>-0.45728035862370664</v>
      </c>
      <c r="O59" s="137">
        <f>SECTEN2_CO2e_2023!O71-[2]SECTEN2_CO2e!O58</f>
        <v>-1.2974765480957995E-2</v>
      </c>
    </row>
    <row r="60" spans="1:15" ht="15.75" x14ac:dyDescent="0.3">
      <c r="A60" s="49" t="s">
        <v>80</v>
      </c>
      <c r="B60" s="148" t="s">
        <v>119</v>
      </c>
      <c r="C60" s="131">
        <f>SECTEN2_CO2e_2023!C72-[2]SECTEN2_CO2e!C59</f>
        <v>-0.10879463770527664</v>
      </c>
      <c r="D60" s="131">
        <f>SECTEN2_CO2e_2023!D72-[2]SECTEN2_CO2e!D59</f>
        <v>-4.5911883854987678E-2</v>
      </c>
      <c r="E60" s="131">
        <f>SECTEN2_CO2e_2023!E72-[2]SECTEN2_CO2e!E59</f>
        <v>0.23527953437369575</v>
      </c>
      <c r="F60" s="131">
        <f>SECTEN2_CO2e_2023!F72-[2]SECTEN2_CO2e!F59</f>
        <v>3.4931882477336629</v>
      </c>
      <c r="G60" s="131">
        <f>SECTEN2_CO2e_2023!G72-[2]SECTEN2_CO2e!G59</f>
        <v>3.4564337726825478</v>
      </c>
      <c r="H60" s="131">
        <f>SECTEN2_CO2e_2023!H72-[2]SECTEN2_CO2e!H59</f>
        <v>3.024941391817773</v>
      </c>
      <c r="I60" s="131">
        <f>SECTEN2_CO2e_2023!I72-[2]SECTEN2_CO2e!I59</f>
        <v>2.7465417797982035</v>
      </c>
      <c r="J60" s="131">
        <f>SECTEN2_CO2e_2023!J72-[2]SECTEN2_CO2e!J59</f>
        <v>1.780452342954896</v>
      </c>
      <c r="K60" s="131">
        <f>SECTEN2_CO2e_2023!K72-[2]SECTEN2_CO2e!K59</f>
        <v>1.2179866719797463</v>
      </c>
      <c r="L60" s="131">
        <f>SECTEN2_CO2e_2023!L72-[2]SECTEN2_CO2e!L59</f>
        <v>0.32266245650002467</v>
      </c>
      <c r="M60" s="131">
        <f>SECTEN2_CO2e_2023!M72-[2]SECTEN2_CO2e!M59</f>
        <v>-0.12227771083518668</v>
      </c>
      <c r="N60" s="131">
        <f>SECTEN2_CO2e_2023!N72-[2]SECTEN2_CO2e!N59</f>
        <v>-0.23421527187814251</v>
      </c>
      <c r="O60" s="131">
        <f>SECTEN2_CO2e_2023!O72-[2]SECTEN2_CO2e!O59</f>
        <v>1.8571654286833383E-2</v>
      </c>
    </row>
    <row r="61" spans="1:15" ht="15.75" x14ac:dyDescent="0.3">
      <c r="A61" s="49" t="s">
        <v>88</v>
      </c>
      <c r="B61" s="148" t="s">
        <v>120</v>
      </c>
      <c r="C61" s="131">
        <f>SECTEN2_CO2e_2023!C73-[2]SECTEN2_CO2e!C60</f>
        <v>-0.13283078053544428</v>
      </c>
      <c r="D61" s="131">
        <f>SECTEN2_CO2e_2023!D73-[2]SECTEN2_CO2e!D60</f>
        <v>-0.12581884028416157</v>
      </c>
      <c r="E61" s="131">
        <f>SECTEN2_CO2e_2023!E73-[2]SECTEN2_CO2e!E60</f>
        <v>-0.11254192896046766</v>
      </c>
      <c r="F61" s="131">
        <f>SECTEN2_CO2e_2023!F73-[2]SECTEN2_CO2e!F60</f>
        <v>-1.5024747257354032E-2</v>
      </c>
      <c r="G61" s="131">
        <f>SECTEN2_CO2e_2023!G73-[2]SECTEN2_CO2e!G60</f>
        <v>-1.3276796212457753E-2</v>
      </c>
      <c r="H61" s="131">
        <f>SECTEN2_CO2e_2023!H73-[2]SECTEN2_CO2e!H60</f>
        <v>-1.1883694150079782E-2</v>
      </c>
      <c r="I61" s="131">
        <f>SECTEN2_CO2e_2023!I73-[2]SECTEN2_CO2e!I60</f>
        <v>-1.1375856368172732E-2</v>
      </c>
      <c r="J61" s="131">
        <f>SECTEN2_CO2e_2023!J73-[2]SECTEN2_CO2e!J60</f>
        <v>-1.0339099193715784E-2</v>
      </c>
      <c r="K61" s="131">
        <f>SECTEN2_CO2e_2023!K73-[2]SECTEN2_CO2e!K60</f>
        <v>-9.1591857281211886E-3</v>
      </c>
      <c r="L61" s="131">
        <f>SECTEN2_CO2e_2023!L73-[2]SECTEN2_CO2e!L60</f>
        <v>-6.8610313334664386E-3</v>
      </c>
      <c r="M61" s="131">
        <f>SECTEN2_CO2e_2023!M73-[2]SECTEN2_CO2e!M60</f>
        <v>-5.4672240092320523E-3</v>
      </c>
      <c r="N61" s="131">
        <f>SECTEN2_CO2e_2023!N73-[2]SECTEN2_CO2e!N60</f>
        <v>-2.6528610854805457E-3</v>
      </c>
      <c r="O61" s="131">
        <f>SECTEN2_CO2e_2023!O73-[2]SECTEN2_CO2e!O60</f>
        <v>-9.1037186846330137E-4</v>
      </c>
    </row>
    <row r="62" spans="1:15" ht="15.75" x14ac:dyDescent="0.3">
      <c r="A62" s="49" t="s">
        <v>86</v>
      </c>
      <c r="B62" s="148" t="s">
        <v>121</v>
      </c>
      <c r="C62" s="131">
        <f>SECTEN2_CO2e_2023!C74-[2]SECTEN2_CO2e!C61</f>
        <v>0.21297024125983377</v>
      </c>
      <c r="D62" s="131">
        <f>SECTEN2_CO2e_2023!D74-[2]SECTEN2_CO2e!D61</f>
        <v>0.13877490480008436</v>
      </c>
      <c r="E62" s="131">
        <f>SECTEN2_CO2e_2023!E74-[2]SECTEN2_CO2e!E61</f>
        <v>4.7192437992683356E-2</v>
      </c>
      <c r="F62" s="131">
        <f>SECTEN2_CO2e_2023!F74-[2]SECTEN2_CO2e!F61</f>
        <v>0.13084800635242111</v>
      </c>
      <c r="G62" s="131">
        <f>SECTEN2_CO2e_2023!G74-[2]SECTEN2_CO2e!G61</f>
        <v>9.540296938870485E-2</v>
      </c>
      <c r="H62" s="131">
        <f>SECTEN2_CO2e_2023!H74-[2]SECTEN2_CO2e!H61</f>
        <v>6.0485565402573993E-2</v>
      </c>
      <c r="I62" s="131">
        <f>SECTEN2_CO2e_2023!I74-[2]SECTEN2_CO2e!I61</f>
        <v>4.8259385559518475E-2</v>
      </c>
      <c r="J62" s="131">
        <f>SECTEN2_CO2e_2023!J74-[2]SECTEN2_CO2e!J61</f>
        <v>3.1693674523616266E-2</v>
      </c>
      <c r="K62" s="131">
        <f>SECTEN2_CO2e_2023!K74-[2]SECTEN2_CO2e!K61</f>
        <v>2.3217097307725476E-2</v>
      </c>
      <c r="L62" s="131">
        <f>SECTEN2_CO2e_2023!L74-[2]SECTEN2_CO2e!L61</f>
        <v>1.3663349399188507E-2</v>
      </c>
      <c r="M62" s="131">
        <f>SECTEN2_CO2e_2023!M74-[2]SECTEN2_CO2e!M61</f>
        <v>9.5872858232389224E-3</v>
      </c>
      <c r="N62" s="131">
        <f>SECTEN2_CO2e_2023!N74-[2]SECTEN2_CO2e!N61</f>
        <v>3.9144981559656178E-3</v>
      </c>
      <c r="O62" s="131">
        <f>SECTEN2_CO2e_2023!O74-[2]SECTEN2_CO2e!O61</f>
        <v>7.5289166813202746E-4</v>
      </c>
    </row>
    <row r="63" spans="1:15" ht="27" x14ac:dyDescent="0.3">
      <c r="A63" s="49" t="s">
        <v>40</v>
      </c>
      <c r="B63" s="148" t="s">
        <v>122</v>
      </c>
      <c r="C63" s="131">
        <f>SECTEN2_CO2e_2023!C75-[2]SECTEN2_CO2e!C62</f>
        <v>3.0009912286501017E-2</v>
      </c>
      <c r="D63" s="131">
        <f>SECTEN2_CO2e_2023!D75-[2]SECTEN2_CO2e!D62</f>
        <v>3.9544546438721323E-2</v>
      </c>
      <c r="E63" s="131">
        <f>SECTEN2_CO2e_2023!E75-[2]SECTEN2_CO2e!E62</f>
        <v>0.10769611069211102</v>
      </c>
      <c r="F63" s="131">
        <f>SECTEN2_CO2e_2023!F75-[2]SECTEN2_CO2e!F62</f>
        <v>6.1712800717665134E-2</v>
      </c>
      <c r="G63" s="131">
        <f>SECTEN2_CO2e_2023!G75-[2]SECTEN2_CO2e!G62</f>
        <v>6.2022741819799804E-2</v>
      </c>
      <c r="H63" s="131">
        <f>SECTEN2_CO2e_2023!H75-[2]SECTEN2_CO2e!H62</f>
        <v>6.2381789188675346E-2</v>
      </c>
      <c r="I63" s="131">
        <f>SECTEN2_CO2e_2023!I75-[2]SECTEN2_CO2e!I62</f>
        <v>6.2937396158083886E-2</v>
      </c>
      <c r="J63" s="131">
        <f>SECTEN2_CO2e_2023!J75-[2]SECTEN2_CO2e!J62</f>
        <v>6.3461644286613383E-2</v>
      </c>
      <c r="K63" s="131">
        <f>SECTEN2_CO2e_2023!K75-[2]SECTEN2_CO2e!K62</f>
        <v>6.3506437400768084E-2</v>
      </c>
      <c r="L63" s="131">
        <f>SECTEN2_CO2e_2023!L75-[2]SECTEN2_CO2e!L62</f>
        <v>6.3631181823507077E-2</v>
      </c>
      <c r="M63" s="131">
        <f>SECTEN2_CO2e_2023!M75-[2]SECTEN2_CO2e!M62</f>
        <v>6.3692044674454273E-2</v>
      </c>
      <c r="N63" s="131">
        <f>SECTEN2_CO2e_2023!N75-[2]SECTEN2_CO2e!N62</f>
        <v>6.3834462157528832E-2</v>
      </c>
      <c r="O63" s="131">
        <f>SECTEN2_CO2e_2023!O75-[2]SECTEN2_CO2e!O62</f>
        <v>6.3966281976475692E-2</v>
      </c>
    </row>
    <row r="64" spans="1:15" ht="27" x14ac:dyDescent="0.3">
      <c r="A64" s="49" t="s">
        <v>57</v>
      </c>
      <c r="B64" s="148" t="s">
        <v>123</v>
      </c>
      <c r="C64" s="131">
        <f>SECTEN2_CO2e_2023!C76-[2]SECTEN2_CO2e!C63</f>
        <v>2.7729876619586591E-5</v>
      </c>
      <c r="D64" s="131">
        <f>SECTEN2_CO2e_2023!D76-[2]SECTEN2_CO2e!D63</f>
        <v>-5.5725069553491657E-4</v>
      </c>
      <c r="E64" s="131">
        <f>SECTEN2_CO2e_2023!E76-[2]SECTEN2_CO2e!E63</f>
        <v>-1.2885172374832443E-3</v>
      </c>
      <c r="F64" s="131">
        <f>SECTEN2_CO2e_2023!F76-[2]SECTEN2_CO2e!F63</f>
        <v>8.7139217452727458E-2</v>
      </c>
      <c r="G64" s="131">
        <f>SECTEN2_CO2e_2023!G76-[2]SECTEN2_CO2e!G63</f>
        <v>4.5210501679830872E-2</v>
      </c>
      <c r="H64" s="131">
        <f>SECTEN2_CO2e_2023!H76-[2]SECTEN2_CO2e!H63</f>
        <v>-9.6969436901624961E-3</v>
      </c>
      <c r="I64" s="131">
        <f>SECTEN2_CO2e_2023!I76-[2]SECTEN2_CO2e!I63</f>
        <v>-4.9153767233122772E-2</v>
      </c>
      <c r="J64" s="131">
        <f>SECTEN2_CO2e_2023!J76-[2]SECTEN2_CO2e!J63</f>
        <v>-3.9185296948987133E-2</v>
      </c>
      <c r="K64" s="131">
        <f>SECTEN2_CO2e_2023!K76-[2]SECTEN2_CO2e!K63</f>
        <v>-3.2452552675840365E-2</v>
      </c>
      <c r="L64" s="131">
        <f>SECTEN2_CO2e_2023!L76-[2]SECTEN2_CO2e!L63</f>
        <v>-1.9920061891306493E-2</v>
      </c>
      <c r="M64" s="131">
        <f>SECTEN2_CO2e_2023!M76-[2]SECTEN2_CO2e!M63</f>
        <v>-1.2453154088787555E-2</v>
      </c>
      <c r="N64" s="131">
        <f>SECTEN2_CO2e_2023!N76-[2]SECTEN2_CO2e!N63</f>
        <v>-6.5187775392718979E-3</v>
      </c>
      <c r="O64" s="131">
        <f>SECTEN2_CO2e_2023!O76-[2]SECTEN2_CO2e!O63</f>
        <v>-1.0973420086785642E-3</v>
      </c>
    </row>
    <row r="65" spans="1:15" x14ac:dyDescent="0.25">
      <c r="A65" s="49"/>
      <c r="B65" s="169" t="s">
        <v>198</v>
      </c>
      <c r="C65" s="137">
        <f>SECTEN2_CO2e_2023!C77-[2]SECTEN2_CO2e!C64</f>
        <v>1.3824651822318401E-3</v>
      </c>
      <c r="D65" s="137">
        <f>SECTEN2_CO2e_2023!D77-[2]SECTEN2_CO2e!D64</f>
        <v>6.0314764041216051E-3</v>
      </c>
      <c r="E65" s="137">
        <f>SECTEN2_CO2e_2023!E77-[2]SECTEN2_CO2e!E64</f>
        <v>0.2763376368605357</v>
      </c>
      <c r="F65" s="137">
        <f>SECTEN2_CO2e_2023!F77-[2]SECTEN2_CO2e!F64</f>
        <v>3.7578635249991237</v>
      </c>
      <c r="G65" s="137">
        <f>SECTEN2_CO2e_2023!G77-[2]SECTEN2_CO2e!G64</f>
        <v>3.6457931893584252</v>
      </c>
      <c r="H65" s="137">
        <f>SECTEN2_CO2e_2023!H77-[2]SECTEN2_CO2e!H64</f>
        <v>3.1262281085687782</v>
      </c>
      <c r="I65" s="137">
        <f>SECTEN2_CO2e_2023!I77-[2]SECTEN2_CO2e!I64</f>
        <v>2.7972089379145135</v>
      </c>
      <c r="J65" s="137">
        <f>SECTEN2_CO2e_2023!J77-[2]SECTEN2_CO2e!J64</f>
        <v>1.8260832656224215</v>
      </c>
      <c r="K65" s="137">
        <f>SECTEN2_CO2e_2023!K77-[2]SECTEN2_CO2e!K64</f>
        <v>1.2630984682842783</v>
      </c>
      <c r="L65" s="137">
        <f>SECTEN2_CO2e_2023!L77-[2]SECTEN2_CO2e!L64</f>
        <v>0.37317589449794752</v>
      </c>
      <c r="M65" s="137">
        <f>SECTEN2_CO2e_2023!M77-[2]SECTEN2_CO2e!M64</f>
        <v>-6.6918758435512871E-2</v>
      </c>
      <c r="N65" s="137">
        <f>SECTEN2_CO2e_2023!N77-[2]SECTEN2_CO2e!N64</f>
        <v>-0.17563795018940009</v>
      </c>
      <c r="O65" s="137">
        <f>SECTEN2_CO2e_2023!O77-[2]SECTEN2_CO2e!O64</f>
        <v>8.1283114054299221E-2</v>
      </c>
    </row>
    <row r="66" spans="1:15" ht="15.75" x14ac:dyDescent="0.3">
      <c r="A66" s="47"/>
      <c r="B66" s="29" t="s">
        <v>199</v>
      </c>
      <c r="C66" s="138">
        <f>SECTEN2_CO2e_2023!C78-[2]SECTEN2_CO2e!C65</f>
        <v>0.41745396746148344</v>
      </c>
      <c r="D66" s="138">
        <f>SECTEN2_CO2e_2023!D78-[2]SECTEN2_CO2e!D65</f>
        <v>0.313858217921819</v>
      </c>
      <c r="E66" s="138">
        <f>SECTEN2_CO2e_2023!E78-[2]SECTEN2_CO2e!E65</f>
        <v>1.5857065794094183E-2</v>
      </c>
      <c r="F66" s="138">
        <f>SECTEN2_CO2e_2023!F78-[2]SECTEN2_CO2e!F65</f>
        <v>8.5648187451098607</v>
      </c>
      <c r="G66" s="138">
        <f>SECTEN2_CO2e_2023!G78-[2]SECTEN2_CO2e!G65</f>
        <v>7.15333465566966</v>
      </c>
      <c r="H66" s="138">
        <f>SECTEN2_CO2e_2023!H78-[2]SECTEN2_CO2e!H65</f>
        <v>4.8217019981180016</v>
      </c>
      <c r="I66" s="138">
        <f>SECTEN2_CO2e_2023!I78-[2]SECTEN2_CO2e!I65</f>
        <v>3.3794288599744604</v>
      </c>
      <c r="J66" s="138">
        <f>SECTEN2_CO2e_2023!J78-[2]SECTEN2_CO2e!J65</f>
        <v>1.6992320600129851</v>
      </c>
      <c r="K66" s="138">
        <f>SECTEN2_CO2e_2023!K78-[2]SECTEN2_CO2e!K65</f>
        <v>0.68482697576478202</v>
      </c>
      <c r="L66" s="138">
        <f>SECTEN2_CO2e_2023!L78-[2]SECTEN2_CO2e!L65</f>
        <v>-0.450986764749711</v>
      </c>
      <c r="M66" s="138">
        <f>SECTEN2_CO2e_2023!M78-[2]SECTEN2_CO2e!M65</f>
        <v>-1.0265347873609763</v>
      </c>
      <c r="N66" s="138">
        <f>SECTEN2_CO2e_2023!N78-[2]SECTEN2_CO2e!N65</f>
        <v>-0.63291830881310762</v>
      </c>
      <c r="O66" s="138">
        <f>SECTEN2_CO2e_2023!O78-[2]SECTEN2_CO2e!O65</f>
        <v>6.8308348573341782E-2</v>
      </c>
    </row>
    <row r="67" spans="1:15" ht="15.75" x14ac:dyDescent="0.3">
      <c r="A67" s="48"/>
      <c r="B67" s="17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1:15" ht="16.5" x14ac:dyDescent="0.3">
      <c r="A68" s="48"/>
      <c r="B68" s="30" t="s">
        <v>188</v>
      </c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</row>
    <row r="69" spans="1:15" ht="30" x14ac:dyDescent="0.35">
      <c r="A69" s="46"/>
      <c r="B69" s="13" t="s">
        <v>184</v>
      </c>
      <c r="C69" s="130">
        <v>2018</v>
      </c>
      <c r="D69" s="130">
        <v>2019</v>
      </c>
      <c r="E69" s="130">
        <v>2020</v>
      </c>
      <c r="F69" s="130">
        <v>2023</v>
      </c>
      <c r="G69" s="130">
        <v>2025</v>
      </c>
      <c r="H69" s="130">
        <v>2028</v>
      </c>
      <c r="I69" s="130">
        <v>2030</v>
      </c>
      <c r="J69" s="130">
        <v>2033</v>
      </c>
      <c r="K69" s="130">
        <v>2035</v>
      </c>
      <c r="L69" s="130">
        <v>2038</v>
      </c>
      <c r="M69" s="130">
        <v>2040</v>
      </c>
      <c r="N69" s="130">
        <v>2045</v>
      </c>
      <c r="O69" s="130">
        <v>2050</v>
      </c>
    </row>
    <row r="70" spans="1:15" ht="15.75" x14ac:dyDescent="0.3">
      <c r="A70" s="47" t="s">
        <v>62</v>
      </c>
      <c r="B70" s="146" t="s">
        <v>124</v>
      </c>
      <c r="C70" s="131">
        <f>SECTEN2_CO2e_2023!C82-[2]SECTEN2_CO2e!C69</f>
        <v>2.0055732187818549</v>
      </c>
      <c r="D70" s="131">
        <f>SECTEN2_CO2e_2023!D82-[2]SECTEN2_CO2e!D69</f>
        <v>1.9729708769769019</v>
      </c>
      <c r="E70" s="131">
        <f>SECTEN2_CO2e_2023!E82-[2]SECTEN2_CO2e!E69</f>
        <v>1.8067689710023274</v>
      </c>
      <c r="F70" s="131">
        <f>SECTEN2_CO2e_2023!F82-[2]SECTEN2_CO2e!F69</f>
        <v>1.699930304777979</v>
      </c>
      <c r="G70" s="131">
        <f>SECTEN2_CO2e_2023!G82-[2]SECTEN2_CO2e!G69</f>
        <v>1.6326524092323993</v>
      </c>
      <c r="H70" s="131">
        <f>SECTEN2_CO2e_2023!H82-[2]SECTEN2_CO2e!H69</f>
        <v>1.5318730706036803</v>
      </c>
      <c r="I70" s="131">
        <f>SECTEN2_CO2e_2023!I82-[2]SECTEN2_CO2e!I69</f>
        <v>1.509311890719804</v>
      </c>
      <c r="J70" s="131">
        <f>SECTEN2_CO2e_2023!J82-[2]SECTEN2_CO2e!J69</f>
        <v>1.7733443536658555</v>
      </c>
      <c r="K70" s="131">
        <f>SECTEN2_CO2e_2023!K82-[2]SECTEN2_CO2e!K69</f>
        <v>1.9740617993798644</v>
      </c>
      <c r="L70" s="131">
        <f>SECTEN2_CO2e_2023!L82-[2]SECTEN2_CO2e!L69</f>
        <v>2.2687611363408742</v>
      </c>
      <c r="M70" s="131">
        <f>SECTEN2_CO2e_2023!M82-[2]SECTEN2_CO2e!M69</f>
        <v>2.4613845875032645</v>
      </c>
      <c r="N70" s="131">
        <f>SECTEN2_CO2e_2023!N82-[2]SECTEN2_CO2e!N69</f>
        <v>2.9317205969904627</v>
      </c>
      <c r="O70" s="131">
        <f>SECTEN2_CO2e_2023!O82-[2]SECTEN2_CO2e!O69</f>
        <v>3.3893850072196869</v>
      </c>
    </row>
    <row r="71" spans="1:15" ht="15.75" x14ac:dyDescent="0.3">
      <c r="A71" s="47" t="s">
        <v>64</v>
      </c>
      <c r="B71" s="146" t="s">
        <v>125</v>
      </c>
      <c r="C71" s="131">
        <f>SECTEN2_CO2e_2023!C83-[2]SECTEN2_CO2e!C70</f>
        <v>1.0862209344874567</v>
      </c>
      <c r="D71" s="131">
        <f>SECTEN2_CO2e_2023!D83-[2]SECTEN2_CO2e!D70</f>
        <v>1.0743019419160504</v>
      </c>
      <c r="E71" s="131">
        <f>SECTEN2_CO2e_2023!E83-[2]SECTEN2_CO2e!E70</f>
        <v>1.0463499691817175</v>
      </c>
      <c r="F71" s="131">
        <f>SECTEN2_CO2e_2023!F83-[2]SECTEN2_CO2e!F70</f>
        <v>1.0394977405844834</v>
      </c>
      <c r="G71" s="131">
        <f>SECTEN2_CO2e_2023!G83-[2]SECTEN2_CO2e!G70</f>
        <v>1.0079216079246751</v>
      </c>
      <c r="H71" s="131">
        <f>SECTEN2_CO2e_2023!H83-[2]SECTEN2_CO2e!H70</f>
        <v>0.95843140488449929</v>
      </c>
      <c r="I71" s="131">
        <f>SECTEN2_CO2e_2023!I83-[2]SECTEN2_CO2e!I70</f>
        <v>0.93187865009836512</v>
      </c>
      <c r="J71" s="131">
        <f>SECTEN2_CO2e_2023!J83-[2]SECTEN2_CO2e!J70</f>
        <v>0.8134710465858731</v>
      </c>
      <c r="K71" s="131">
        <f>SECTEN2_CO2e_2023!K83-[2]SECTEN2_CO2e!K70</f>
        <v>0.74432214550572862</v>
      </c>
      <c r="L71" s="131">
        <f>SECTEN2_CO2e_2023!L83-[2]SECTEN2_CO2e!L70</f>
        <v>0.64736157930584837</v>
      </c>
      <c r="M71" s="131">
        <f>SECTEN2_CO2e_2023!M83-[2]SECTEN2_CO2e!M70</f>
        <v>0.58707826736538504</v>
      </c>
      <c r="N71" s="131">
        <f>SECTEN2_CO2e_2023!N83-[2]SECTEN2_CO2e!N70</f>
        <v>0.4509485696975517</v>
      </c>
      <c r="O71" s="131">
        <f>SECTEN2_CO2e_2023!O83-[2]SECTEN2_CO2e!O70</f>
        <v>0.33437011666320865</v>
      </c>
    </row>
    <row r="72" spans="1:15" ht="15.75" x14ac:dyDescent="0.3">
      <c r="A72" s="47" t="s">
        <v>65</v>
      </c>
      <c r="B72" s="146" t="s">
        <v>126</v>
      </c>
      <c r="C72" s="131">
        <f>SECTEN2_CO2e_2023!C84-[2]SECTEN2_CO2e!C71</f>
        <v>-3.0355525697254138E-2</v>
      </c>
      <c r="D72" s="131">
        <f>SECTEN2_CO2e_2023!D84-[2]SECTEN2_CO2e!D71</f>
        <v>-3.051488650618786E-2</v>
      </c>
      <c r="E72" s="131">
        <f>SECTEN2_CO2e_2023!E84-[2]SECTEN2_CO2e!E71</f>
        <v>-2.7336539833755946E-2</v>
      </c>
      <c r="F72" s="131">
        <f>SECTEN2_CO2e_2023!F84-[2]SECTEN2_CO2e!F71</f>
        <v>-1.8867817701599648E-2</v>
      </c>
      <c r="G72" s="131">
        <f>SECTEN2_CO2e_2023!G84-[2]SECTEN2_CO2e!G71</f>
        <v>-1.6290818381354905E-2</v>
      </c>
      <c r="H72" s="131">
        <f>SECTEN2_CO2e_2023!H84-[2]SECTEN2_CO2e!H71</f>
        <v>-1.269907274277568E-2</v>
      </c>
      <c r="I72" s="131">
        <f>SECTEN2_CO2e_2023!I84-[2]SECTEN2_CO2e!I71</f>
        <v>-9.9161370927631221E-3</v>
      </c>
      <c r="J72" s="131">
        <f>SECTEN2_CO2e_2023!J84-[2]SECTEN2_CO2e!J71</f>
        <v>-1.5524813123587333E-2</v>
      </c>
      <c r="K72" s="131">
        <f>SECTEN2_CO2e_2023!K84-[2]SECTEN2_CO2e!K71</f>
        <v>-1.9055862099614462E-2</v>
      </c>
      <c r="L72" s="131">
        <f>SECTEN2_CO2e_2023!L84-[2]SECTEN2_CO2e!L71</f>
        <v>-2.4611483175736776E-2</v>
      </c>
      <c r="M72" s="131">
        <f>SECTEN2_CO2e_2023!M84-[2]SECTEN2_CO2e!M71</f>
        <v>-2.8486134650837325E-2</v>
      </c>
      <c r="N72" s="131">
        <f>SECTEN2_CO2e_2023!N84-[2]SECTEN2_CO2e!N71</f>
        <v>-3.877129867067719E-2</v>
      </c>
      <c r="O72" s="131">
        <f>SECTEN2_CO2e_2023!O84-[2]SECTEN2_CO2e!O71</f>
        <v>-4.5719214344769984E-2</v>
      </c>
    </row>
    <row r="73" spans="1:15" ht="15.75" x14ac:dyDescent="0.3">
      <c r="A73" s="47" t="s">
        <v>63</v>
      </c>
      <c r="B73" s="146" t="s">
        <v>127</v>
      </c>
      <c r="C73" s="131">
        <f>SECTEN2_CO2e_2023!C85-[2]SECTEN2_CO2e!C72</f>
        <v>0.21700280815452899</v>
      </c>
      <c r="D73" s="131">
        <f>SECTEN2_CO2e_2023!D85-[2]SECTEN2_CO2e!D72</f>
        <v>0.23003317328893846</v>
      </c>
      <c r="E73" s="131">
        <f>SECTEN2_CO2e_2023!E85-[2]SECTEN2_CO2e!E72</f>
        <v>0.23353202612136315</v>
      </c>
      <c r="F73" s="131">
        <f>SECTEN2_CO2e_2023!F85-[2]SECTEN2_CO2e!F72</f>
        <v>0.24507909592054133</v>
      </c>
      <c r="G73" s="131">
        <f>SECTEN2_CO2e_2023!G85-[2]SECTEN2_CO2e!G72</f>
        <v>0.23816609641131947</v>
      </c>
      <c r="H73" s="131">
        <f>SECTEN2_CO2e_2023!H85-[2]SECTEN2_CO2e!H72</f>
        <v>0.21881441790353318</v>
      </c>
      <c r="I73" s="131">
        <f>SECTEN2_CO2e_2023!I85-[2]SECTEN2_CO2e!I72</f>
        <v>0.20769571992869729</v>
      </c>
      <c r="J73" s="131">
        <f>SECTEN2_CO2e_2023!J85-[2]SECTEN2_CO2e!J72</f>
        <v>0.16687031026479549</v>
      </c>
      <c r="K73" s="131">
        <f>SECTEN2_CO2e_2023!K85-[2]SECTEN2_CO2e!K72</f>
        <v>0.14096989169846452</v>
      </c>
      <c r="L73" s="131">
        <f>SECTEN2_CO2e_2023!L85-[2]SECTEN2_CO2e!L72</f>
        <v>0.10168994698145184</v>
      </c>
      <c r="M73" s="131">
        <f>SECTEN2_CO2e_2023!M85-[2]SECTEN2_CO2e!M72</f>
        <v>7.5623782952427554E-2</v>
      </c>
      <c r="N73" s="131">
        <f>SECTEN2_CO2e_2023!N85-[2]SECTEN2_CO2e!N72</f>
        <v>1.1116175410729845E-2</v>
      </c>
      <c r="O73" s="131">
        <f>SECTEN2_CO2e_2023!O85-[2]SECTEN2_CO2e!O72</f>
        <v>-5.072591101320878E-2</v>
      </c>
    </row>
    <row r="74" spans="1:15" ht="15.75" x14ac:dyDescent="0.3">
      <c r="A74" s="47"/>
      <c r="B74" s="32" t="s">
        <v>200</v>
      </c>
      <c r="C74" s="139">
        <f>SECTEN2_CO2e_2023!C86-[2]SECTEN2_CO2e!C73</f>
        <v>3.2784414357265916</v>
      </c>
      <c r="D74" s="139">
        <f>SECTEN2_CO2e_2023!D86-[2]SECTEN2_CO2e!D73</f>
        <v>3.2467911056756904</v>
      </c>
      <c r="E74" s="139">
        <f>SECTEN2_CO2e_2023!E86-[2]SECTEN2_CO2e!E73</f>
        <v>3.0593144264716301</v>
      </c>
      <c r="F74" s="139">
        <f>SECTEN2_CO2e_2023!F86-[2]SECTEN2_CO2e!F73</f>
        <v>2.9656393235813994</v>
      </c>
      <c r="G74" s="139">
        <f>SECTEN2_CO2e_2023!G86-[2]SECTEN2_CO2e!G73</f>
        <v>2.8624492951870408</v>
      </c>
      <c r="H74" s="139">
        <f>SECTEN2_CO2e_2023!H86-[2]SECTEN2_CO2e!H73</f>
        <v>2.6964198206489343</v>
      </c>
      <c r="I74" s="139">
        <f>SECTEN2_CO2e_2023!I86-[2]SECTEN2_CO2e!I73</f>
        <v>2.6389701236540972</v>
      </c>
      <c r="J74" s="139">
        <f>SECTEN2_CO2e_2023!J86-[2]SECTEN2_CO2e!J73</f>
        <v>2.7381608973929374</v>
      </c>
      <c r="K74" s="139">
        <f>SECTEN2_CO2e_2023!K86-[2]SECTEN2_CO2e!K73</f>
        <v>2.8402979744844359</v>
      </c>
      <c r="L74" s="139">
        <f>SECTEN2_CO2e_2023!L86-[2]SECTEN2_CO2e!L73</f>
        <v>2.9932011794524378</v>
      </c>
      <c r="M74" s="139">
        <f>SECTEN2_CO2e_2023!M86-[2]SECTEN2_CO2e!M73</f>
        <v>3.0956005031702283</v>
      </c>
      <c r="N74" s="139">
        <f>SECTEN2_CO2e_2023!N86-[2]SECTEN2_CO2e!N73</f>
        <v>3.3550140434280706</v>
      </c>
      <c r="O74" s="139">
        <f>SECTEN2_CO2e_2023!O86-[2]SECTEN2_CO2e!O73</f>
        <v>3.6273099985249182</v>
      </c>
    </row>
    <row r="75" spans="1:15" ht="15.75" x14ac:dyDescent="0.3">
      <c r="A75" s="47" t="s">
        <v>46</v>
      </c>
      <c r="B75" s="146" t="s">
        <v>128</v>
      </c>
      <c r="C75" s="131">
        <f>SECTEN2_CO2e_2023!C87-[2]SECTEN2_CO2e!C74</f>
        <v>0.55576949039746459</v>
      </c>
      <c r="D75" s="131">
        <f>SECTEN2_CO2e_2023!D87-[2]SECTEN2_CO2e!D74</f>
        <v>0.18202959036431032</v>
      </c>
      <c r="E75" s="131">
        <f>SECTEN2_CO2e_2023!E87-[2]SECTEN2_CO2e!E74</f>
        <v>0.57457886129395064</v>
      </c>
      <c r="F75" s="131">
        <f>SECTEN2_CO2e_2023!F87-[2]SECTEN2_CO2e!F74</f>
        <v>0.86608379123899937</v>
      </c>
      <c r="G75" s="131">
        <f>SECTEN2_CO2e_2023!G87-[2]SECTEN2_CO2e!G74</f>
        <v>1.0543441166803156</v>
      </c>
      <c r="H75" s="131">
        <f>SECTEN2_CO2e_2023!H87-[2]SECTEN2_CO2e!H74</f>
        <v>1.3276201630592137</v>
      </c>
      <c r="I75" s="131">
        <f>SECTEN2_CO2e_2023!I87-[2]SECTEN2_CO2e!I74</f>
        <v>1.503727899456428</v>
      </c>
      <c r="J75" s="131">
        <f>SECTEN2_CO2e_2023!J87-[2]SECTEN2_CO2e!J74</f>
        <v>1.2242922074739138</v>
      </c>
      <c r="K75" s="131">
        <f>SECTEN2_CO2e_2023!K87-[2]SECTEN2_CO2e!K74</f>
        <v>1.0392508436943064</v>
      </c>
      <c r="L75" s="131">
        <f>SECTEN2_CO2e_2023!L87-[2]SECTEN2_CO2e!L74</f>
        <v>0.76356244433799958</v>
      </c>
      <c r="M75" s="131">
        <f>SECTEN2_CO2e_2023!M87-[2]SECTEN2_CO2e!M74</f>
        <v>0.58101927564253053</v>
      </c>
      <c r="N75" s="131">
        <f>SECTEN2_CO2e_2023!N87-[2]SECTEN2_CO2e!N74</f>
        <v>0.12903319530111279</v>
      </c>
      <c r="O75" s="131">
        <f>SECTEN2_CO2e_2023!O87-[2]SECTEN2_CO2e!O74</f>
        <v>-0.31670739732994768</v>
      </c>
    </row>
    <row r="76" spans="1:15" ht="15.75" x14ac:dyDescent="0.3">
      <c r="A76" s="47" t="s">
        <v>44</v>
      </c>
      <c r="B76" s="146" t="s">
        <v>129</v>
      </c>
      <c r="C76" s="131">
        <f>SECTEN2_CO2e_2023!C88-[2]SECTEN2_CO2e!C75</f>
        <v>-1.1248198894476784</v>
      </c>
      <c r="D76" s="131">
        <f>SECTEN2_CO2e_2023!D88-[2]SECTEN2_CO2e!D75</f>
        <v>-1.1286436794027996</v>
      </c>
      <c r="E76" s="131">
        <f>SECTEN2_CO2e_2023!E88-[2]SECTEN2_CO2e!E75</f>
        <v>-1.1496056438086013</v>
      </c>
      <c r="F76" s="131">
        <f>SECTEN2_CO2e_2023!F88-[2]SECTEN2_CO2e!F75</f>
        <v>-1.047498369195651</v>
      </c>
      <c r="G76" s="131">
        <f>SECTEN2_CO2e_2023!G88-[2]SECTEN2_CO2e!G75</f>
        <v>-0.97270767315559858</v>
      </c>
      <c r="H76" s="131">
        <f>SECTEN2_CO2e_2023!H88-[2]SECTEN2_CO2e!H75</f>
        <v>-0.85872306794051401</v>
      </c>
      <c r="I76" s="131">
        <f>SECTEN2_CO2e_2023!I88-[2]SECTEN2_CO2e!I75</f>
        <v>-0.78264826545208921</v>
      </c>
      <c r="J76" s="131">
        <f>SECTEN2_CO2e_2023!J88-[2]SECTEN2_CO2e!J75</f>
        <v>-0.83306823345520797</v>
      </c>
      <c r="K76" s="131">
        <f>SECTEN2_CO2e_2023!K88-[2]SECTEN2_CO2e!K75</f>
        <v>-0.86542560794651857</v>
      </c>
      <c r="L76" s="131">
        <f>SECTEN2_CO2e_2023!L88-[2]SECTEN2_CO2e!L75</f>
        <v>-0.91173028830438385</v>
      </c>
      <c r="M76" s="131">
        <f>SECTEN2_CO2e_2023!M88-[2]SECTEN2_CO2e!M75</f>
        <v>-0.94108520062298773</v>
      </c>
      <c r="N76" s="131">
        <f>SECTEN2_CO2e_2023!N88-[2]SECTEN2_CO2e!N75</f>
        <v>-1.010961767697653</v>
      </c>
      <c r="O76" s="131">
        <f>SECTEN2_CO2e_2023!O88-[2]SECTEN2_CO2e!O75</f>
        <v>-1.0767352475395024</v>
      </c>
    </row>
    <row r="77" spans="1:15" ht="15.75" x14ac:dyDescent="0.3">
      <c r="A77" s="47" t="s">
        <v>45</v>
      </c>
      <c r="B77" s="146" t="s">
        <v>130</v>
      </c>
      <c r="C77" s="131">
        <f>SECTEN2_CO2e_2023!C89-[2]SECTEN2_CO2e!C76</f>
        <v>-5.3122070713116258</v>
      </c>
      <c r="D77" s="131">
        <f>SECTEN2_CO2e_2023!D89-[2]SECTEN2_CO2e!D76</f>
        <v>-5.2112475691208653</v>
      </c>
      <c r="E77" s="131">
        <f>SECTEN2_CO2e_2023!E89-[2]SECTEN2_CO2e!E76</f>
        <v>-5.1060051436862777</v>
      </c>
      <c r="F77" s="131">
        <f>SECTEN2_CO2e_2023!F89-[2]SECTEN2_CO2e!F76</f>
        <v>-4.647940664847229</v>
      </c>
      <c r="G77" s="131">
        <f>SECTEN2_CO2e_2023!G89-[2]SECTEN2_CO2e!G76</f>
        <v>-4.3486215815859222</v>
      </c>
      <c r="H77" s="131">
        <f>SECTEN2_CO2e_2023!H89-[2]SECTEN2_CO2e!H76</f>
        <v>-3.9095970010690775</v>
      </c>
      <c r="I77" s="131">
        <f>SECTEN2_CO2e_2023!I89-[2]SECTEN2_CO2e!I76</f>
        <v>-3.6240545586269013</v>
      </c>
      <c r="J77" s="131">
        <f>SECTEN2_CO2e_2023!J89-[2]SECTEN2_CO2e!J76</f>
        <v>-3.1915408663313656</v>
      </c>
      <c r="K77" s="131">
        <f>SECTEN2_CO2e_2023!K89-[2]SECTEN2_CO2e!K76</f>
        <v>-2.911347556879381</v>
      </c>
      <c r="L77" s="131">
        <f>SECTEN2_CO2e_2023!L89-[2]SECTEN2_CO2e!L76</f>
        <v>-2.5041596795967562</v>
      </c>
      <c r="M77" s="131">
        <f>SECTEN2_CO2e_2023!M89-[2]SECTEN2_CO2e!M76</f>
        <v>-2.2419385078972747</v>
      </c>
      <c r="N77" s="131">
        <f>SECTEN2_CO2e_2023!N89-[2]SECTEN2_CO2e!N76</f>
        <v>-1.6211733364173655</v>
      </c>
      <c r="O77" s="131">
        <f>SECTEN2_CO2e_2023!O89-[2]SECTEN2_CO2e!O76</f>
        <v>-1.0541988503321298</v>
      </c>
    </row>
    <row r="78" spans="1:15" ht="15.75" x14ac:dyDescent="0.3">
      <c r="A78" s="47" t="s">
        <v>61</v>
      </c>
      <c r="B78" s="146" t="s">
        <v>131</v>
      </c>
      <c r="C78" s="131">
        <f>SECTEN2_CO2e_2023!C90-[2]SECTEN2_CO2e!C77</f>
        <v>-4.6766286337290644E-3</v>
      </c>
      <c r="D78" s="131">
        <f>SECTEN2_CO2e_2023!D90-[2]SECTEN2_CO2e!D77</f>
        <v>-5.4680617013548038E-3</v>
      </c>
      <c r="E78" s="131">
        <f>SECTEN2_CO2e_2023!E90-[2]SECTEN2_CO2e!E77</f>
        <v>-5.8028532155845747E-3</v>
      </c>
      <c r="F78" s="131">
        <f>SECTEN2_CO2e_2023!F90-[2]SECTEN2_CO2e!F77</f>
        <v>-5.882288346440178E-3</v>
      </c>
      <c r="G78" s="131">
        <f>SECTEN2_CO2e_2023!G90-[2]SECTEN2_CO2e!G77</f>
        <v>-5.9352451003439298E-3</v>
      </c>
      <c r="H78" s="131">
        <f>SECTEN2_CO2e_2023!H90-[2]SECTEN2_CO2e!H77</f>
        <v>-6.0146802311995332E-3</v>
      </c>
      <c r="I78" s="131">
        <f>SECTEN2_CO2e_2023!I90-[2]SECTEN2_CO2e!I77</f>
        <v>-6.0676369851032745E-3</v>
      </c>
      <c r="J78" s="131">
        <f>SECTEN2_CO2e_2023!J90-[2]SECTEN2_CO2e!J77</f>
        <v>-5.874010327437125E-3</v>
      </c>
      <c r="K78" s="131">
        <f>SECTEN2_CO2e_2023!K90-[2]SECTEN2_CO2e!K77</f>
        <v>-5.7449258889930507E-3</v>
      </c>
      <c r="L78" s="131">
        <f>SECTEN2_CO2e_2023!L90-[2]SECTEN2_CO2e!L77</f>
        <v>-5.5512992313269081E-3</v>
      </c>
      <c r="M78" s="131">
        <f>SECTEN2_CO2e_2023!M90-[2]SECTEN2_CO2e!M77</f>
        <v>-5.42221479288282E-3</v>
      </c>
      <c r="N78" s="131">
        <f>SECTEN2_CO2e_2023!N90-[2]SECTEN2_CO2e!N77</f>
        <v>-5.0995036967725858E-3</v>
      </c>
      <c r="O78" s="131">
        <f>SECTEN2_CO2e_2023!O90-[2]SECTEN2_CO2e!O77</f>
        <v>-4.776792600662369E-3</v>
      </c>
    </row>
    <row r="79" spans="1:15" ht="15.75" x14ac:dyDescent="0.3">
      <c r="A79" s="47" t="s">
        <v>43</v>
      </c>
      <c r="B79" s="146" t="s">
        <v>132</v>
      </c>
      <c r="C79" s="131">
        <f>SECTEN2_CO2e_2023!C91-[2]SECTEN2_CO2e!C78</f>
        <v>-1.4406535950805557</v>
      </c>
      <c r="D79" s="131">
        <f>SECTEN2_CO2e_2023!D91-[2]SECTEN2_CO2e!D78</f>
        <v>-1.7040732796814284</v>
      </c>
      <c r="E79" s="131">
        <f>SECTEN2_CO2e_2023!E91-[2]SECTEN2_CO2e!E78</f>
        <v>-1.4597275492460229</v>
      </c>
      <c r="F79" s="131">
        <f>SECTEN2_CO2e_2023!F91-[2]SECTEN2_CO2e!F78</f>
        <v>-1.3703099341737426</v>
      </c>
      <c r="G79" s="131">
        <f>SECTEN2_CO2e_2023!G91-[2]SECTEN2_CO2e!G78</f>
        <v>-1.3026221560714371</v>
      </c>
      <c r="H79" s="131">
        <f>SECTEN2_CO2e_2023!H91-[2]SECTEN2_CO2e!H78</f>
        <v>-1.1988121340145961</v>
      </c>
      <c r="I79" s="131">
        <f>SECTEN2_CO2e_2023!I91-[2]SECTEN2_CO2e!I78</f>
        <v>-1.1294864038364052</v>
      </c>
      <c r="J79" s="131">
        <f>SECTEN2_CO2e_2023!J91-[2]SECTEN2_CO2e!J78</f>
        <v>-1.2128035207073191</v>
      </c>
      <c r="K79" s="131">
        <f>SECTEN2_CO2e_2023!K91-[2]SECTEN2_CO2e!K78</f>
        <v>-1.2662116755194512</v>
      </c>
      <c r="L79" s="131">
        <f>SECTEN2_CO2e_2023!L91-[2]SECTEN2_CO2e!L78</f>
        <v>-1.3420524110145617</v>
      </c>
      <c r="M79" s="131">
        <f>SECTEN2_CO2e_2023!M91-[2]SECTEN2_CO2e!M78</f>
        <v>-1.3897995417202171</v>
      </c>
      <c r="N79" s="131">
        <f>SECTEN2_CO2e_2023!N91-[2]SECTEN2_CO2e!N78</f>
        <v>-1.499994345003751</v>
      </c>
      <c r="O79" s="131">
        <f>SECTEN2_CO2e_2023!O91-[2]SECTEN2_CO2e!O78</f>
        <v>-1.5975881787316331</v>
      </c>
    </row>
    <row r="80" spans="1:15" ht="15.75" x14ac:dyDescent="0.3">
      <c r="A80" s="47"/>
      <c r="B80" s="32" t="s">
        <v>201</v>
      </c>
      <c r="C80" s="139">
        <f>SECTEN2_CO2e_2023!C92-[2]SECTEN2_CO2e!C79</f>
        <v>-7.3265876940761281</v>
      </c>
      <c r="D80" s="139">
        <f>SECTEN2_CO2e_2023!D92-[2]SECTEN2_CO2e!D79</f>
        <v>-7.8674029995421435</v>
      </c>
      <c r="E80" s="139">
        <f>SECTEN2_CO2e_2023!E92-[2]SECTEN2_CO2e!E79</f>
        <v>-7.146562328662533</v>
      </c>
      <c r="F80" s="139">
        <f>SECTEN2_CO2e_2023!F92-[2]SECTEN2_CO2e!F79</f>
        <v>-6.2055474653240665</v>
      </c>
      <c r="G80" s="139">
        <f>SECTEN2_CO2e_2023!G92-[2]SECTEN2_CO2e!G79</f>
        <v>-5.575542539232984</v>
      </c>
      <c r="H80" s="139">
        <f>SECTEN2_CO2e_2023!H92-[2]SECTEN2_CO2e!H79</f>
        <v>-4.6455267201961696</v>
      </c>
      <c r="I80" s="139">
        <f>SECTEN2_CO2e_2023!I92-[2]SECTEN2_CO2e!I79</f>
        <v>-4.0385289654440726</v>
      </c>
      <c r="J80" s="139">
        <f>SECTEN2_CO2e_2023!J92-[2]SECTEN2_CO2e!J79</f>
        <v>-4.0189944233474151</v>
      </c>
      <c r="K80" s="139">
        <f>SECTEN2_CO2e_2023!K92-[2]SECTEN2_CO2e!K79</f>
        <v>-4.0094789225400405</v>
      </c>
      <c r="L80" s="139">
        <f>SECTEN2_CO2e_2023!L92-[2]SECTEN2_CO2e!L79</f>
        <v>-3.9999312338090292</v>
      </c>
      <c r="M80" s="139">
        <f>SECTEN2_CO2e_2023!M92-[2]SECTEN2_CO2e!M79</f>
        <v>-3.9972261893908296</v>
      </c>
      <c r="N80" s="139">
        <f>SECTEN2_CO2e_2023!N92-[2]SECTEN2_CO2e!N79</f>
        <v>-4.0081957575144269</v>
      </c>
      <c r="O80" s="139">
        <f>SECTEN2_CO2e_2023!O92-[2]SECTEN2_CO2e!O79</f>
        <v>-4.0500064665338744</v>
      </c>
    </row>
    <row r="81" spans="1:17" ht="15.75" x14ac:dyDescent="0.3">
      <c r="A81" s="47" t="s">
        <v>55</v>
      </c>
      <c r="B81" s="146" t="s">
        <v>133</v>
      </c>
      <c r="C81" s="131">
        <f>SECTEN2_CO2e_2023!C93-[2]SECTEN2_CO2e!C80</f>
        <v>-5.7548050842015641E-4</v>
      </c>
      <c r="D81" s="131">
        <f>SECTEN2_CO2e_2023!D93-[2]SECTEN2_CO2e!D80</f>
        <v>-8.7542144242824804E-4</v>
      </c>
      <c r="E81" s="131">
        <f>SECTEN2_CO2e_2023!E93-[2]SECTEN2_CO2e!E80</f>
        <v>0.57474185481033579</v>
      </c>
      <c r="F81" s="131">
        <f>SECTEN2_CO2e_2023!F93-[2]SECTEN2_CO2e!F80</f>
        <v>1.7132151295881766</v>
      </c>
      <c r="G81" s="131">
        <f>SECTEN2_CO2e_2023!G93-[2]SECTEN2_CO2e!G80</f>
        <v>1.7375723127138549</v>
      </c>
      <c r="H81" s="131">
        <f>SECTEN2_CO2e_2023!H93-[2]SECTEN2_CO2e!H80</f>
        <v>1.732773418257934</v>
      </c>
      <c r="I81" s="131">
        <f>SECTEN2_CO2e_2023!I93-[2]SECTEN2_CO2e!I80</f>
        <v>1.7295969459740181</v>
      </c>
      <c r="J81" s="131">
        <f>SECTEN2_CO2e_2023!J93-[2]SECTEN2_CO2e!J80</f>
        <v>1.4005879050730936</v>
      </c>
      <c r="K81" s="131">
        <f>SECTEN2_CO2e_2023!K93-[2]SECTEN2_CO2e!K80</f>
        <v>1.1914405388954075</v>
      </c>
      <c r="L81" s="131">
        <f>SECTEN2_CO2e_2023!L93-[2]SECTEN2_CO2e!L80</f>
        <v>0.75023367763313065</v>
      </c>
      <c r="M81" s="131">
        <f>SECTEN2_CO2e_2023!M93-[2]SECTEN2_CO2e!M80</f>
        <v>0.50650385296565403</v>
      </c>
      <c r="N81" s="131">
        <f>SECTEN2_CO2e_2023!N93-[2]SECTEN2_CO2e!N80</f>
        <v>-2.547622876643052E-2</v>
      </c>
      <c r="O81" s="131">
        <f>SECTEN2_CO2e_2023!O93-[2]SECTEN2_CO2e!O80</f>
        <v>-0.15138737082056652</v>
      </c>
    </row>
    <row r="82" spans="1:17" ht="15.75" x14ac:dyDescent="0.3">
      <c r="A82" s="47"/>
      <c r="B82" s="170" t="s">
        <v>202</v>
      </c>
      <c r="C82" s="140">
        <f>SECTEN2_CO2e_2023!C94-[2]SECTEN2_CO2e!C81</f>
        <v>-4.0487217388579495</v>
      </c>
      <c r="D82" s="140">
        <f>SECTEN2_CO2e_2023!D94-[2]SECTEN2_CO2e!D81</f>
        <v>-4.6214873153088689</v>
      </c>
      <c r="E82" s="140">
        <f>SECTEN2_CO2e_2023!E94-[2]SECTEN2_CO2e!E81</f>
        <v>-3.5125060473805547</v>
      </c>
      <c r="F82" s="140">
        <f>SECTEN2_CO2e_2023!F94-[2]SECTEN2_CO2e!F81</f>
        <v>-1.5266930121544959</v>
      </c>
      <c r="G82" s="140">
        <f>SECTEN2_CO2e_2023!G94-[2]SECTEN2_CO2e!G81</f>
        <v>-0.97552093133207052</v>
      </c>
      <c r="H82" s="140">
        <f>SECTEN2_CO2e_2023!H94-[2]SECTEN2_CO2e!H81</f>
        <v>-0.21633348128929697</v>
      </c>
      <c r="I82" s="140">
        <f>SECTEN2_CO2e_2023!I94-[2]SECTEN2_CO2e!I81</f>
        <v>0.33003810418405521</v>
      </c>
      <c r="J82" s="140">
        <f>SECTEN2_CO2e_2023!J94-[2]SECTEN2_CO2e!J81</f>
        <v>0.11975437911861775</v>
      </c>
      <c r="K82" s="140">
        <f>SECTEN2_CO2e_2023!K94-[2]SECTEN2_CO2e!K81</f>
        <v>2.2259590839802001E-2</v>
      </c>
      <c r="L82" s="140">
        <f>SECTEN2_CO2e_2023!L94-[2]SECTEN2_CO2e!L81</f>
        <v>-0.2564963767234687</v>
      </c>
      <c r="M82" s="140">
        <f>SECTEN2_CO2e_2023!M94-[2]SECTEN2_CO2e!M81</f>
        <v>-0.395121833254926</v>
      </c>
      <c r="N82" s="140">
        <f>SECTEN2_CO2e_2023!N94-[2]SECTEN2_CO2e!N81</f>
        <v>-0.67865794285277303</v>
      </c>
      <c r="O82" s="140">
        <f>SECTEN2_CO2e_2023!O94-[2]SECTEN2_CO2e!O81</f>
        <v>-0.57408383882952307</v>
      </c>
    </row>
    <row r="83" spans="1:17" ht="15.75" x14ac:dyDescent="0.3">
      <c r="A83" s="47"/>
      <c r="B83" s="17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1:17" ht="16.5" x14ac:dyDescent="0.3">
      <c r="A84" s="48"/>
      <c r="B84" s="35" t="s">
        <v>203</v>
      </c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</row>
    <row r="85" spans="1:17" ht="30" x14ac:dyDescent="0.35">
      <c r="A85" s="46"/>
      <c r="B85" s="13" t="s">
        <v>184</v>
      </c>
      <c r="C85" s="130">
        <v>2018</v>
      </c>
      <c r="D85" s="130">
        <v>2019</v>
      </c>
      <c r="E85" s="130">
        <v>2020</v>
      </c>
      <c r="F85" s="130">
        <v>2023</v>
      </c>
      <c r="G85" s="130">
        <v>2025</v>
      </c>
      <c r="H85" s="130">
        <v>2028</v>
      </c>
      <c r="I85" s="130">
        <v>2030</v>
      </c>
      <c r="J85" s="130">
        <v>2033</v>
      </c>
      <c r="K85" s="130">
        <v>2035</v>
      </c>
      <c r="L85" s="130">
        <v>2038</v>
      </c>
      <c r="M85" s="130">
        <v>2040</v>
      </c>
      <c r="N85" s="130">
        <v>2045</v>
      </c>
      <c r="O85" s="130">
        <v>2050</v>
      </c>
    </row>
    <row r="86" spans="1:17" ht="15.75" x14ac:dyDescent="0.3">
      <c r="A86" s="47" t="s">
        <v>22</v>
      </c>
      <c r="B86" s="146" t="s">
        <v>134</v>
      </c>
      <c r="C86" s="131">
        <f>SECTEN2_CO2e_2023!C98-[2]SECTEN2_CO2e!C85</f>
        <v>-0.19469408010612455</v>
      </c>
      <c r="D86" s="131">
        <f>SECTEN2_CO2e_2023!D98-[2]SECTEN2_CO2e!D85</f>
        <v>-0.44705882664823804</v>
      </c>
      <c r="E86" s="131">
        <f>SECTEN2_CO2e_2023!E98-[2]SECTEN2_CO2e!E85</f>
        <v>0.90137141544958865</v>
      </c>
      <c r="F86" s="131">
        <f>SECTEN2_CO2e_2023!F98-[2]SECTEN2_CO2e!F85</f>
        <v>-20.572545097383362</v>
      </c>
      <c r="G86" s="131">
        <f>SECTEN2_CO2e_2023!G98-[2]SECTEN2_CO2e!G85</f>
        <v>-28.535178345608536</v>
      </c>
      <c r="H86" s="131">
        <f>SECTEN2_CO2e_2023!H98-[2]SECTEN2_CO2e!H85</f>
        <v>-27.186276390651788</v>
      </c>
      <c r="I86" s="131">
        <f>SECTEN2_CO2e_2023!I98-[2]SECTEN2_CO2e!I85</f>
        <v>-26.170685369899061</v>
      </c>
      <c r="J86" s="131">
        <f>SECTEN2_CO2e_2023!J98-[2]SECTEN2_CO2e!J85</f>
        <v>-20.423155778417737</v>
      </c>
      <c r="K86" s="131">
        <f>SECTEN2_CO2e_2023!K98-[2]SECTEN2_CO2e!K85</f>
        <v>-16.312707151903709</v>
      </c>
      <c r="L86" s="131">
        <f>SECTEN2_CO2e_2023!L98-[2]SECTEN2_CO2e!L85</f>
        <v>-10.525469324424559</v>
      </c>
      <c r="M86" s="131">
        <f>SECTEN2_CO2e_2023!M98-[2]SECTEN2_CO2e!M85</f>
        <v>-5.8480716023088224</v>
      </c>
      <c r="N86" s="131">
        <f>SECTEN2_CO2e_2023!N98-[2]SECTEN2_CO2e!N85</f>
        <v>-5.4990454141059318E-2</v>
      </c>
      <c r="O86" s="131">
        <f>SECTEN2_CO2e_2023!O98-[2]SECTEN2_CO2e!O85</f>
        <v>-2.1444156375740339E-4</v>
      </c>
    </row>
    <row r="87" spans="1:17" ht="15.75" x14ac:dyDescent="0.3">
      <c r="A87" s="47" t="s">
        <v>23</v>
      </c>
      <c r="B87" s="146" t="s">
        <v>135</v>
      </c>
      <c r="C87" s="131">
        <f>SECTEN2_CO2e_2023!C99-[2]SECTEN2_CO2e!C86</f>
        <v>-0.13986562154497051</v>
      </c>
      <c r="D87" s="131">
        <f>SECTEN2_CO2e_2023!D99-[2]SECTEN2_CO2e!D86</f>
        <v>-0.15541496259188747</v>
      </c>
      <c r="E87" s="131">
        <f>SECTEN2_CO2e_2023!E99-[2]SECTEN2_CO2e!E86</f>
        <v>-0.55617678120907854</v>
      </c>
      <c r="F87" s="131">
        <f>SECTEN2_CO2e_2023!F99-[2]SECTEN2_CO2e!F86</f>
        <v>23.752224349707959</v>
      </c>
      <c r="G87" s="131">
        <f>SECTEN2_CO2e_2023!G99-[2]SECTEN2_CO2e!G86</f>
        <v>26.139785527408819</v>
      </c>
      <c r="H87" s="131">
        <f>SECTEN2_CO2e_2023!H99-[2]SECTEN2_CO2e!H86</f>
        <v>24.652007974429868</v>
      </c>
      <c r="I87" s="131">
        <f>SECTEN2_CO2e_2023!I99-[2]SECTEN2_CO2e!I86</f>
        <v>23.627017515072367</v>
      </c>
      <c r="J87" s="131">
        <f>SECTEN2_CO2e_2023!J99-[2]SECTEN2_CO2e!J86</f>
        <v>17.432562290829551</v>
      </c>
      <c r="K87" s="131">
        <f>SECTEN2_CO2e_2023!K99-[2]SECTEN2_CO2e!K86</f>
        <v>13.8051873763483</v>
      </c>
      <c r="L87" s="131">
        <f>SECTEN2_CO2e_2023!L99-[2]SECTEN2_CO2e!L86</f>
        <v>6.0154016036975904</v>
      </c>
      <c r="M87" s="131">
        <f>SECTEN2_CO2e_2023!M99-[2]SECTEN2_CO2e!M86</f>
        <v>2.3211783835639248</v>
      </c>
      <c r="N87" s="131">
        <f>SECTEN2_CO2e_2023!N99-[2]SECTEN2_CO2e!N86</f>
        <v>8.8089219786639333E-2</v>
      </c>
      <c r="O87" s="131">
        <f>SECTEN2_CO2e_2023!O99-[2]SECTEN2_CO2e!O86</f>
        <v>0</v>
      </c>
    </row>
    <row r="88" spans="1:17" ht="15.75" x14ac:dyDescent="0.3">
      <c r="A88" s="47" t="s">
        <v>24</v>
      </c>
      <c r="B88" s="146" t="s">
        <v>136</v>
      </c>
      <c r="C88" s="131">
        <f>SECTEN2_CO2e_2023!C100-[2]SECTEN2_CO2e!C87</f>
        <v>-1.3576364294775253E-3</v>
      </c>
      <c r="D88" s="131">
        <f>SECTEN2_CO2e_2023!D100-[2]SECTEN2_CO2e!D87</f>
        <v>-2.4622530202533591E-3</v>
      </c>
      <c r="E88" s="131">
        <f>SECTEN2_CO2e_2023!E100-[2]SECTEN2_CO2e!E87</f>
        <v>-2.7897527682505044E-3</v>
      </c>
      <c r="F88" s="131">
        <f>SECTEN2_CO2e_2023!F100-[2]SECTEN2_CO2e!F87</f>
        <v>1.6634649368600839E-2</v>
      </c>
      <c r="G88" s="131">
        <f>SECTEN2_CO2e_2023!G100-[2]SECTEN2_CO2e!G87</f>
        <v>-1.3918577105564512E-3</v>
      </c>
      <c r="H88" s="131">
        <f>SECTEN2_CO2e_2023!H100-[2]SECTEN2_CO2e!H87</f>
        <v>-2.3893498208228691E-4</v>
      </c>
      <c r="I88" s="131">
        <f>SECTEN2_CO2e_2023!I100-[2]SECTEN2_CO2e!I87</f>
        <v>-1.636177881529199E-5</v>
      </c>
      <c r="J88" s="131">
        <f>SECTEN2_CO2e_2023!J100-[2]SECTEN2_CO2e!J87</f>
        <v>-5.7811876600895876E-7</v>
      </c>
      <c r="K88" s="131">
        <f>SECTEN2_CO2e_2023!K100-[2]SECTEN2_CO2e!K87</f>
        <v>0</v>
      </c>
      <c r="L88" s="131">
        <f>SECTEN2_CO2e_2023!L100-[2]SECTEN2_CO2e!L87</f>
        <v>0</v>
      </c>
      <c r="M88" s="131">
        <f>SECTEN2_CO2e_2023!M100-[2]SECTEN2_CO2e!M87</f>
        <v>0</v>
      </c>
      <c r="N88" s="131">
        <f>SECTEN2_CO2e_2023!N100-[2]SECTEN2_CO2e!N87</f>
        <v>0</v>
      </c>
      <c r="O88" s="131">
        <f>SECTEN2_CO2e_2023!O100-[2]SECTEN2_CO2e!O87</f>
        <v>0</v>
      </c>
    </row>
    <row r="89" spans="1:17" ht="15.75" x14ac:dyDescent="0.3">
      <c r="A89" s="47" t="s">
        <v>25</v>
      </c>
      <c r="B89" s="146" t="s">
        <v>204</v>
      </c>
      <c r="C89" s="131">
        <f>SECTEN2_CO2e_2023!C101-[2]SECTEN2_CO2e!C88</f>
        <v>2.5217518788164415E-4</v>
      </c>
      <c r="D89" s="131">
        <f>SECTEN2_CO2e_2023!D101-[2]SECTEN2_CO2e!D88</f>
        <v>1.7389050130582921E-4</v>
      </c>
      <c r="E89" s="131">
        <f>SECTEN2_CO2e_2023!E101-[2]SECTEN2_CO2e!E88</f>
        <v>1.5726289326349271E-4</v>
      </c>
      <c r="F89" s="131">
        <f>SECTEN2_CO2e_2023!F101-[2]SECTEN2_CO2e!F88</f>
        <v>5.6136830334861752E-3</v>
      </c>
      <c r="G89" s="131">
        <f>SECTEN2_CO2e_2023!G101-[2]SECTEN2_CO2e!G88</f>
        <v>5.552596254490701E-3</v>
      </c>
      <c r="H89" s="131">
        <f>SECTEN2_CO2e_2023!H101-[2]SECTEN2_CO2e!H88</f>
        <v>5.4532711622560228E-3</v>
      </c>
      <c r="I89" s="131">
        <f>SECTEN2_CO2e_2023!I101-[2]SECTEN2_CO2e!I88</f>
        <v>5.3985779073513398E-3</v>
      </c>
      <c r="J89" s="131">
        <f>SECTEN2_CO2e_2023!J101-[2]SECTEN2_CO2e!J88</f>
        <v>5.3401752941008998E-3</v>
      </c>
      <c r="K89" s="131">
        <f>SECTEN2_CO2e_2023!K101-[2]SECTEN2_CO2e!K88</f>
        <v>5.3180092124038023E-3</v>
      </c>
      <c r="L89" s="131">
        <f>SECTEN2_CO2e_2023!L101-[2]SECTEN2_CO2e!L88</f>
        <v>5.2991476841701829E-3</v>
      </c>
      <c r="M89" s="131">
        <f>SECTEN2_CO2e_2023!M101-[2]SECTEN2_CO2e!M88</f>
        <v>5.2006013612303824E-3</v>
      </c>
      <c r="N89" s="131">
        <f>SECTEN2_CO2e_2023!N101-[2]SECTEN2_CO2e!N88</f>
        <v>4.8606673665971597E-3</v>
      </c>
      <c r="O89" s="131">
        <f>SECTEN2_CO2e_2023!O101-[2]SECTEN2_CO2e!O88</f>
        <v>0</v>
      </c>
    </row>
    <row r="90" spans="1:17" ht="15.75" x14ac:dyDescent="0.3">
      <c r="A90" s="47" t="s">
        <v>137</v>
      </c>
      <c r="B90" s="146" t="s">
        <v>138</v>
      </c>
      <c r="C90" s="131">
        <f>SECTEN2_CO2e_2023!C102-[2]SECTEN2_CO2e!C89</f>
        <v>0</v>
      </c>
      <c r="D90" s="131">
        <f>SECTEN2_CO2e_2023!D102-[2]SECTEN2_CO2e!D89</f>
        <v>0</v>
      </c>
      <c r="E90" s="131">
        <f>SECTEN2_CO2e_2023!E102-[2]SECTEN2_CO2e!E89</f>
        <v>0</v>
      </c>
      <c r="F90" s="131">
        <f>SECTEN2_CO2e_2023!F102-[2]SECTEN2_CO2e!F89</f>
        <v>0</v>
      </c>
      <c r="G90" s="131">
        <f>SECTEN2_CO2e_2023!G102-[2]SECTEN2_CO2e!G89</f>
        <v>0</v>
      </c>
      <c r="H90" s="131">
        <f>SECTEN2_CO2e_2023!H102-[2]SECTEN2_CO2e!H89</f>
        <v>0</v>
      </c>
      <c r="I90" s="131">
        <f>SECTEN2_CO2e_2023!I102-[2]SECTEN2_CO2e!I89</f>
        <v>0</v>
      </c>
      <c r="J90" s="131">
        <f>SECTEN2_CO2e_2023!J102-[2]SECTEN2_CO2e!J89</f>
        <v>0</v>
      </c>
      <c r="K90" s="131">
        <f>SECTEN2_CO2e_2023!K102-[2]SECTEN2_CO2e!K89</f>
        <v>0</v>
      </c>
      <c r="L90" s="131">
        <f>SECTEN2_CO2e_2023!L102-[2]SECTEN2_CO2e!L89</f>
        <v>0</v>
      </c>
      <c r="M90" s="131">
        <f>SECTEN2_CO2e_2023!M102-[2]SECTEN2_CO2e!M89</f>
        <v>0</v>
      </c>
      <c r="N90" s="131">
        <f>SECTEN2_CO2e_2023!N102-[2]SECTEN2_CO2e!N89</f>
        <v>0</v>
      </c>
      <c r="O90" s="131">
        <f>SECTEN2_CO2e_2023!O102-[2]SECTEN2_CO2e!O89</f>
        <v>0</v>
      </c>
    </row>
    <row r="91" spans="1:17" ht="15.75" x14ac:dyDescent="0.3">
      <c r="A91" s="47" t="s">
        <v>26</v>
      </c>
      <c r="B91" s="146" t="s">
        <v>139</v>
      </c>
      <c r="C91" s="131">
        <f>SECTEN2_CO2e_2023!C103-[2]SECTEN2_CO2e!C90</f>
        <v>-6.1479060944165553E-2</v>
      </c>
      <c r="D91" s="131">
        <f>SECTEN2_CO2e_2023!D103-[2]SECTEN2_CO2e!D90</f>
        <v>-0.19920976148972258</v>
      </c>
      <c r="E91" s="131">
        <f>SECTEN2_CO2e_2023!E103-[2]SECTEN2_CO2e!E90</f>
        <v>6.7881700044946314E-2</v>
      </c>
      <c r="F91" s="131">
        <f>SECTEN2_CO2e_2023!F103-[2]SECTEN2_CO2e!F90</f>
        <v>-2.0621141046673532</v>
      </c>
      <c r="G91" s="131">
        <f>SECTEN2_CO2e_2023!G103-[2]SECTEN2_CO2e!G90</f>
        <v>-3.6162871364326463</v>
      </c>
      <c r="H91" s="131">
        <f>SECTEN2_CO2e_2023!H103-[2]SECTEN2_CO2e!H90</f>
        <v>-3.2328790244614503</v>
      </c>
      <c r="I91" s="131">
        <f>SECTEN2_CO2e_2023!I103-[2]SECTEN2_CO2e!I90</f>
        <v>-2.951863049449706</v>
      </c>
      <c r="J91" s="131">
        <f>SECTEN2_CO2e_2023!J103-[2]SECTEN2_CO2e!J90</f>
        <v>-2.3399737507144263</v>
      </c>
      <c r="K91" s="131">
        <f>SECTEN2_CO2e_2023!K103-[2]SECTEN2_CO2e!K90</f>
        <v>-1.7638337707019414</v>
      </c>
      <c r="L91" s="131">
        <f>SECTEN2_CO2e_2023!L103-[2]SECTEN2_CO2e!L90</f>
        <v>-1.5756423324448505</v>
      </c>
      <c r="M91" s="131">
        <f>SECTEN2_CO2e_2023!M103-[2]SECTEN2_CO2e!M90</f>
        <v>-0.73216345563320129</v>
      </c>
      <c r="N91" s="131">
        <f>SECTEN2_CO2e_2023!N103-[2]SECTEN2_CO2e!N90</f>
        <v>-6.7691827653499174E-3</v>
      </c>
      <c r="O91" s="131">
        <f>SECTEN2_CO2e_2023!O103-[2]SECTEN2_CO2e!O90</f>
        <v>-7.2075302270119691E-4</v>
      </c>
    </row>
    <row r="92" spans="1:17" ht="15.75" x14ac:dyDescent="0.3">
      <c r="A92" s="47" t="s">
        <v>27</v>
      </c>
      <c r="B92" s="146" t="s">
        <v>140</v>
      </c>
      <c r="C92" s="131">
        <f>SECTEN2_CO2e_2023!C104-[2]SECTEN2_CO2e!C91</f>
        <v>9.1423891504324395E-2</v>
      </c>
      <c r="D92" s="131">
        <f>SECTEN2_CO2e_2023!D104-[2]SECTEN2_CO2e!D91</f>
        <v>9.5079358104483092E-2</v>
      </c>
      <c r="E92" s="131">
        <f>SECTEN2_CO2e_2023!E104-[2]SECTEN2_CO2e!E91</f>
        <v>0.40535789225875973</v>
      </c>
      <c r="F92" s="131">
        <f>SECTEN2_CO2e_2023!F104-[2]SECTEN2_CO2e!F91</f>
        <v>4.5578498972565935</v>
      </c>
      <c r="G92" s="131">
        <f>SECTEN2_CO2e_2023!G104-[2]SECTEN2_CO2e!G91</f>
        <v>6.1739822864820395</v>
      </c>
      <c r="H92" s="131">
        <f>SECTEN2_CO2e_2023!H104-[2]SECTEN2_CO2e!H91</f>
        <v>5.8155681942001358</v>
      </c>
      <c r="I92" s="131">
        <f>SECTEN2_CO2e_2023!I104-[2]SECTEN2_CO2e!I91</f>
        <v>5.5733470491890733</v>
      </c>
      <c r="J92" s="131">
        <f>SECTEN2_CO2e_2023!J104-[2]SECTEN2_CO2e!J91</f>
        <v>4.115746024648363</v>
      </c>
      <c r="K92" s="131">
        <f>SECTEN2_CO2e_2023!K104-[2]SECTEN2_CO2e!K91</f>
        <v>3.2631864107647939</v>
      </c>
      <c r="L92" s="131">
        <f>SECTEN2_CO2e_2023!L104-[2]SECTEN2_CO2e!L91</f>
        <v>1.431379303227893</v>
      </c>
      <c r="M92" s="131">
        <f>SECTEN2_CO2e_2023!M104-[2]SECTEN2_CO2e!M91</f>
        <v>0.5530002174396611</v>
      </c>
      <c r="N92" s="131">
        <f>SECTEN2_CO2e_2023!N104-[2]SECTEN2_CO2e!N91</f>
        <v>1.891505072299015E-2</v>
      </c>
      <c r="O92" s="131">
        <f>SECTEN2_CO2e_2023!O104-[2]SECTEN2_CO2e!O91</f>
        <v>0</v>
      </c>
    </row>
    <row r="93" spans="1:17" s="1" customFormat="1" ht="15.75" x14ac:dyDescent="0.3">
      <c r="A93" s="84" t="s">
        <v>28</v>
      </c>
      <c r="B93" s="171" t="s">
        <v>234</v>
      </c>
      <c r="C93" s="131">
        <f>SECTEN2_CO2e_2023!C105-[2]SECTEN2_CO2e!C92</f>
        <v>7.1243712122626146E-4</v>
      </c>
      <c r="D93" s="131">
        <f>SECTEN2_CO2e_2023!D105-[2]SECTEN2_CO2e!D92</f>
        <v>1.9907176838117879E-3</v>
      </c>
      <c r="E93" s="131">
        <f>SECTEN2_CO2e_2023!E105-[2]SECTEN2_CO2e!E92</f>
        <v>2.3651377693262726E-3</v>
      </c>
      <c r="F93" s="131">
        <f>SECTEN2_CO2e_2023!F105-[2]SECTEN2_CO2e!F92</f>
        <v>5.6459935830754558E-2</v>
      </c>
      <c r="G93" s="131">
        <f>SECTEN2_CO2e_2023!G105-[2]SECTEN2_CO2e!G92</f>
        <v>0</v>
      </c>
      <c r="H93" s="131">
        <f>SECTEN2_CO2e_2023!H105-[2]SECTEN2_CO2e!H92</f>
        <v>0</v>
      </c>
      <c r="I93" s="131">
        <f>SECTEN2_CO2e_2023!I105-[2]SECTEN2_CO2e!I92</f>
        <v>0</v>
      </c>
      <c r="J93" s="131">
        <f>SECTEN2_CO2e_2023!J105-[2]SECTEN2_CO2e!J92</f>
        <v>0</v>
      </c>
      <c r="K93" s="131">
        <f>SECTEN2_CO2e_2023!K105-[2]SECTEN2_CO2e!K92</f>
        <v>0</v>
      </c>
      <c r="L93" s="131">
        <f>SECTEN2_CO2e_2023!L105-[2]SECTEN2_CO2e!L92</f>
        <v>0</v>
      </c>
      <c r="M93" s="131">
        <f>SECTEN2_CO2e_2023!M105-[2]SECTEN2_CO2e!M92</f>
        <v>0</v>
      </c>
      <c r="N93" s="131">
        <f>SECTEN2_CO2e_2023!N105-[2]SECTEN2_CO2e!N92</f>
        <v>0</v>
      </c>
      <c r="O93" s="131">
        <f>SECTEN2_CO2e_2023!O105-[2]SECTEN2_CO2e!O92</f>
        <v>0</v>
      </c>
      <c r="Q93"/>
    </row>
    <row r="94" spans="1:17" s="1" customFormat="1" ht="15.75" x14ac:dyDescent="0.3">
      <c r="A94" s="84" t="s">
        <v>29</v>
      </c>
      <c r="B94" s="171" t="s">
        <v>235</v>
      </c>
      <c r="C94" s="131">
        <f>SECTEN2_CO2e_2023!C106-[2]SECTEN2_CO2e!C93</f>
        <v>-3.784671489604775E-3</v>
      </c>
      <c r="D94" s="131">
        <f>SECTEN2_CO2e_2023!D106-[2]SECTEN2_CO2e!D93</f>
        <v>-2.9305930994281953E-3</v>
      </c>
      <c r="E94" s="131">
        <f>SECTEN2_CO2e_2023!E106-[2]SECTEN2_CO2e!E93</f>
        <v>-3.0956915117723235E-3</v>
      </c>
      <c r="F94" s="131">
        <f>SECTEN2_CO2e_2023!F106-[2]SECTEN2_CO2e!F93</f>
        <v>1.0712436989734456E-2</v>
      </c>
      <c r="G94" s="131">
        <f>SECTEN2_CO2e_2023!G106-[2]SECTEN2_CO2e!G93</f>
        <v>1.074863060846689E-2</v>
      </c>
      <c r="H94" s="131">
        <f>SECTEN2_CO2e_2023!H106-[2]SECTEN2_CO2e!H93</f>
        <v>1.0822050365883141E-2</v>
      </c>
      <c r="I94" s="131">
        <f>SECTEN2_CO2e_2023!I106-[2]SECTEN2_CO2e!I93</f>
        <v>1.0863326220127392E-2</v>
      </c>
      <c r="J94" s="131">
        <f>SECTEN2_CO2e_2023!J106-[2]SECTEN2_CO2e!J93</f>
        <v>1.0906493336688241E-2</v>
      </c>
      <c r="K94" s="131">
        <f>SECTEN2_CO2e_2023!K106-[2]SECTEN2_CO2e!K93</f>
        <v>1.0924512159011305E-2</v>
      </c>
      <c r="L94" s="131">
        <f>SECTEN2_CO2e_2023!L106-[2]SECTEN2_CO2e!L93</f>
        <v>1.0937050841100398E-2</v>
      </c>
      <c r="M94" s="131">
        <f>SECTEN2_CO2e_2023!M106-[2]SECTEN2_CO2e!M93</f>
        <v>1.100539914303942E-2</v>
      </c>
      <c r="N94" s="131">
        <f>SECTEN2_CO2e_2023!N106-[2]SECTEN2_CO2e!N93</f>
        <v>1.1245845090833283E-2</v>
      </c>
      <c r="O94" s="131">
        <f>SECTEN2_CO2e_2023!O106-[2]SECTEN2_CO2e!O93</f>
        <v>0</v>
      </c>
      <c r="Q94"/>
    </row>
    <row r="95" spans="1:17" ht="15.75" x14ac:dyDescent="0.3">
      <c r="A95" s="47" t="s">
        <v>141</v>
      </c>
      <c r="B95" s="146" t="s">
        <v>142</v>
      </c>
      <c r="C95" s="131">
        <f>SECTEN2_CO2e_2023!C107-[2]SECTEN2_CO2e!C94</f>
        <v>0</v>
      </c>
      <c r="D95" s="131">
        <f>SECTEN2_CO2e_2023!D107-[2]SECTEN2_CO2e!D94</f>
        <v>0</v>
      </c>
      <c r="E95" s="131">
        <f>SECTEN2_CO2e_2023!E107-[2]SECTEN2_CO2e!E94</f>
        <v>0</v>
      </c>
      <c r="F95" s="131">
        <f>SECTEN2_CO2e_2023!F107-[2]SECTEN2_CO2e!F94</f>
        <v>0</v>
      </c>
      <c r="G95" s="131">
        <f>SECTEN2_CO2e_2023!G107-[2]SECTEN2_CO2e!G94</f>
        <v>0</v>
      </c>
      <c r="H95" s="131">
        <f>SECTEN2_CO2e_2023!H107-[2]SECTEN2_CO2e!H94</f>
        <v>0</v>
      </c>
      <c r="I95" s="131">
        <f>SECTEN2_CO2e_2023!I107-[2]SECTEN2_CO2e!I94</f>
        <v>0</v>
      </c>
      <c r="J95" s="131">
        <f>SECTEN2_CO2e_2023!J107-[2]SECTEN2_CO2e!J94</f>
        <v>0</v>
      </c>
      <c r="K95" s="131">
        <f>SECTEN2_CO2e_2023!K107-[2]SECTEN2_CO2e!K94</f>
        <v>0</v>
      </c>
      <c r="L95" s="131">
        <f>SECTEN2_CO2e_2023!L107-[2]SECTEN2_CO2e!L94</f>
        <v>0</v>
      </c>
      <c r="M95" s="131">
        <f>SECTEN2_CO2e_2023!M107-[2]SECTEN2_CO2e!M94</f>
        <v>0</v>
      </c>
      <c r="N95" s="131">
        <f>SECTEN2_CO2e_2023!N107-[2]SECTEN2_CO2e!N94</f>
        <v>0</v>
      </c>
      <c r="O95" s="131">
        <f>SECTEN2_CO2e_2023!O107-[2]SECTEN2_CO2e!O94</f>
        <v>0</v>
      </c>
    </row>
    <row r="96" spans="1:17" ht="15.75" x14ac:dyDescent="0.3">
      <c r="A96" s="47" t="s">
        <v>30</v>
      </c>
      <c r="B96" s="146" t="s">
        <v>205</v>
      </c>
      <c r="C96" s="131">
        <f>SECTEN2_CO2e_2023!C108-[2]SECTEN2_CO2e!C95</f>
        <v>-8.1085772546451551E-2</v>
      </c>
      <c r="D96" s="131">
        <f>SECTEN2_CO2e_2023!D108-[2]SECTEN2_CO2e!D95</f>
        <v>-0.36089350970401313</v>
      </c>
      <c r="E96" s="131">
        <f>SECTEN2_CO2e_2023!E108-[2]SECTEN2_CO2e!E95</f>
        <v>-0.38962469752355844</v>
      </c>
      <c r="F96" s="131">
        <f>SECTEN2_CO2e_2023!F108-[2]SECTEN2_CO2e!F95</f>
        <v>1.7976521538272472</v>
      </c>
      <c r="G96" s="131">
        <f>SECTEN2_CO2e_2023!G108-[2]SECTEN2_CO2e!G95</f>
        <v>0.81305383689083754</v>
      </c>
      <c r="H96" s="131">
        <f>SECTEN2_CO2e_2023!H108-[2]SECTEN2_CO2e!H95</f>
        <v>0.49339093783470744</v>
      </c>
      <c r="I96" s="131">
        <f>SECTEN2_CO2e_2023!I108-[2]SECTEN2_CO2e!I95</f>
        <v>0.35916732124143991</v>
      </c>
      <c r="J96" s="131">
        <f>SECTEN2_CO2e_2023!J108-[2]SECTEN2_CO2e!J95</f>
        <v>-0.21146084078728933</v>
      </c>
      <c r="K96" s="131">
        <f>SECTEN2_CO2e_2023!K108-[2]SECTEN2_CO2e!K95</f>
        <v>-0.31203281004653327</v>
      </c>
      <c r="L96" s="131">
        <f>SECTEN2_CO2e_2023!L108-[2]SECTEN2_CO2e!L95</f>
        <v>-1.1813813900478998</v>
      </c>
      <c r="M96" s="131">
        <f>SECTEN2_CO2e_2023!M108-[2]SECTEN2_CO2e!M95</f>
        <v>-0.85406758385887116</v>
      </c>
      <c r="N96" s="131">
        <f>SECTEN2_CO2e_2023!N108-[2]SECTEN2_CO2e!N95</f>
        <v>-0.49948466799929181</v>
      </c>
      <c r="O96" s="131">
        <f>SECTEN2_CO2e_2023!O108-[2]SECTEN2_CO2e!O95</f>
        <v>-5.5707090205562464E-2</v>
      </c>
    </row>
    <row r="97" spans="1:15" ht="15.75" x14ac:dyDescent="0.3">
      <c r="A97" s="47" t="s">
        <v>31</v>
      </c>
      <c r="B97" s="146" t="s">
        <v>206</v>
      </c>
      <c r="C97" s="131">
        <f>SECTEN2_CO2e_2023!C109-[2]SECTEN2_CO2e!C96</f>
        <v>-9.0896954391229794E-3</v>
      </c>
      <c r="D97" s="131">
        <f>SECTEN2_CO2e_2023!D109-[2]SECTEN2_CO2e!D96</f>
        <v>-5.3755166414747044E-3</v>
      </c>
      <c r="E97" s="131">
        <f>SECTEN2_CO2e_2023!E109-[2]SECTEN2_CO2e!E96</f>
        <v>-3.630508525334317E-3</v>
      </c>
      <c r="F97" s="131">
        <f>SECTEN2_CO2e_2023!F109-[2]SECTEN2_CO2e!F96</f>
        <v>5.1238570554289198E-5</v>
      </c>
      <c r="G97" s="131">
        <f>SECTEN2_CO2e_2023!G109-[2]SECTEN2_CO2e!G96</f>
        <v>9.0176597944007051E-5</v>
      </c>
      <c r="H97" s="131">
        <f>SECTEN2_CO2e_2023!H109-[2]SECTEN2_CO2e!H96</f>
        <v>7.4794012377507591E-5</v>
      </c>
      <c r="I97" s="131">
        <f>SECTEN2_CO2e_2023!I109-[2]SECTEN2_CO2e!I96</f>
        <v>9.3120107343507268E-5</v>
      </c>
      <c r="J97" s="131">
        <f>SECTEN2_CO2e_2023!J109-[2]SECTEN2_CO2e!J96</f>
        <v>8.5055172297916824E-5</v>
      </c>
      <c r="K97" s="131">
        <f>SECTEN2_CO2e_2023!K109-[2]SECTEN2_CO2e!K96</f>
        <v>9.1278398050074458E-5</v>
      </c>
      <c r="L97" s="131">
        <f>SECTEN2_CO2e_2023!L109-[2]SECTEN2_CO2e!L96</f>
        <v>4.9523600612525433E-5</v>
      </c>
      <c r="M97" s="131">
        <f>SECTEN2_CO2e_2023!M109-[2]SECTEN2_CO2e!M96</f>
        <v>1.3922159603828648E-5</v>
      </c>
      <c r="N97" s="131">
        <f>SECTEN2_CO2e_2023!N109-[2]SECTEN2_CO2e!N96</f>
        <v>2.7776145892704705E-6</v>
      </c>
      <c r="O97" s="131">
        <f>SECTEN2_CO2e_2023!O109-[2]SECTEN2_CO2e!O96</f>
        <v>0</v>
      </c>
    </row>
    <row r="98" spans="1:15" ht="15.75" x14ac:dyDescent="0.3">
      <c r="A98" s="47" t="s">
        <v>32</v>
      </c>
      <c r="B98" s="146" t="s">
        <v>207</v>
      </c>
      <c r="C98" s="131">
        <f>SECTEN2_CO2e_2023!C110-[2]SECTEN2_CO2e!C97</f>
        <v>2.838494427243704E-2</v>
      </c>
      <c r="D98" s="131">
        <f>SECTEN2_CO2e_2023!D110-[2]SECTEN2_CO2e!D97</f>
        <v>3.0470320868277834E-2</v>
      </c>
      <c r="E98" s="131">
        <f>SECTEN2_CO2e_2023!E110-[2]SECTEN2_CO2e!E97</f>
        <v>4.0646753247480738E-2</v>
      </c>
      <c r="F98" s="131">
        <f>SECTEN2_CO2e_2023!F110-[2]SECTEN2_CO2e!F97</f>
        <v>0.76403045171730954</v>
      </c>
      <c r="G98" s="131">
        <f>SECTEN2_CO2e_2023!G110-[2]SECTEN2_CO2e!G97</f>
        <v>0.87799850526635004</v>
      </c>
      <c r="H98" s="131">
        <f>SECTEN2_CO2e_2023!H110-[2]SECTEN2_CO2e!H97</f>
        <v>1.1630769333030599</v>
      </c>
      <c r="I98" s="131">
        <f>SECTEN2_CO2e_2023!I110-[2]SECTEN2_CO2e!I97</f>
        <v>1.3517291032634042</v>
      </c>
      <c r="J98" s="131">
        <f>SECTEN2_CO2e_2023!J110-[2]SECTEN2_CO2e!J97</f>
        <v>1.4733480624847259</v>
      </c>
      <c r="K98" s="131">
        <f>SECTEN2_CO2e_2023!K110-[2]SECTEN2_CO2e!K97</f>
        <v>1.5540788767102307</v>
      </c>
      <c r="L98" s="131">
        <f>SECTEN2_CO2e_2023!L110-[2]SECTEN2_CO2e!L97</f>
        <v>1.5400108698309922</v>
      </c>
      <c r="M98" s="131">
        <f>SECTEN2_CO2e_2023!M110-[2]SECTEN2_CO2e!M97</f>
        <v>1.5318919345876219</v>
      </c>
      <c r="N98" s="131">
        <f>SECTEN2_CO2e_2023!N110-[2]SECTEN2_CO2e!N97</f>
        <v>1.5140837202751807</v>
      </c>
      <c r="O98" s="131">
        <f>SECTEN2_CO2e_2023!O110-[2]SECTEN2_CO2e!O97</f>
        <v>1.4958822953424713</v>
      </c>
    </row>
    <row r="99" spans="1:15" ht="15.75" x14ac:dyDescent="0.3">
      <c r="A99" s="47" t="s">
        <v>143</v>
      </c>
      <c r="B99" s="146" t="s">
        <v>208</v>
      </c>
      <c r="C99" s="131">
        <f>SECTEN2_CO2e_2023!C111-[2]SECTEN2_CO2e!C98</f>
        <v>0</v>
      </c>
      <c r="D99" s="131">
        <f>SECTEN2_CO2e_2023!D111-[2]SECTEN2_CO2e!D98</f>
        <v>0</v>
      </c>
      <c r="E99" s="131">
        <f>SECTEN2_CO2e_2023!E111-[2]SECTEN2_CO2e!E98</f>
        <v>0</v>
      </c>
      <c r="F99" s="131">
        <f>SECTEN2_CO2e_2023!F111-[2]SECTEN2_CO2e!F98</f>
        <v>0</v>
      </c>
      <c r="G99" s="131">
        <f>SECTEN2_CO2e_2023!G111-[2]SECTEN2_CO2e!G98</f>
        <v>0</v>
      </c>
      <c r="H99" s="131">
        <f>SECTEN2_CO2e_2023!H111-[2]SECTEN2_CO2e!H98</f>
        <v>0</v>
      </c>
      <c r="I99" s="131">
        <f>SECTEN2_CO2e_2023!I111-[2]SECTEN2_CO2e!I98</f>
        <v>0</v>
      </c>
      <c r="J99" s="131">
        <f>SECTEN2_CO2e_2023!J111-[2]SECTEN2_CO2e!J98</f>
        <v>0</v>
      </c>
      <c r="K99" s="131">
        <f>SECTEN2_CO2e_2023!K111-[2]SECTEN2_CO2e!K98</f>
        <v>0</v>
      </c>
      <c r="L99" s="131">
        <f>SECTEN2_CO2e_2023!L111-[2]SECTEN2_CO2e!L98</f>
        <v>0</v>
      </c>
      <c r="M99" s="131">
        <f>SECTEN2_CO2e_2023!M111-[2]SECTEN2_CO2e!M98</f>
        <v>0</v>
      </c>
      <c r="N99" s="131">
        <f>SECTEN2_CO2e_2023!N111-[2]SECTEN2_CO2e!N98</f>
        <v>0</v>
      </c>
      <c r="O99" s="131">
        <f>SECTEN2_CO2e_2023!O111-[2]SECTEN2_CO2e!O98</f>
        <v>0</v>
      </c>
    </row>
    <row r="100" spans="1:15" ht="15.75" x14ac:dyDescent="0.3">
      <c r="A100" s="47" t="s">
        <v>34</v>
      </c>
      <c r="B100" s="146" t="s">
        <v>144</v>
      </c>
      <c r="C100" s="131">
        <f>SECTEN2_CO2e_2023!C112-[2]SECTEN2_CO2e!C99</f>
        <v>2.9702377359650534E-3</v>
      </c>
      <c r="D100" s="131">
        <f>SECTEN2_CO2e_2023!D112-[2]SECTEN2_CO2e!D99</f>
        <v>2.9041026875251674E-3</v>
      </c>
      <c r="E100" s="131">
        <f>SECTEN2_CO2e_2023!E112-[2]SECTEN2_CO2e!E99</f>
        <v>-1.6804701681489842E-3</v>
      </c>
      <c r="F100" s="131">
        <f>SECTEN2_CO2e_2023!F112-[2]SECTEN2_CO2e!F99</f>
        <v>1.0319621747249113</v>
      </c>
      <c r="G100" s="131">
        <f>SECTEN2_CO2e_2023!G112-[2]SECTEN2_CO2e!G99</f>
        <v>1.0014098404208651</v>
      </c>
      <c r="H100" s="131">
        <f>SECTEN2_CO2e_2023!H112-[2]SECTEN2_CO2e!H99</f>
        <v>0.856852104281556</v>
      </c>
      <c r="I100" s="131">
        <f>SECTEN2_CO2e_2023!I112-[2]SECTEN2_CO2e!I99</f>
        <v>0.75882783605795467</v>
      </c>
      <c r="J100" s="131">
        <f>SECTEN2_CO2e_2023!J112-[2]SECTEN2_CO2e!J99</f>
        <v>0.47261366881605893</v>
      </c>
      <c r="K100" s="131">
        <f>SECTEN2_CO2e_2023!K112-[2]SECTEN2_CO2e!K99</f>
        <v>0.3142931130867011</v>
      </c>
      <c r="L100" s="131">
        <f>SECTEN2_CO2e_2023!L112-[2]SECTEN2_CO2e!L99</f>
        <v>0.1151514235127125</v>
      </c>
      <c r="M100" s="131">
        <f>SECTEN2_CO2e_2023!M112-[2]SECTEN2_CO2e!M99</f>
        <v>3.5282391984749882E-2</v>
      </c>
      <c r="N100" s="131">
        <f>SECTEN2_CO2e_2023!N112-[2]SECTEN2_CO2e!N99</f>
        <v>4.7755628377030137E-5</v>
      </c>
      <c r="O100" s="131">
        <f>SECTEN2_CO2e_2023!O112-[2]SECTEN2_CO2e!O99</f>
        <v>0</v>
      </c>
    </row>
    <row r="101" spans="1:15" ht="15.75" x14ac:dyDescent="0.3">
      <c r="A101" s="47" t="s">
        <v>33</v>
      </c>
      <c r="B101" s="146" t="s">
        <v>145</v>
      </c>
      <c r="C101" s="131">
        <f>SECTEN2_CO2e_2023!C113-[2]SECTEN2_CO2e!C100</f>
        <v>-3.2256528951720015E-3</v>
      </c>
      <c r="D101" s="131">
        <f>SECTEN2_CO2e_2023!D113-[2]SECTEN2_CO2e!D100</f>
        <v>-3.0963138780523425E-3</v>
      </c>
      <c r="E101" s="131">
        <f>SECTEN2_CO2e_2023!E113-[2]SECTEN2_CO2e!E100</f>
        <v>-1.6858272602223445E-3</v>
      </c>
      <c r="F101" s="131">
        <f>SECTEN2_CO2e_2023!F113-[2]SECTEN2_CO2e!F100</f>
        <v>-1.0399491975526765</v>
      </c>
      <c r="G101" s="131">
        <f>SECTEN2_CO2e_2023!G113-[2]SECTEN2_CO2e!G100</f>
        <v>-1.0345079528688148</v>
      </c>
      <c r="H101" s="131">
        <f>SECTEN2_CO2e_2023!H113-[2]SECTEN2_CO2e!H100</f>
        <v>-0.86217643182439918</v>
      </c>
      <c r="I101" s="131">
        <f>SECTEN2_CO2e_2023!I113-[2]SECTEN2_CO2e!I100</f>
        <v>-0.75311894587438588</v>
      </c>
      <c r="J101" s="131">
        <f>SECTEN2_CO2e_2023!J113-[2]SECTEN2_CO2e!J100</f>
        <v>-0.54570901027297225</v>
      </c>
      <c r="K101" s="131">
        <f>SECTEN2_CO2e_2023!K113-[2]SECTEN2_CO2e!K100</f>
        <v>-0.40761239917838754</v>
      </c>
      <c r="L101" s="131">
        <f>SECTEN2_CO2e_2023!L113-[2]SECTEN2_CO2e!L100</f>
        <v>-0.27301575757178626</v>
      </c>
      <c r="M101" s="131">
        <f>SECTEN2_CO2e_2023!M113-[2]SECTEN2_CO2e!M100</f>
        <v>-0.18096548691052008</v>
      </c>
      <c r="N101" s="131">
        <f>SECTEN2_CO2e_2023!N113-[2]SECTEN2_CO2e!N100</f>
        <v>-5.849322272925654E-3</v>
      </c>
      <c r="O101" s="131">
        <f>SECTEN2_CO2e_2023!O113-[2]SECTEN2_CO2e!O100</f>
        <v>-2.9070044873652835E-3</v>
      </c>
    </row>
    <row r="102" spans="1:15" ht="15.75" x14ac:dyDescent="0.3">
      <c r="A102" s="47" t="s">
        <v>146</v>
      </c>
      <c r="B102" s="146" t="s">
        <v>147</v>
      </c>
      <c r="C102" s="131">
        <f>SECTEN2_CO2e_2023!C114-[2]SECTEN2_CO2e!C101</f>
        <v>0</v>
      </c>
      <c r="D102" s="131">
        <f>SECTEN2_CO2e_2023!D114-[2]SECTEN2_CO2e!D101</f>
        <v>0</v>
      </c>
      <c r="E102" s="131">
        <f>SECTEN2_CO2e_2023!E114-[2]SECTEN2_CO2e!E101</f>
        <v>0</v>
      </c>
      <c r="F102" s="131">
        <f>SECTEN2_CO2e_2023!F114-[2]SECTEN2_CO2e!F101</f>
        <v>0</v>
      </c>
      <c r="G102" s="131">
        <f>SECTEN2_CO2e_2023!G114-[2]SECTEN2_CO2e!G101</f>
        <v>0</v>
      </c>
      <c r="H102" s="131">
        <f>SECTEN2_CO2e_2023!H114-[2]SECTEN2_CO2e!H101</f>
        <v>0</v>
      </c>
      <c r="I102" s="131">
        <f>SECTEN2_CO2e_2023!I114-[2]SECTEN2_CO2e!I101</f>
        <v>0</v>
      </c>
      <c r="J102" s="131">
        <f>SECTEN2_CO2e_2023!J114-[2]SECTEN2_CO2e!J101</f>
        <v>0</v>
      </c>
      <c r="K102" s="131">
        <f>SECTEN2_CO2e_2023!K114-[2]SECTEN2_CO2e!K101</f>
        <v>0</v>
      </c>
      <c r="L102" s="131">
        <f>SECTEN2_CO2e_2023!L114-[2]SECTEN2_CO2e!L101</f>
        <v>0</v>
      </c>
      <c r="M102" s="131">
        <f>SECTEN2_CO2e_2023!M114-[2]SECTEN2_CO2e!M101</f>
        <v>0</v>
      </c>
      <c r="N102" s="131">
        <f>SECTEN2_CO2e_2023!N114-[2]SECTEN2_CO2e!N101</f>
        <v>0</v>
      </c>
      <c r="O102" s="131">
        <f>SECTEN2_CO2e_2023!O114-[2]SECTEN2_CO2e!O101</f>
        <v>0</v>
      </c>
    </row>
    <row r="103" spans="1:15" ht="15.75" x14ac:dyDescent="0.3">
      <c r="A103" s="47"/>
      <c r="B103" s="37" t="s">
        <v>209</v>
      </c>
      <c r="C103" s="141">
        <f>SECTEN2_CO2e_2023!C115-[2]SECTEN2_CO2e!C102</f>
        <v>-0.37083850557323217</v>
      </c>
      <c r="D103" s="141">
        <f>SECTEN2_CO2e_2023!D115-[2]SECTEN2_CO2e!D102</f>
        <v>-1.0458233472276675</v>
      </c>
      <c r="E103" s="141">
        <f>SECTEN2_CO2e_2023!E115-[2]SECTEN2_CO2e!E102</f>
        <v>0.45909643269702372</v>
      </c>
      <c r="F103" s="141">
        <f>SECTEN2_CO2e_2023!F115-[2]SECTEN2_CO2e!F102</f>
        <v>8.3185825714237609</v>
      </c>
      <c r="G103" s="141">
        <f>SECTEN2_CO2e_2023!G115-[2]SECTEN2_CO2e!G102</f>
        <v>1.8352561073092488</v>
      </c>
      <c r="H103" s="141">
        <f>SECTEN2_CO2e_2023!H115-[2]SECTEN2_CO2e!H102</f>
        <v>1.715675477670132</v>
      </c>
      <c r="I103" s="141">
        <f>SECTEN2_CO2e_2023!I115-[2]SECTEN2_CO2e!I102</f>
        <v>1.8107601220571041</v>
      </c>
      <c r="J103" s="141">
        <f>SECTEN2_CO2e_2023!J115-[2]SECTEN2_CO2e!J102</f>
        <v>-9.6981877293913499E-3</v>
      </c>
      <c r="K103" s="141">
        <f>SECTEN2_CO2e_2023!K115-[2]SECTEN2_CO2e!K102</f>
        <v>0.15689344484891876</v>
      </c>
      <c r="L103" s="141">
        <f>SECTEN2_CO2e_2023!L115-[2]SECTEN2_CO2e!L102</f>
        <v>-4.4372798820940176</v>
      </c>
      <c r="M103" s="141">
        <f>SECTEN2_CO2e_2023!M115-[2]SECTEN2_CO2e!M102</f>
        <v>-3.1576952784715857</v>
      </c>
      <c r="N103" s="141">
        <f>SECTEN2_CO2e_2023!N115-[2]SECTEN2_CO2e!N102</f>
        <v>1.0701514093065807</v>
      </c>
      <c r="O103" s="141">
        <f>SECTEN2_CO2e_2023!O115-[2]SECTEN2_CO2e!O102</f>
        <v>1.436333006063085</v>
      </c>
    </row>
    <row r="104" spans="1:15" ht="15.75" x14ac:dyDescent="0.3">
      <c r="A104" s="47" t="s">
        <v>48</v>
      </c>
      <c r="B104" s="146" t="s">
        <v>148</v>
      </c>
      <c r="C104" s="131">
        <f>SECTEN2_CO2e_2023!C116-[2]SECTEN2_CO2e!C103</f>
        <v>-1.0360434087728576E-2</v>
      </c>
      <c r="D104" s="131">
        <f>SECTEN2_CO2e_2023!D116-[2]SECTEN2_CO2e!D103</f>
        <v>-9.2746370192643979E-3</v>
      </c>
      <c r="E104" s="131">
        <f>SECTEN2_CO2e_2023!E116-[2]SECTEN2_CO2e!E103</f>
        <v>-8.4600688517975087E-3</v>
      </c>
      <c r="F104" s="131">
        <f>SECTEN2_CO2e_2023!F116-[2]SECTEN2_CO2e!F103</f>
        <v>-5.9828785050143884E-3</v>
      </c>
      <c r="G104" s="131">
        <f>SECTEN2_CO2e_2023!G116-[2]SECTEN2_CO2e!G103</f>
        <v>-6.0659377137106674E-3</v>
      </c>
      <c r="H104" s="131">
        <f>SECTEN2_CO2e_2023!H116-[2]SECTEN2_CO2e!H103</f>
        <v>2.2205593055867945E-2</v>
      </c>
      <c r="I104" s="131">
        <f>SECTEN2_CO2e_2023!I116-[2]SECTEN2_CO2e!I103</f>
        <v>4.0527684564332422E-2</v>
      </c>
      <c r="J104" s="131">
        <f>SECTEN2_CO2e_2023!J116-[2]SECTEN2_CO2e!J103</f>
        <v>0.11438874991241918</v>
      </c>
      <c r="K104" s="131">
        <f>SECTEN2_CO2e_2023!K116-[2]SECTEN2_CO2e!K103</f>
        <v>0.1576063752660217</v>
      </c>
      <c r="L104" s="131">
        <f>SECTEN2_CO2e_2023!L116-[2]SECTEN2_CO2e!L103</f>
        <v>9.1768059300338309E-2</v>
      </c>
      <c r="M104" s="131">
        <f>SECTEN2_CO2e_2023!M116-[2]SECTEN2_CO2e!M103</f>
        <v>5.7653803166479653E-2</v>
      </c>
      <c r="N104" s="131">
        <f>SECTEN2_CO2e_2023!N116-[2]SECTEN2_CO2e!N103</f>
        <v>1.1183024710056022E-3</v>
      </c>
      <c r="O104" s="131">
        <f>SECTEN2_CO2e_2023!O116-[2]SECTEN2_CO2e!O103</f>
        <v>-6.1138140149797444E-5</v>
      </c>
    </row>
    <row r="105" spans="1:15" ht="15.75" x14ac:dyDescent="0.3">
      <c r="A105" s="47" t="s">
        <v>70</v>
      </c>
      <c r="B105" s="146" t="s">
        <v>210</v>
      </c>
      <c r="C105" s="131">
        <f>SECTEN2_CO2e_2023!C117-[2]SECTEN2_CO2e!C104</f>
        <v>-5.544256304682027E-5</v>
      </c>
      <c r="D105" s="131">
        <f>SECTEN2_CO2e_2023!D117-[2]SECTEN2_CO2e!D104</f>
        <v>6.6750724512127657E-3</v>
      </c>
      <c r="E105" s="131">
        <f>SECTEN2_CO2e_2023!E117-[2]SECTEN2_CO2e!E104</f>
        <v>-1.1259723015727405E-2</v>
      </c>
      <c r="F105" s="131">
        <f>SECTEN2_CO2e_2023!F117-[2]SECTEN2_CO2e!F104</f>
        <v>-9.2153356915618684E-3</v>
      </c>
      <c r="G105" s="131">
        <f>SECTEN2_CO2e_2023!G117-[2]SECTEN2_CO2e!G104</f>
        <v>-8.7023265660510635E-3</v>
      </c>
      <c r="H105" s="131">
        <f>SECTEN2_CO2e_2023!H117-[2]SECTEN2_CO2e!H104</f>
        <v>-7.1260966022998473E-3</v>
      </c>
      <c r="I105" s="131">
        <f>SECTEN2_CO2e_2023!I117-[2]SECTEN2_CO2e!I104</f>
        <v>-6.0752766264658142E-3</v>
      </c>
      <c r="J105" s="131">
        <f>SECTEN2_CO2e_2023!J117-[2]SECTEN2_CO2e!J104</f>
        <v>-5.8944139501145854E-3</v>
      </c>
      <c r="K105" s="131">
        <f>SECTEN2_CO2e_2023!K117-[2]SECTEN2_CO2e!K104</f>
        <v>-5.7738388325471457E-3</v>
      </c>
      <c r="L105" s="131">
        <f>SECTEN2_CO2e_2023!L117-[2]SECTEN2_CO2e!L104</f>
        <v>-5.8409581905555508E-3</v>
      </c>
      <c r="M105" s="131">
        <f>SECTEN2_CO2e_2023!M117-[2]SECTEN2_CO2e!M104</f>
        <v>-5.8857044292278393E-3</v>
      </c>
      <c r="N105" s="131">
        <f>SECTEN2_CO2e_2023!N117-[2]SECTEN2_CO2e!N104</f>
        <v>-1.4995046554686677E-2</v>
      </c>
      <c r="O105" s="131">
        <f>SECTEN2_CO2e_2023!O117-[2]SECTEN2_CO2e!O104</f>
        <v>-2.6963832569410519E-2</v>
      </c>
    </row>
    <row r="106" spans="1:15" ht="15.75" x14ac:dyDescent="0.3">
      <c r="A106" s="47" t="s">
        <v>50</v>
      </c>
      <c r="B106" s="146" t="s">
        <v>149</v>
      </c>
      <c r="C106" s="131">
        <f>SECTEN2_CO2e_2023!C118-[2]SECTEN2_CO2e!C105</f>
        <v>-8.7517160751653389E-3</v>
      </c>
      <c r="D106" s="131">
        <f>SECTEN2_CO2e_2023!D118-[2]SECTEN2_CO2e!D105</f>
        <v>-3.6278166634868825E-3</v>
      </c>
      <c r="E106" s="131">
        <f>SECTEN2_CO2e_2023!E118-[2]SECTEN2_CO2e!E105</f>
        <v>2.9039536602022409E-3</v>
      </c>
      <c r="F106" s="131">
        <f>SECTEN2_CO2e_2023!F118-[2]SECTEN2_CO2e!F105</f>
        <v>6.2596668137509637E-2</v>
      </c>
      <c r="G106" s="131">
        <f>SECTEN2_CO2e_2023!G118-[2]SECTEN2_CO2e!G105</f>
        <v>3.3041828362390113E-2</v>
      </c>
      <c r="H106" s="131">
        <f>SECTEN2_CO2e_2023!H118-[2]SECTEN2_CO2e!H105</f>
        <v>-1.611172501427216E-2</v>
      </c>
      <c r="I106" s="131">
        <f>SECTEN2_CO2e_2023!I118-[2]SECTEN2_CO2e!I105</f>
        <v>-4.50217787502869E-2</v>
      </c>
      <c r="J106" s="131">
        <f>SECTEN2_CO2e_2023!J118-[2]SECTEN2_CO2e!J105</f>
        <v>-0.16980082564310117</v>
      </c>
      <c r="K106" s="131">
        <f>SECTEN2_CO2e_2023!K118-[2]SECTEN2_CO2e!K105</f>
        <v>-0.24770556730484983</v>
      </c>
      <c r="L106" s="131">
        <f>SECTEN2_CO2e_2023!L118-[2]SECTEN2_CO2e!L105</f>
        <v>-0.40164093874916373</v>
      </c>
      <c r="M106" s="131">
        <f>SECTEN2_CO2e_2023!M118-[2]SECTEN2_CO2e!M105</f>
        <v>-0.48726254336226299</v>
      </c>
      <c r="N106" s="131">
        <f>SECTEN2_CO2e_2023!N118-[2]SECTEN2_CO2e!N105</f>
        <v>-0.65382069120740383</v>
      </c>
      <c r="O106" s="131">
        <f>SECTEN2_CO2e_2023!O118-[2]SECTEN2_CO2e!O105</f>
        <v>-0.71767627572391068</v>
      </c>
    </row>
    <row r="107" spans="1:15" ht="15.75" x14ac:dyDescent="0.3">
      <c r="A107" s="47" t="s">
        <v>49</v>
      </c>
      <c r="B107" s="146" t="s">
        <v>150</v>
      </c>
      <c r="C107" s="131">
        <f>SECTEN2_CO2e_2023!C119-[2]SECTEN2_CO2e!C106</f>
        <v>6.8927980748112461E-4</v>
      </c>
      <c r="D107" s="131">
        <f>SECTEN2_CO2e_2023!D119-[2]SECTEN2_CO2e!D106</f>
        <v>6.1675875670963443E-4</v>
      </c>
      <c r="E107" s="131">
        <f>SECTEN2_CO2e_2023!E119-[2]SECTEN2_CO2e!E106</f>
        <v>6.6541620244047195E-3</v>
      </c>
      <c r="F107" s="131">
        <f>SECTEN2_CO2e_2023!F119-[2]SECTEN2_CO2e!F106</f>
        <v>3.0266329431534178E-3</v>
      </c>
      <c r="G107" s="131">
        <f>SECTEN2_CO2e_2023!G119-[2]SECTEN2_CO2e!G106</f>
        <v>6.0828022231929069E-4</v>
      </c>
      <c r="H107" s="131">
        <f>SECTEN2_CO2e_2023!H119-[2]SECTEN2_CO2e!H106</f>
        <v>4.1449969636172534E-3</v>
      </c>
      <c r="I107" s="131">
        <f>SECTEN2_CO2e_2023!I119-[2]SECTEN2_CO2e!I106</f>
        <v>6.502808124482673E-3</v>
      </c>
      <c r="J107" s="131">
        <f>SECTEN2_CO2e_2023!J119-[2]SECTEN2_CO2e!J106</f>
        <v>-1.7703024791826394E-4</v>
      </c>
      <c r="K107" s="131">
        <f>SECTEN2_CO2e_2023!K119-[2]SECTEN2_CO2e!K106</f>
        <v>-4.6302558295189256E-3</v>
      </c>
      <c r="L107" s="131">
        <f>SECTEN2_CO2e_2023!L119-[2]SECTEN2_CO2e!L106</f>
        <v>-2.228322311987152E-2</v>
      </c>
      <c r="M107" s="131">
        <f>SECTEN2_CO2e_2023!M119-[2]SECTEN2_CO2e!M106</f>
        <v>-3.4051867980106565E-2</v>
      </c>
      <c r="N107" s="131">
        <f>SECTEN2_CO2e_2023!N119-[2]SECTEN2_CO2e!N106</f>
        <v>7.2488441562214151E-3</v>
      </c>
      <c r="O107" s="131">
        <f>SECTEN2_CO2e_2023!O119-[2]SECTEN2_CO2e!O106</f>
        <v>1.499130185185657E-2</v>
      </c>
    </row>
    <row r="108" spans="1:15" ht="15.75" x14ac:dyDescent="0.3">
      <c r="A108" s="47" t="s">
        <v>51</v>
      </c>
      <c r="B108" s="146" t="s">
        <v>151</v>
      </c>
      <c r="C108" s="131">
        <f>SECTEN2_CO2e_2023!C120-[2]SECTEN2_CO2e!C107</f>
        <v>-1.1492724420221201E-3</v>
      </c>
      <c r="D108" s="131">
        <f>SECTEN2_CO2e_2023!D120-[2]SECTEN2_CO2e!D107</f>
        <v>-1.2725639719368687E-3</v>
      </c>
      <c r="E108" s="131">
        <f>SECTEN2_CO2e_2023!E120-[2]SECTEN2_CO2e!E107</f>
        <v>1.0714724834106626E-3</v>
      </c>
      <c r="F108" s="131">
        <f>SECTEN2_CO2e_2023!F120-[2]SECTEN2_CO2e!F107</f>
        <v>-0.13230429631556273</v>
      </c>
      <c r="G108" s="131">
        <f>SECTEN2_CO2e_2023!G120-[2]SECTEN2_CO2e!G107</f>
        <v>-0.22123543413440716</v>
      </c>
      <c r="H108" s="131">
        <f>SECTEN2_CO2e_2023!H120-[2]SECTEN2_CO2e!H107</f>
        <v>-9.9915296250978169E-2</v>
      </c>
      <c r="I108" s="131">
        <f>SECTEN2_CO2e_2023!I120-[2]SECTEN2_CO2e!I107</f>
        <v>-1.9035219506854606E-2</v>
      </c>
      <c r="J108" s="131">
        <f>SECTEN2_CO2e_2023!J120-[2]SECTEN2_CO2e!J107</f>
        <v>-0.57852105531895903</v>
      </c>
      <c r="K108" s="131">
        <f>SECTEN2_CO2e_2023!K120-[2]SECTEN2_CO2e!K107</f>
        <v>-0.95197336859890069</v>
      </c>
      <c r="L108" s="131">
        <f>SECTEN2_CO2e_2023!L120-[2]SECTEN2_CO2e!L107</f>
        <v>-0.94861477434389285</v>
      </c>
      <c r="M108" s="131">
        <f>SECTEN2_CO2e_2023!M120-[2]SECTEN2_CO2e!M107</f>
        <v>-0.94637523052142614</v>
      </c>
      <c r="N108" s="131">
        <f>SECTEN2_CO2e_2023!N120-[2]SECTEN2_CO2e!N107</f>
        <v>-0.90432631205672576</v>
      </c>
      <c r="O108" s="131">
        <f>SECTEN2_CO2e_2023!O120-[2]SECTEN2_CO2e!O107</f>
        <v>-0.75391901144985329</v>
      </c>
    </row>
    <row r="109" spans="1:15" ht="15.75" x14ac:dyDescent="0.3">
      <c r="A109" s="47"/>
      <c r="B109" s="37" t="s">
        <v>211</v>
      </c>
      <c r="C109" s="141">
        <f>SECTEN2_CO2e_2023!C121-[2]SECTEN2_CO2e!C108</f>
        <v>-1.9627585360481703E-2</v>
      </c>
      <c r="D109" s="141">
        <f>SECTEN2_CO2e_2023!D121-[2]SECTEN2_CO2e!D108</f>
        <v>-6.8831864467648884E-3</v>
      </c>
      <c r="E109" s="141">
        <f>SECTEN2_CO2e_2023!E121-[2]SECTEN2_CO2e!E108</f>
        <v>-9.0902036995084146E-3</v>
      </c>
      <c r="F109" s="141">
        <f>SECTEN2_CO2e_2023!F121-[2]SECTEN2_CO2e!F108</f>
        <v>-8.187920943147553E-2</v>
      </c>
      <c r="G109" s="141">
        <f>SECTEN2_CO2e_2023!G121-[2]SECTEN2_CO2e!G108</f>
        <v>-0.20235358982945861</v>
      </c>
      <c r="H109" s="141">
        <f>SECTEN2_CO2e_2023!H121-[2]SECTEN2_CO2e!H108</f>
        <v>-9.680252784806509E-2</v>
      </c>
      <c r="I109" s="141">
        <f>SECTEN2_CO2e_2023!I121-[2]SECTEN2_CO2e!I108</f>
        <v>-2.3101782194792087E-2</v>
      </c>
      <c r="J109" s="141">
        <f>SECTEN2_CO2e_2023!J121-[2]SECTEN2_CO2e!J108</f>
        <v>-0.64000457524767285</v>
      </c>
      <c r="K109" s="141">
        <f>SECTEN2_CO2e_2023!K121-[2]SECTEN2_CO2e!K108</f>
        <v>-1.0524766552997948</v>
      </c>
      <c r="L109" s="141">
        <f>SECTEN2_CO2e_2023!L121-[2]SECTEN2_CO2e!L108</f>
        <v>-1.286611835103145</v>
      </c>
      <c r="M109" s="141">
        <f>SECTEN2_CO2e_2023!M121-[2]SECTEN2_CO2e!M108</f>
        <v>-1.4159215431265437</v>
      </c>
      <c r="N109" s="141">
        <f>SECTEN2_CO2e_2023!N121-[2]SECTEN2_CO2e!N108</f>
        <v>-1.5647749031915892</v>
      </c>
      <c r="O109" s="141">
        <f>SECTEN2_CO2e_2023!O121-[2]SECTEN2_CO2e!O108</f>
        <v>-1.4836289560314679</v>
      </c>
    </row>
    <row r="110" spans="1:15" ht="15.75" x14ac:dyDescent="0.3">
      <c r="A110" s="47"/>
      <c r="B110" s="38" t="s">
        <v>212</v>
      </c>
      <c r="C110" s="142">
        <f>SECTEN2_CO2e_2023!C122-[2]SECTEN2_CO2e!C109</f>
        <v>-0.39046609093369966</v>
      </c>
      <c r="D110" s="142">
        <f>SECTEN2_CO2e_2023!D122-[2]SECTEN2_CO2e!D109</f>
        <v>-1.0527065336744386</v>
      </c>
      <c r="E110" s="142">
        <f>SECTEN2_CO2e_2023!E122-[2]SECTEN2_CO2e!E109</f>
        <v>0.45000622899752329</v>
      </c>
      <c r="F110" s="142">
        <f>SECTEN2_CO2e_2023!F122-[2]SECTEN2_CO2e!F109</f>
        <v>8.2367033619922978</v>
      </c>
      <c r="G110" s="142">
        <f>SECTEN2_CO2e_2023!G122-[2]SECTEN2_CO2e!G109</f>
        <v>1.632902517479792</v>
      </c>
      <c r="H110" s="142">
        <f>SECTEN2_CO2e_2023!H122-[2]SECTEN2_CO2e!H109</f>
        <v>1.6188729498220624</v>
      </c>
      <c r="I110" s="142">
        <f>SECTEN2_CO2e_2023!I122-[2]SECTEN2_CO2e!I109</f>
        <v>1.7876583398623325</v>
      </c>
      <c r="J110" s="142">
        <f>SECTEN2_CO2e_2023!J122-[2]SECTEN2_CO2e!J109</f>
        <v>-0.64970276297705709</v>
      </c>
      <c r="K110" s="142">
        <f>SECTEN2_CO2e_2023!K122-[2]SECTEN2_CO2e!K109</f>
        <v>-0.89558321045088007</v>
      </c>
      <c r="L110" s="142">
        <f>SECTEN2_CO2e_2023!L122-[2]SECTEN2_CO2e!L109</f>
        <v>-5.7238917171971657</v>
      </c>
      <c r="M110" s="142">
        <f>SECTEN2_CO2e_2023!M122-[2]SECTEN2_CO2e!M109</f>
        <v>-4.5736168215981294</v>
      </c>
      <c r="N110" s="142">
        <f>SECTEN2_CO2e_2023!N122-[2]SECTEN2_CO2e!N109</f>
        <v>-0.49462349388500826</v>
      </c>
      <c r="O110" s="142">
        <f>SECTEN2_CO2e_2023!O122-[2]SECTEN2_CO2e!O109</f>
        <v>-4.7295949968382711E-2</v>
      </c>
    </row>
    <row r="111" spans="1:15" ht="15.75" x14ac:dyDescent="0.3">
      <c r="A111" s="47"/>
      <c r="B111" s="17"/>
      <c r="C111" s="81"/>
      <c r="D111" s="81"/>
      <c r="E111" s="82"/>
      <c r="F111" s="81"/>
      <c r="G111" s="81"/>
      <c r="H111" s="81"/>
      <c r="I111" s="81"/>
      <c r="J111" s="81"/>
      <c r="K111" s="81"/>
      <c r="L111" s="81"/>
      <c r="M111" s="81"/>
      <c r="N111" s="81"/>
      <c r="O111" s="81"/>
    </row>
    <row r="112" spans="1:15" ht="15.75" x14ac:dyDescent="0.3">
      <c r="A112" s="50" t="s">
        <v>71</v>
      </c>
      <c r="B112" s="172" t="s">
        <v>213</v>
      </c>
      <c r="C112" s="131">
        <f>SECTEN2_CO2e_2023!C124-[2]SECTEN2_CO2e!C111</f>
        <v>-5.6136087116270827E-5</v>
      </c>
      <c r="D112" s="131">
        <f>SECTEN2_CO2e_2023!D124-[2]SECTEN2_CO2e!D111</f>
        <v>3.8940477002175206E-3</v>
      </c>
      <c r="E112" s="131">
        <f>SECTEN2_CO2e_2023!E124-[2]SECTEN2_CO2e!E111</f>
        <v>-6.10587369252788E-3</v>
      </c>
      <c r="F112" s="131">
        <f>SECTEN2_CO2e_2023!F124-[2]SECTEN2_CO2e!F111</f>
        <v>-5.0477268291054464E-3</v>
      </c>
      <c r="G112" s="131">
        <f>SECTEN2_CO2e_2023!G124-[2]SECTEN2_CO2e!G111</f>
        <v>-4.8029921142851983E-3</v>
      </c>
      <c r="H112" s="131">
        <f>SECTEN2_CO2e_2023!H124-[2]SECTEN2_CO2e!H111</f>
        <v>-3.9991003899442906E-3</v>
      </c>
      <c r="I112" s="131">
        <f>SECTEN2_CO2e_2023!I124-[2]SECTEN2_CO2e!I111</f>
        <v>-3.4631725737170327E-3</v>
      </c>
      <c r="J112" s="131">
        <f>SECTEN2_CO2e_2023!J124-[2]SECTEN2_CO2e!J111</f>
        <v>-3.4931159801793732E-3</v>
      </c>
      <c r="K112" s="131">
        <f>SECTEN2_CO2e_2023!K124-[2]SECTEN2_CO2e!K111</f>
        <v>-3.5130782511542946E-3</v>
      </c>
      <c r="L112" s="131">
        <f>SECTEN2_CO2e_2023!L124-[2]SECTEN2_CO2e!L111</f>
        <v>-3.7878610275940833E-3</v>
      </c>
      <c r="M112" s="131">
        <f>SECTEN2_CO2e_2023!M124-[2]SECTEN2_CO2e!M111</f>
        <v>-3.9710495452206299E-3</v>
      </c>
      <c r="N112" s="131">
        <f>SECTEN2_CO2e_2023!N124-[2]SECTEN2_CO2e!N111</f>
        <v>-8.8115776856139277E-3</v>
      </c>
      <c r="O112" s="131">
        <f>SECTEN2_CO2e_2023!O124-[2]SECTEN2_CO2e!O111</f>
        <v>-1.5764022646335033E-2</v>
      </c>
    </row>
    <row r="113" spans="1:15" ht="15.75" x14ac:dyDescent="0.3">
      <c r="A113" s="50" t="s">
        <v>78</v>
      </c>
      <c r="B113" s="172" t="s">
        <v>214</v>
      </c>
      <c r="C113" s="131">
        <f>SECTEN2_CO2e_2023!C125-[2]SECTEN2_CO2e!C112</f>
        <v>-8.1471586177883637E-4</v>
      </c>
      <c r="D113" s="131">
        <f>SECTEN2_CO2e_2023!D125-[2]SECTEN2_CO2e!D112</f>
        <v>-7.1529154010629981E-4</v>
      </c>
      <c r="E113" s="131">
        <f>SECTEN2_CO2e_2023!E125-[2]SECTEN2_CO2e!E112</f>
        <v>-2.5888995338085863E-4</v>
      </c>
      <c r="F113" s="131">
        <f>SECTEN2_CO2e_2023!F125-[2]SECTEN2_CO2e!F112</f>
        <v>0.59198363079586569</v>
      </c>
      <c r="G113" s="131">
        <f>SECTEN2_CO2e_2023!G125-[2]SECTEN2_CO2e!G112</f>
        <v>0.57656796645315467</v>
      </c>
      <c r="H113" s="131">
        <f>SECTEN2_CO2e_2023!H125-[2]SECTEN2_CO2e!H112</f>
        <v>0.5621843184143982</v>
      </c>
      <c r="I113" s="131">
        <f>SECTEN2_CO2e_2023!I125-[2]SECTEN2_CO2e!I112</f>
        <v>0.55259521972189463</v>
      </c>
      <c r="J113" s="131">
        <f>SECTEN2_CO2e_2023!J125-[2]SECTEN2_CO2e!J112</f>
        <v>-0.65308280707774635</v>
      </c>
      <c r="K113" s="131">
        <f>SECTEN2_CO2e_2023!K125-[2]SECTEN2_CO2e!K112</f>
        <v>-1.4568681582775085</v>
      </c>
      <c r="L113" s="131">
        <f>SECTEN2_CO2e_2023!L125-[2]SECTEN2_CO2e!L112</f>
        <v>-2.0547248396461266</v>
      </c>
      <c r="M113" s="131">
        <f>SECTEN2_CO2e_2023!M125-[2]SECTEN2_CO2e!M112</f>
        <v>-2.4532959605585392</v>
      </c>
      <c r="N113" s="131">
        <f>SECTEN2_CO2e_2023!N125-[2]SECTEN2_CO2e!N112</f>
        <v>-1.9790629233426336</v>
      </c>
      <c r="O113" s="131">
        <f>SECTEN2_CO2e_2023!O125-[2]SECTEN2_CO2e!O112</f>
        <v>-1.7351147727147556</v>
      </c>
    </row>
    <row r="114" spans="1:15" ht="15.75" x14ac:dyDescent="0.3">
      <c r="A114" s="50" t="s">
        <v>53</v>
      </c>
      <c r="B114" s="172" t="s">
        <v>215</v>
      </c>
      <c r="C114" s="131">
        <f>SECTEN2_CO2e_2023!C126-[2]SECTEN2_CO2e!C113</f>
        <v>4.011490332121781E-3</v>
      </c>
      <c r="D114" s="131">
        <f>SECTEN2_CO2e_2023!D126-[2]SECTEN2_CO2e!D113</f>
        <v>5.961543618006715E-3</v>
      </c>
      <c r="E114" s="131">
        <f>SECTEN2_CO2e_2023!E126-[2]SECTEN2_CO2e!E113</f>
        <v>0.20528742896948415</v>
      </c>
      <c r="F114" s="131">
        <f>SECTEN2_CO2e_2023!F126-[2]SECTEN2_CO2e!F113</f>
        <v>0.43978513248951678</v>
      </c>
      <c r="G114" s="131">
        <f>SECTEN2_CO2e_2023!G126-[2]SECTEN2_CO2e!G113</f>
        <v>0.59610717802708635</v>
      </c>
      <c r="H114" s="131">
        <f>SECTEN2_CO2e_2023!H126-[2]SECTEN2_CO2e!H113</f>
        <v>1.4513701655543763</v>
      </c>
      <c r="I114" s="131">
        <f>SECTEN2_CO2e_2023!I126-[2]SECTEN2_CO2e!I113</f>
        <v>2.0215422173268074</v>
      </c>
      <c r="J114" s="131">
        <f>SECTEN2_CO2e_2023!J126-[2]SECTEN2_CO2e!J113</f>
        <v>1.2019838093837727</v>
      </c>
      <c r="K114" s="131">
        <f>SECTEN2_CO2e_2023!K126-[2]SECTEN2_CO2e!K113</f>
        <v>0.65561522965911223</v>
      </c>
      <c r="L114" s="131">
        <f>SECTEN2_CO2e_2023!L126-[2]SECTEN2_CO2e!L113</f>
        <v>9.9275513440757024E-2</v>
      </c>
      <c r="M114" s="131">
        <f>SECTEN2_CO2e_2023!M126-[2]SECTEN2_CO2e!M113</f>
        <v>-0.2724043988847491</v>
      </c>
      <c r="N114" s="131">
        <f>SECTEN2_CO2e_2023!N126-[2]SECTEN2_CO2e!N113</f>
        <v>-0.70889407132413318</v>
      </c>
      <c r="O114" s="131">
        <f>SECTEN2_CO2e_2023!O126-[2]SECTEN2_CO2e!O113</f>
        <v>-1.3588982898088648</v>
      </c>
    </row>
    <row r="115" spans="1:15" ht="15.75" x14ac:dyDescent="0.3">
      <c r="A115" s="50" t="s">
        <v>152</v>
      </c>
      <c r="B115" s="41" t="s">
        <v>216</v>
      </c>
      <c r="C115" s="131">
        <f>SECTEN2_CO2e_2023!C127-[2]SECTEN2_CO2e!C114</f>
        <v>0</v>
      </c>
      <c r="D115" s="131">
        <f>SECTEN2_CO2e_2023!D127-[2]SECTEN2_CO2e!D114</f>
        <v>0</v>
      </c>
      <c r="E115" s="131">
        <f>SECTEN2_CO2e_2023!E127-[2]SECTEN2_CO2e!E114</f>
        <v>0</v>
      </c>
      <c r="F115" s="131">
        <f>SECTEN2_CO2e_2023!F127-[2]SECTEN2_CO2e!F114</f>
        <v>0</v>
      </c>
      <c r="G115" s="131">
        <f>SECTEN2_CO2e_2023!G127-[2]SECTEN2_CO2e!G114</f>
        <v>0</v>
      </c>
      <c r="H115" s="131">
        <f>SECTEN2_CO2e_2023!H127-[2]SECTEN2_CO2e!H114</f>
        <v>0</v>
      </c>
      <c r="I115" s="131">
        <f>SECTEN2_CO2e_2023!I127-[2]SECTEN2_CO2e!I114</f>
        <v>0</v>
      </c>
      <c r="J115" s="131">
        <f>SECTEN2_CO2e_2023!J127-[2]SECTEN2_CO2e!J114</f>
        <v>0</v>
      </c>
      <c r="K115" s="131">
        <f>SECTEN2_CO2e_2023!K127-[2]SECTEN2_CO2e!K114</f>
        <v>0</v>
      </c>
      <c r="L115" s="131">
        <f>SECTEN2_CO2e_2023!L127-[2]SECTEN2_CO2e!L114</f>
        <v>0</v>
      </c>
      <c r="M115" s="131">
        <f>SECTEN2_CO2e_2023!M127-[2]SECTEN2_CO2e!M114</f>
        <v>0</v>
      </c>
      <c r="N115" s="131">
        <f>SECTEN2_CO2e_2023!N127-[2]SECTEN2_CO2e!N114</f>
        <v>0</v>
      </c>
      <c r="O115" s="131">
        <f>SECTEN2_CO2e_2023!O127-[2]SECTEN2_CO2e!O114</f>
        <v>0</v>
      </c>
    </row>
    <row r="116" spans="1:15" ht="15.75" x14ac:dyDescent="0.3">
      <c r="A116" s="50"/>
      <c r="B116" s="42" t="s">
        <v>217</v>
      </c>
      <c r="C116" s="143">
        <f>SECTEN2_CO2e_2023!C128-[2]SECTEN2_CO2e!C115</f>
        <v>3.1406383832255358E-3</v>
      </c>
      <c r="D116" s="143">
        <f>SECTEN2_CO2e_2023!D128-[2]SECTEN2_CO2e!D115</f>
        <v>9.1402997781173667E-3</v>
      </c>
      <c r="E116" s="143">
        <f>SECTEN2_CO2e_2023!E128-[2]SECTEN2_CO2e!E115</f>
        <v>0.19892266532357539</v>
      </c>
      <c r="F116" s="143">
        <f>SECTEN2_CO2e_2023!F128-[2]SECTEN2_CO2e!F115</f>
        <v>1.02672103645628</v>
      </c>
      <c r="G116" s="143">
        <f>SECTEN2_CO2e_2023!G128-[2]SECTEN2_CO2e!G115</f>
        <v>1.167872152365959</v>
      </c>
      <c r="H116" s="143">
        <f>SECTEN2_CO2e_2023!H128-[2]SECTEN2_CO2e!H115</f>
        <v>2.009555383578828</v>
      </c>
      <c r="I116" s="143">
        <f>SECTEN2_CO2e_2023!I128-[2]SECTEN2_CO2e!I115</f>
        <v>2.570674264474988</v>
      </c>
      <c r="J116" s="143">
        <f>SECTEN2_CO2e_2023!J128-[2]SECTEN2_CO2e!J115</f>
        <v>0.54540788632584736</v>
      </c>
      <c r="K116" s="143">
        <f>SECTEN2_CO2e_2023!K128-[2]SECTEN2_CO2e!K115</f>
        <v>-0.80476600686954924</v>
      </c>
      <c r="L116" s="143">
        <f>SECTEN2_CO2e_2023!L128-[2]SECTEN2_CO2e!L115</f>
        <v>-1.959237187232965</v>
      </c>
      <c r="M116" s="143">
        <f>SECTEN2_CO2e_2023!M128-[2]SECTEN2_CO2e!M115</f>
        <v>-2.7296714089885068</v>
      </c>
      <c r="N116" s="143">
        <f>SECTEN2_CO2e_2023!N128-[2]SECTEN2_CO2e!N115</f>
        <v>-2.6967685723523793</v>
      </c>
      <c r="O116" s="143">
        <f>SECTEN2_CO2e_2023!O128-[2]SECTEN2_CO2e!O115</f>
        <v>-3.1097770851699558</v>
      </c>
    </row>
    <row r="117" spans="1:15" ht="15.75" x14ac:dyDescent="0.3">
      <c r="A117" s="48"/>
      <c r="B117" s="177"/>
      <c r="C117" s="177"/>
      <c r="D117" s="177"/>
    </row>
    <row r="118" spans="1:15" ht="16.5" x14ac:dyDescent="0.3">
      <c r="A118" s="48"/>
      <c r="B118" s="43" t="s">
        <v>218</v>
      </c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</row>
    <row r="119" spans="1:15" ht="30" x14ac:dyDescent="0.35">
      <c r="A119" s="46"/>
      <c r="B119" s="13" t="s">
        <v>184</v>
      </c>
      <c r="C119" s="130">
        <v>2018</v>
      </c>
      <c r="D119" s="130">
        <v>2019</v>
      </c>
      <c r="E119" s="130">
        <v>2020</v>
      </c>
      <c r="F119" s="130">
        <v>2023</v>
      </c>
      <c r="G119" s="130">
        <v>2025</v>
      </c>
      <c r="H119" s="130">
        <v>2028</v>
      </c>
      <c r="I119" s="130">
        <v>2030</v>
      </c>
      <c r="J119" s="130">
        <v>2033</v>
      </c>
      <c r="K119" s="130">
        <v>2035</v>
      </c>
      <c r="L119" s="130">
        <v>2038</v>
      </c>
      <c r="M119" s="130">
        <v>2040</v>
      </c>
      <c r="N119" s="130">
        <v>2045</v>
      </c>
      <c r="O119" s="130">
        <v>2050</v>
      </c>
    </row>
    <row r="120" spans="1:15" ht="15.75" x14ac:dyDescent="0.3">
      <c r="A120" s="47" t="s">
        <v>72</v>
      </c>
      <c r="B120" s="146" t="s">
        <v>153</v>
      </c>
      <c r="C120" s="131">
        <f>SECTEN2_CO2e_2023!C132-[2]SECTEN2_CO2e!C119</f>
        <v>-0.9269751241373001</v>
      </c>
      <c r="D120" s="131">
        <f>SECTEN2_CO2e_2023!D132-[2]SECTEN2_CO2e!D119</f>
        <v>0.28051909507415118</v>
      </c>
      <c r="E120" s="131">
        <f>SECTEN2_CO2e_2023!E132-[2]SECTEN2_CO2e!E119</f>
        <v>-1.1800992210173114</v>
      </c>
      <c r="F120" s="131">
        <f>SECTEN2_CO2e_2023!F132-[2]SECTEN2_CO2e!F119</f>
        <v>16.642166418884536</v>
      </c>
      <c r="G120" s="131">
        <f>SECTEN2_CO2e_2023!G132-[2]SECTEN2_CO2e!G119</f>
        <v>30.675413597812863</v>
      </c>
      <c r="H120" s="131">
        <f>SECTEN2_CO2e_2023!H132-[2]SECTEN2_CO2e!H119</f>
        <v>21.491920158208764</v>
      </c>
      <c r="I120" s="131">
        <f>SECTEN2_CO2e_2023!I132-[2]SECTEN2_CO2e!I119</f>
        <v>15.756189101255746</v>
      </c>
      <c r="J120" s="131">
        <f>SECTEN2_CO2e_2023!J132-[2]SECTEN2_CO2e!J119</f>
        <v>16.143920109997516</v>
      </c>
      <c r="K120" s="131">
        <f>SECTEN2_CO2e_2023!K132-[2]SECTEN2_CO2e!K119</f>
        <v>16.206328942676308</v>
      </c>
      <c r="L120" s="131">
        <f>SECTEN2_CO2e_2023!L132-[2]SECTEN2_CO2e!L119</f>
        <v>16.442358911252985</v>
      </c>
      <c r="M120" s="131">
        <f>SECTEN2_CO2e_2023!M132-[2]SECTEN2_CO2e!M119</f>
        <v>16.612713262494395</v>
      </c>
      <c r="N120" s="131">
        <f>SECTEN2_CO2e_2023!N132-[2]SECTEN2_CO2e!N119</f>
        <v>16.960466960265524</v>
      </c>
      <c r="O120" s="131">
        <f>SECTEN2_CO2e_2023!O132-[2]SECTEN2_CO2e!O119</f>
        <v>17.057337423356138</v>
      </c>
    </row>
    <row r="121" spans="1:15" ht="15.75" x14ac:dyDescent="0.3">
      <c r="A121" s="47" t="s">
        <v>67</v>
      </c>
      <c r="B121" s="146" t="s">
        <v>154</v>
      </c>
      <c r="C121" s="131">
        <f>SECTEN2_CO2e_2023!C133-[2]SECTEN2_CO2e!C120</f>
        <v>-4.7130699086775278</v>
      </c>
      <c r="D121" s="131">
        <f>SECTEN2_CO2e_2023!D133-[2]SECTEN2_CO2e!D120</f>
        <v>-5.9901310996936843</v>
      </c>
      <c r="E121" s="131">
        <f>SECTEN2_CO2e_2023!E133-[2]SECTEN2_CO2e!E120</f>
        <v>-6.2446641325365819</v>
      </c>
      <c r="F121" s="131">
        <f>SECTEN2_CO2e_2023!F133-[2]SECTEN2_CO2e!F120</f>
        <v>-6.0913181718570817</v>
      </c>
      <c r="G121" s="131">
        <f>SECTEN2_CO2e_2023!G133-[2]SECTEN2_CO2e!G120</f>
        <v>-4.7580603309358533</v>
      </c>
      <c r="H121" s="131">
        <f>SECTEN2_CO2e_2023!H133-[2]SECTEN2_CO2e!H120</f>
        <v>-1.4662346756309992</v>
      </c>
      <c r="I121" s="131">
        <f>SECTEN2_CO2e_2023!I133-[2]SECTEN2_CO2e!I120</f>
        <v>-0.20369585439572724</v>
      </c>
      <c r="J121" s="131">
        <f>SECTEN2_CO2e_2023!J133-[2]SECTEN2_CO2e!J120</f>
        <v>-0.21179909345750136</v>
      </c>
      <c r="K121" s="131">
        <f>SECTEN2_CO2e_2023!K133-[2]SECTEN2_CO2e!K120</f>
        <v>-0.18493848116895784</v>
      </c>
      <c r="L121" s="131">
        <f>SECTEN2_CO2e_2023!L133-[2]SECTEN2_CO2e!L120</f>
        <v>0.64980405959155707</v>
      </c>
      <c r="M121" s="131">
        <f>SECTEN2_CO2e_2023!M133-[2]SECTEN2_CO2e!M120</f>
        <v>0.6991397419513441</v>
      </c>
      <c r="N121" s="131">
        <f>SECTEN2_CO2e_2023!N133-[2]SECTEN2_CO2e!N120</f>
        <v>-0.50145118497217345</v>
      </c>
      <c r="O121" s="131">
        <f>SECTEN2_CO2e_2023!O133-[2]SECTEN2_CO2e!O120</f>
        <v>-1.5886546592903761</v>
      </c>
    </row>
    <row r="122" spans="1:15" ht="15.75" x14ac:dyDescent="0.3">
      <c r="A122" s="47" t="s">
        <v>73</v>
      </c>
      <c r="B122" s="146" t="s">
        <v>155</v>
      </c>
      <c r="C122" s="131">
        <f>SECTEN2_CO2e_2023!C134-[2]SECTEN2_CO2e!C121</f>
        <v>7.0029946428623209</v>
      </c>
      <c r="D122" s="131">
        <f>SECTEN2_CO2e_2023!D134-[2]SECTEN2_CO2e!D121</f>
        <v>6.7273963961909278</v>
      </c>
      <c r="E122" s="131">
        <f>SECTEN2_CO2e_2023!E134-[2]SECTEN2_CO2e!E121</f>
        <v>6.9674432183504766</v>
      </c>
      <c r="F122" s="131">
        <f>SECTEN2_CO2e_2023!F134-[2]SECTEN2_CO2e!F121</f>
        <v>6.6635785605821347</v>
      </c>
      <c r="G122" s="131">
        <f>SECTEN2_CO2e_2023!G134-[2]SECTEN2_CO2e!G121</f>
        <v>7.1422614067945043</v>
      </c>
      <c r="H122" s="131">
        <f>SECTEN2_CO2e_2023!H134-[2]SECTEN2_CO2e!H121</f>
        <v>7.0461691439685588</v>
      </c>
      <c r="I122" s="131">
        <f>SECTEN2_CO2e_2023!I134-[2]SECTEN2_CO2e!I121</f>
        <v>7.4483906453368656</v>
      </c>
      <c r="J122" s="131">
        <f>SECTEN2_CO2e_2023!J134-[2]SECTEN2_CO2e!J121</f>
        <v>8.3779778260338809</v>
      </c>
      <c r="K122" s="131">
        <f>SECTEN2_CO2e_2023!K134-[2]SECTEN2_CO2e!K121</f>
        <v>8.9481681405716014</v>
      </c>
      <c r="L122" s="131">
        <f>SECTEN2_CO2e_2023!L134-[2]SECTEN2_CO2e!L121</f>
        <v>12.581071394326665</v>
      </c>
      <c r="M122" s="131">
        <f>SECTEN2_CO2e_2023!M134-[2]SECTEN2_CO2e!M121</f>
        <v>13.215075554026519</v>
      </c>
      <c r="N122" s="131">
        <f>SECTEN2_CO2e_2023!N134-[2]SECTEN2_CO2e!N121</f>
        <v>12.990222375233028</v>
      </c>
      <c r="O122" s="131">
        <f>SECTEN2_CO2e_2023!O134-[2]SECTEN2_CO2e!O121</f>
        <v>12.898381335843768</v>
      </c>
    </row>
    <row r="123" spans="1:15" ht="15.75" x14ac:dyDescent="0.3">
      <c r="A123" s="47" t="s">
        <v>82</v>
      </c>
      <c r="B123" s="146" t="s">
        <v>156</v>
      </c>
      <c r="C123" s="131">
        <f>SECTEN2_CO2e_2023!C135-[2]SECTEN2_CO2e!C122</f>
        <v>0.1025207782902734</v>
      </c>
      <c r="D123" s="131">
        <f>SECTEN2_CO2e_2023!D135-[2]SECTEN2_CO2e!D122</f>
        <v>7.143890191107416E-2</v>
      </c>
      <c r="E123" s="131">
        <f>SECTEN2_CO2e_2023!E135-[2]SECTEN2_CO2e!E122</f>
        <v>4.3375526070634773E-2</v>
      </c>
      <c r="F123" s="131">
        <f>SECTEN2_CO2e_2023!F135-[2]SECTEN2_CO2e!F122</f>
        <v>-2.512645878530434E-2</v>
      </c>
      <c r="G123" s="131">
        <f>SECTEN2_CO2e_2023!G135-[2]SECTEN2_CO2e!G122</f>
        <v>-2.0846699647446398E-2</v>
      </c>
      <c r="H123" s="131">
        <f>SECTEN2_CO2e_2023!H135-[2]SECTEN2_CO2e!H122</f>
        <v>9.2040621982884541E-3</v>
      </c>
      <c r="I123" s="131">
        <f>SECTEN2_CO2e_2023!I135-[2]SECTEN2_CO2e!I122</f>
        <v>1.9537137461804382E-2</v>
      </c>
      <c r="J123" s="131">
        <f>SECTEN2_CO2e_2023!J135-[2]SECTEN2_CO2e!J122</f>
        <v>-5.0913328076450937E-3</v>
      </c>
      <c r="K123" s="131">
        <f>SECTEN2_CO2e_2023!K135-[2]SECTEN2_CO2e!K122</f>
        <v>-3.4505668277622498E-2</v>
      </c>
      <c r="L123" s="131">
        <f>SECTEN2_CO2e_2023!L135-[2]SECTEN2_CO2e!L122</f>
        <v>-5.0641603341771924E-2</v>
      </c>
      <c r="M123" s="131">
        <f>SECTEN2_CO2e_2023!M135-[2]SECTEN2_CO2e!M122</f>
        <v>-4.2890544901736286E-2</v>
      </c>
      <c r="N123" s="131">
        <f>SECTEN2_CO2e_2023!N135-[2]SECTEN2_CO2e!N122</f>
        <v>-2.6640867042201172E-2</v>
      </c>
      <c r="O123" s="131">
        <f>SECTEN2_CO2e_2023!O135-[2]SECTEN2_CO2e!O122</f>
        <v>-1.4679110208963897E-2</v>
      </c>
    </row>
    <row r="124" spans="1:15" ht="15.75" x14ac:dyDescent="0.3">
      <c r="A124" s="47" t="s">
        <v>79</v>
      </c>
      <c r="B124" s="146" t="s">
        <v>219</v>
      </c>
      <c r="C124" s="131">
        <f>SECTEN2_CO2e_2023!C136-[2]SECTEN2_CO2e!C123</f>
        <v>-6.8414811633163115</v>
      </c>
      <c r="D124" s="131">
        <f>SECTEN2_CO2e_2023!D136-[2]SECTEN2_CO2e!D123</f>
        <v>-6.96611695000575</v>
      </c>
      <c r="E124" s="131">
        <f>SECTEN2_CO2e_2023!E136-[2]SECTEN2_CO2e!E123</f>
        <v>-6.8762668801354749</v>
      </c>
      <c r="F124" s="131">
        <f>SECTEN2_CO2e_2023!F136-[2]SECTEN2_CO2e!F123</f>
        <v>-7.4354200688713101</v>
      </c>
      <c r="G124" s="131">
        <f>SECTEN2_CO2e_2023!G136-[2]SECTEN2_CO2e!G123</f>
        <v>-6.8194047985249551</v>
      </c>
      <c r="H124" s="131">
        <f>SECTEN2_CO2e_2023!H136-[2]SECTEN2_CO2e!H123</f>
        <v>-4.6073728934256213</v>
      </c>
      <c r="I124" s="131">
        <f>SECTEN2_CO2e_2023!I136-[2]SECTEN2_CO2e!I123</f>
        <v>-3.680810048059076</v>
      </c>
      <c r="J124" s="131">
        <f>SECTEN2_CO2e_2023!J136-[2]SECTEN2_CO2e!J123</f>
        <v>-3.2627323431040898</v>
      </c>
      <c r="K124" s="131">
        <f>SECTEN2_CO2e_2023!K136-[2]SECTEN2_CO2e!K123</f>
        <v>-2.9724832678396331</v>
      </c>
      <c r="L124" s="131">
        <f>SECTEN2_CO2e_2023!L136-[2]SECTEN2_CO2e!L123</f>
        <v>-2.451645656513322</v>
      </c>
      <c r="M124" s="131">
        <f>SECTEN2_CO2e_2023!M136-[2]SECTEN2_CO2e!M123</f>
        <v>-2.0912915702559847</v>
      </c>
      <c r="N124" s="131">
        <f>SECTEN2_CO2e_2023!N136-[2]SECTEN2_CO2e!N123</f>
        <v>-1.2857507718594385</v>
      </c>
      <c r="O124" s="131">
        <f>SECTEN2_CO2e_2023!O136-[2]SECTEN2_CO2e!O123</f>
        <v>-0.80866760559659745</v>
      </c>
    </row>
    <row r="125" spans="1:15" ht="15.75" x14ac:dyDescent="0.3">
      <c r="A125" s="47" t="s">
        <v>76</v>
      </c>
      <c r="B125" s="146" t="s">
        <v>157</v>
      </c>
      <c r="C125" s="131">
        <f>SECTEN2_CO2e_2023!C137-[2]SECTEN2_CO2e!C124</f>
        <v>9.6563339552999991E-2</v>
      </c>
      <c r="D125" s="131">
        <f>SECTEN2_CO2e_2023!D137-[2]SECTEN2_CO2e!D124</f>
        <v>9.3442773453333322E-2</v>
      </c>
      <c r="E125" s="131">
        <f>SECTEN2_CO2e_2023!E137-[2]SECTEN2_CO2e!E124</f>
        <v>9.2942536072000009E-2</v>
      </c>
      <c r="F125" s="131">
        <f>SECTEN2_CO2e_2023!F137-[2]SECTEN2_CO2e!F124</f>
        <v>9.2942536071999995E-2</v>
      </c>
      <c r="G125" s="131">
        <f>SECTEN2_CO2e_2023!G137-[2]SECTEN2_CO2e!G124</f>
        <v>9.2942536071999995E-2</v>
      </c>
      <c r="H125" s="131">
        <f>SECTEN2_CO2e_2023!H137-[2]SECTEN2_CO2e!H124</f>
        <v>9.2942536071999995E-2</v>
      </c>
      <c r="I125" s="131">
        <f>SECTEN2_CO2e_2023!I137-[2]SECTEN2_CO2e!I124</f>
        <v>9.2942536071999995E-2</v>
      </c>
      <c r="J125" s="131">
        <f>SECTEN2_CO2e_2023!J137-[2]SECTEN2_CO2e!J124</f>
        <v>9.2942536071999995E-2</v>
      </c>
      <c r="K125" s="131">
        <f>SECTEN2_CO2e_2023!K137-[2]SECTEN2_CO2e!K124</f>
        <v>9.2942536071999995E-2</v>
      </c>
      <c r="L125" s="131">
        <f>SECTEN2_CO2e_2023!L137-[2]SECTEN2_CO2e!L124</f>
        <v>9.2942536071999995E-2</v>
      </c>
      <c r="M125" s="131">
        <f>SECTEN2_CO2e_2023!M137-[2]SECTEN2_CO2e!M124</f>
        <v>9.2942536071999995E-2</v>
      </c>
      <c r="N125" s="131">
        <f>SECTEN2_CO2e_2023!N137-[2]SECTEN2_CO2e!N124</f>
        <v>9.2942536071999995E-2</v>
      </c>
      <c r="O125" s="131">
        <f>SECTEN2_CO2e_2023!O137-[2]SECTEN2_CO2e!O124</f>
        <v>9.2942536071999995E-2</v>
      </c>
    </row>
    <row r="126" spans="1:15" ht="15.75" x14ac:dyDescent="0.3">
      <c r="A126" s="47" t="s">
        <v>74</v>
      </c>
      <c r="B126" s="146" t="s">
        <v>158</v>
      </c>
      <c r="C126" s="131">
        <f>SECTEN2_CO2e_2023!C138-[2]SECTEN2_CO2e!C125</f>
        <v>-9.9198870422701702E-2</v>
      </c>
      <c r="D126" s="131">
        <f>SECTEN2_CO2e_2023!D138-[2]SECTEN2_CO2e!D125</f>
        <v>2.4134010577609777E-2</v>
      </c>
      <c r="E126" s="131">
        <f>SECTEN2_CO2e_2023!E138-[2]SECTEN2_CO2e!E125</f>
        <v>-0.23767273577816672</v>
      </c>
      <c r="F126" s="131">
        <f>SECTEN2_CO2e_2023!F138-[2]SECTEN2_CO2e!F125</f>
        <v>-1.546369686905968</v>
      </c>
      <c r="G126" s="131">
        <f>SECTEN2_CO2e_2023!G138-[2]SECTEN2_CO2e!G125</f>
        <v>-2.6123419889455892</v>
      </c>
      <c r="H126" s="131">
        <f>SECTEN2_CO2e_2023!H138-[2]SECTEN2_CO2e!H125</f>
        <v>-2.3580421533780003</v>
      </c>
      <c r="I126" s="131">
        <f>SECTEN2_CO2e_2023!I138-[2]SECTEN2_CO2e!I125</f>
        <v>-2.2135712233299438</v>
      </c>
      <c r="J126" s="131">
        <f>SECTEN2_CO2e_2023!J138-[2]SECTEN2_CO2e!J125</f>
        <v>-1.8571278975670396</v>
      </c>
      <c r="K126" s="131">
        <f>SECTEN2_CO2e_2023!K138-[2]SECTEN2_CO2e!K125</f>
        <v>-1.6332688484836364</v>
      </c>
      <c r="L126" s="131">
        <f>SECTEN2_CO2e_2023!L138-[2]SECTEN2_CO2e!L125</f>
        <v>-1.3107959421409277</v>
      </c>
      <c r="M126" s="131">
        <f>SECTEN2_CO2e_2023!M138-[2]SECTEN2_CO2e!M125</f>
        <v>-1.1018928935921846</v>
      </c>
      <c r="N126" s="131">
        <f>SECTEN2_CO2e_2023!N138-[2]SECTEN2_CO2e!N125</f>
        <v>-0.59192614130409105</v>
      </c>
      <c r="O126" s="131">
        <f>SECTEN2_CO2e_2023!O138-[2]SECTEN2_CO2e!O125</f>
        <v>-9.0033511003669631E-2</v>
      </c>
    </row>
    <row r="127" spans="1:15" ht="15.75" x14ac:dyDescent="0.3">
      <c r="A127" s="47" t="s">
        <v>159</v>
      </c>
      <c r="B127" s="146" t="s">
        <v>160</v>
      </c>
      <c r="C127" s="131">
        <f>SECTEN2_CO2e_2023!C139-[2]SECTEN2_CO2e!C126</f>
        <v>0</v>
      </c>
      <c r="D127" s="131">
        <f>SECTEN2_CO2e_2023!D139-[2]SECTEN2_CO2e!D126</f>
        <v>0</v>
      </c>
      <c r="E127" s="131">
        <f>SECTEN2_CO2e_2023!E139-[2]SECTEN2_CO2e!E126</f>
        <v>0</v>
      </c>
      <c r="F127" s="131">
        <f>SECTEN2_CO2e_2023!F139-[2]SECTEN2_CO2e!F126</f>
        <v>0</v>
      </c>
      <c r="G127" s="131">
        <f>SECTEN2_CO2e_2023!G139-[2]SECTEN2_CO2e!G126</f>
        <v>0</v>
      </c>
      <c r="H127" s="131">
        <f>SECTEN2_CO2e_2023!H139-[2]SECTEN2_CO2e!H126</f>
        <v>0</v>
      </c>
      <c r="I127" s="131">
        <f>SECTEN2_CO2e_2023!I139-[2]SECTEN2_CO2e!I126</f>
        <v>0</v>
      </c>
      <c r="J127" s="131">
        <f>SECTEN2_CO2e_2023!J139-[2]SECTEN2_CO2e!J126</f>
        <v>0</v>
      </c>
      <c r="K127" s="131">
        <f>SECTEN2_CO2e_2023!K139-[2]SECTEN2_CO2e!K126</f>
        <v>0</v>
      </c>
      <c r="L127" s="131">
        <f>SECTEN2_CO2e_2023!L139-[2]SECTEN2_CO2e!L126</f>
        <v>0</v>
      </c>
      <c r="M127" s="131">
        <f>SECTEN2_CO2e_2023!M139-[2]SECTEN2_CO2e!M126</f>
        <v>0</v>
      </c>
      <c r="N127" s="131">
        <f>SECTEN2_CO2e_2023!N139-[2]SECTEN2_CO2e!N126</f>
        <v>0</v>
      </c>
      <c r="O127" s="131">
        <f>SECTEN2_CO2e_2023!O139-[2]SECTEN2_CO2e!O126</f>
        <v>0</v>
      </c>
    </row>
    <row r="128" spans="1:15" ht="15.75" x14ac:dyDescent="0.3">
      <c r="A128" s="47" t="s">
        <v>75</v>
      </c>
      <c r="B128" s="44" t="s">
        <v>161</v>
      </c>
      <c r="C128" s="131">
        <f>SECTEN2_CO2e_2023!C140-[2]SECTEN2_CO2e!C127</f>
        <v>0</v>
      </c>
      <c r="D128" s="131">
        <f>SECTEN2_CO2e_2023!D140-[2]SECTEN2_CO2e!D127</f>
        <v>0</v>
      </c>
      <c r="E128" s="131">
        <f>SECTEN2_CO2e_2023!E140-[2]SECTEN2_CO2e!E127</f>
        <v>0</v>
      </c>
      <c r="F128" s="131">
        <f>SECTEN2_CO2e_2023!F140-[2]SECTEN2_CO2e!F127</f>
        <v>0</v>
      </c>
      <c r="G128" s="131">
        <f>SECTEN2_CO2e_2023!G140-[2]SECTEN2_CO2e!G127</f>
        <v>0</v>
      </c>
      <c r="H128" s="131">
        <f>SECTEN2_CO2e_2023!H140-[2]SECTEN2_CO2e!H127</f>
        <v>0</v>
      </c>
      <c r="I128" s="131">
        <f>SECTEN2_CO2e_2023!I140-[2]SECTEN2_CO2e!I127</f>
        <v>0</v>
      </c>
      <c r="J128" s="131">
        <f>SECTEN2_CO2e_2023!J140-[2]SECTEN2_CO2e!J127</f>
        <v>0</v>
      </c>
      <c r="K128" s="131">
        <f>SECTEN2_CO2e_2023!K140-[2]SECTEN2_CO2e!K127</f>
        <v>0</v>
      </c>
      <c r="L128" s="131">
        <f>SECTEN2_CO2e_2023!L140-[2]SECTEN2_CO2e!L127</f>
        <v>0</v>
      </c>
      <c r="M128" s="131">
        <f>SECTEN2_CO2e_2023!M140-[2]SECTEN2_CO2e!M127</f>
        <v>0</v>
      </c>
      <c r="N128" s="131">
        <f>SECTEN2_CO2e_2023!N140-[2]SECTEN2_CO2e!N127</f>
        <v>0</v>
      </c>
      <c r="O128" s="131">
        <f>SECTEN2_CO2e_2023!O140-[2]SECTEN2_CO2e!O127</f>
        <v>0</v>
      </c>
    </row>
    <row r="129" spans="1:15" ht="15.75" x14ac:dyDescent="0.3">
      <c r="A129" s="47"/>
      <c r="B129" s="45" t="s">
        <v>220</v>
      </c>
      <c r="C129" s="144">
        <f>SECTEN2_CO2e_2023!C141-[2]SECTEN2_CO2e!C128</f>
        <v>-5.378646305848239</v>
      </c>
      <c r="D129" s="144">
        <f>SECTEN2_CO2e_2023!D141-[2]SECTEN2_CO2e!D128</f>
        <v>-5.759316872492338</v>
      </c>
      <c r="E129" s="144">
        <f>SECTEN2_CO2e_2023!E141-[2]SECTEN2_CO2e!E128</f>
        <v>-7.4349416889744226</v>
      </c>
      <c r="F129" s="144">
        <f>SECTEN2_CO2e_2023!F141-[2]SECTEN2_CO2e!F128</f>
        <v>8.3004531291190062</v>
      </c>
      <c r="G129" s="144">
        <f>SECTEN2_CO2e_2023!G141-[2]SECTEN2_CO2e!G128</f>
        <v>23.69996372262553</v>
      </c>
      <c r="H129" s="144">
        <f>SECTEN2_CO2e_2023!H141-[2]SECTEN2_CO2e!H128</f>
        <v>20.208586178012986</v>
      </c>
      <c r="I129" s="144">
        <f>SECTEN2_CO2e_2023!I141-[2]SECTEN2_CO2e!I128</f>
        <v>17.218982294341668</v>
      </c>
      <c r="J129" s="144">
        <f>SECTEN2_CO2e_2023!J141-[2]SECTEN2_CO2e!J128</f>
        <v>19.278089805167124</v>
      </c>
      <c r="K129" s="144">
        <f>SECTEN2_CO2e_2023!K141-[2]SECTEN2_CO2e!K128</f>
        <v>20.422243353550062</v>
      </c>
      <c r="L129" s="144">
        <f>SECTEN2_CO2e_2023!L141-[2]SECTEN2_CO2e!L128</f>
        <v>25.953093699247184</v>
      </c>
      <c r="M129" s="144">
        <f>SECTEN2_CO2e_2023!M141-[2]SECTEN2_CO2e!M128</f>
        <v>27.383796085794355</v>
      </c>
      <c r="N129" s="144">
        <f>SECTEN2_CO2e_2023!N141-[2]SECTEN2_CO2e!N128</f>
        <v>27.637862906392652</v>
      </c>
      <c r="O129" s="144">
        <f>SECTEN2_CO2e_2023!O141-[2]SECTEN2_CO2e!O128</f>
        <v>27.546626409172305</v>
      </c>
    </row>
    <row r="130" spans="1:15" x14ac:dyDescent="0.25">
      <c r="A130" s="47"/>
      <c r="B130" s="80"/>
      <c r="C130" s="86"/>
      <c r="D130" s="86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</row>
    <row r="131" spans="1:15" x14ac:dyDescent="0.25">
      <c r="A131" s="50"/>
    </row>
  </sheetData>
  <mergeCells count="1">
    <mergeCell ref="B117:D1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BEB31-8A7F-4820-9F79-88B3AC4D2824}">
  <sheetPr>
    <tabColor theme="8"/>
  </sheetPr>
  <dimension ref="A1:Q131"/>
  <sheetViews>
    <sheetView workbookViewId="0">
      <selection activeCell="R39" sqref="R39"/>
    </sheetView>
  </sheetViews>
  <sheetFormatPr baseColWidth="10" defaultColWidth="11.42578125" defaultRowHeight="15" x14ac:dyDescent="0.25"/>
  <cols>
    <col min="1" max="1" width="12.85546875" customWidth="1"/>
    <col min="2" max="2" width="55.85546875" customWidth="1"/>
    <col min="3" max="3" width="11.85546875" style="2" bestFit="1" customWidth="1"/>
    <col min="4" max="15" width="11.42578125" style="2"/>
  </cols>
  <sheetData>
    <row r="1" spans="1:15" ht="15.75" thickBot="1" x14ac:dyDescent="0.3">
      <c r="B1" s="64" t="s">
        <v>183</v>
      </c>
    </row>
    <row r="2" spans="1:15" x14ac:dyDescent="0.25">
      <c r="B2" s="91"/>
    </row>
    <row r="3" spans="1:15" ht="30" x14ac:dyDescent="0.35">
      <c r="B3" s="13" t="s">
        <v>184</v>
      </c>
      <c r="C3" s="130">
        <v>2018</v>
      </c>
      <c r="D3" s="130">
        <v>2019</v>
      </c>
      <c r="E3" s="130">
        <v>2020</v>
      </c>
      <c r="F3" s="130">
        <v>2023</v>
      </c>
      <c r="G3" s="130">
        <v>2025</v>
      </c>
      <c r="H3" s="130">
        <v>2028</v>
      </c>
      <c r="I3" s="130">
        <v>2030</v>
      </c>
      <c r="J3" s="130">
        <v>2033</v>
      </c>
      <c r="K3" s="130">
        <v>2035</v>
      </c>
      <c r="L3" s="130">
        <v>2038</v>
      </c>
      <c r="M3" s="130">
        <v>2040</v>
      </c>
      <c r="N3" s="130">
        <v>2045</v>
      </c>
      <c r="O3" s="130">
        <v>2050</v>
      </c>
    </row>
    <row r="4" spans="1:15" ht="15.75" x14ac:dyDescent="0.3">
      <c r="A4" s="156"/>
      <c r="B4" s="157" t="s">
        <v>185</v>
      </c>
      <c r="C4" s="131">
        <f>SECTEN2_CO2e_2023!C4-[3]SECTEN2_CO2e!C4</f>
        <v>-2.8270888051174836E-2</v>
      </c>
      <c r="D4" s="131">
        <f>SECTEN2_CO2e_2023!D4-[3]SECTEN2_CO2e!D4</f>
        <v>0.18798699231593474</v>
      </c>
      <c r="E4" s="131">
        <f>SECTEN2_CO2e_2023!E4-[3]SECTEN2_CO2e!E4</f>
        <v>0.36914295894342075</v>
      </c>
      <c r="F4" s="131">
        <f>SECTEN2_CO2e_2023!F4-[3]SECTEN2_CO2e!F4</f>
        <v>9.1271715437525351</v>
      </c>
      <c r="G4" s="131">
        <f>SECTEN2_CO2e_2023!G4-[3]SECTEN2_CO2e!G4</f>
        <v>0.63511372836414992</v>
      </c>
      <c r="H4" s="131">
        <f>SECTEN2_CO2e_2023!H4-[3]SECTEN2_CO2e!H4</f>
        <v>-2.6018160809894582</v>
      </c>
      <c r="I4" s="131">
        <f>SECTEN2_CO2e_2023!I4-[3]SECTEN2_CO2e!I4</f>
        <v>-4.7053982916572004</v>
      </c>
      <c r="J4" s="131">
        <f>SECTEN2_CO2e_2023!J4-[3]SECTEN2_CO2e!J4</f>
        <v>-8.4258721618984112</v>
      </c>
      <c r="K4" s="131">
        <f>SECTEN2_CO2e_2023!K4-[3]SECTEN2_CO2e!K4</f>
        <v>-11.118307673041855</v>
      </c>
      <c r="L4" s="131">
        <f>SECTEN2_CO2e_2023!L4-[3]SECTEN2_CO2e!L4</f>
        <v>-17.738053738006208</v>
      </c>
      <c r="M4" s="131">
        <f>SECTEN2_CO2e_2023!M4-[3]SECTEN2_CO2e!M4</f>
        <v>-21.438228038686013</v>
      </c>
      <c r="N4" s="131">
        <f>SECTEN2_CO2e_2023!N4-[3]SECTEN2_CO2e!N4</f>
        <v>-26.710361163075884</v>
      </c>
      <c r="O4" s="131">
        <f>SECTEN2_CO2e_2023!O4-[3]SECTEN2_CO2e!O4</f>
        <v>-41.178932939282632</v>
      </c>
    </row>
    <row r="5" spans="1:15" ht="15.75" x14ac:dyDescent="0.3">
      <c r="A5" s="158"/>
      <c r="B5" s="157" t="s">
        <v>186</v>
      </c>
      <c r="C5" s="131">
        <f>SECTEN2_CO2e_2023!C5-[3]SECTEN2_CO2e!C5</f>
        <v>-0.15667454967933736</v>
      </c>
      <c r="D5" s="131">
        <f>SECTEN2_CO2e_2023!D5-[3]SECTEN2_CO2e!D5</f>
        <v>-0.2055503661718916</v>
      </c>
      <c r="E5" s="131">
        <f>SECTEN2_CO2e_2023!E5-[3]SECTEN2_CO2e!E5</f>
        <v>-0.36249444474140091</v>
      </c>
      <c r="F5" s="131">
        <f>SECTEN2_CO2e_2023!F5-[3]SECTEN2_CO2e!F5</f>
        <v>-4.6759373515231744</v>
      </c>
      <c r="G5" s="131">
        <f>SECTEN2_CO2e_2023!G5-[3]SECTEN2_CO2e!G5</f>
        <v>-3.8586228481119349</v>
      </c>
      <c r="H5" s="131">
        <f>SECTEN2_CO2e_2023!H5-[3]SECTEN2_CO2e!H5</f>
        <v>-12.884158638538025</v>
      </c>
      <c r="I5" s="131">
        <f>SECTEN2_CO2e_2023!I5-[3]SECTEN2_CO2e!I5</f>
        <v>-19.142651927239847</v>
      </c>
      <c r="J5" s="131">
        <f>SECTEN2_CO2e_2023!J5-[3]SECTEN2_CO2e!J5</f>
        <v>-26.014036351166659</v>
      </c>
      <c r="K5" s="131">
        <f>SECTEN2_CO2e_2023!K5-[3]SECTEN2_CO2e!K5</f>
        <v>-30.523528353076212</v>
      </c>
      <c r="L5" s="131">
        <f>SECTEN2_CO2e_2023!L5-[3]SECTEN2_CO2e!L5</f>
        <v>-37.001568213450611</v>
      </c>
      <c r="M5" s="131">
        <f>SECTEN2_CO2e_2023!M5-[3]SECTEN2_CO2e!M5</f>
        <v>-40.869251406891621</v>
      </c>
      <c r="N5" s="131">
        <f>SECTEN2_CO2e_2023!N5-[3]SECTEN2_CO2e!N5</f>
        <v>-51.056595600004108</v>
      </c>
      <c r="O5" s="131">
        <f>SECTEN2_CO2e_2023!O5-[3]SECTEN2_CO2e!O5</f>
        <v>-58.79550620178928</v>
      </c>
    </row>
    <row r="6" spans="1:15" ht="15.75" x14ac:dyDescent="0.3">
      <c r="A6" s="159"/>
      <c r="B6" s="157" t="s">
        <v>167</v>
      </c>
      <c r="C6" s="131">
        <f>SECTEN2_CO2e_2023!C6-[3]SECTEN2_CO2e!C6</f>
        <v>-1.2664427166412047</v>
      </c>
      <c r="D6" s="131">
        <f>SECTEN2_CO2e_2023!D6-[3]SECTEN2_CO2e!D6</f>
        <v>-0.57532096074369932</v>
      </c>
      <c r="E6" s="131">
        <f>SECTEN2_CO2e_2023!E6-[3]SECTEN2_CO2e!E6</f>
        <v>-9.6743819652932217E-2</v>
      </c>
      <c r="F6" s="131">
        <f>SECTEN2_CO2e_2023!F6-[3]SECTEN2_CO2e!F6</f>
        <v>-0.7926515345260885</v>
      </c>
      <c r="G6" s="131">
        <f>SECTEN2_CO2e_2023!G6-[3]SECTEN2_CO2e!G6</f>
        <v>-3.3806268932348793</v>
      </c>
      <c r="H6" s="131">
        <f>SECTEN2_CO2e_2023!H6-[3]SECTEN2_CO2e!H6</f>
        <v>-6.169832961800898</v>
      </c>
      <c r="I6" s="131">
        <f>SECTEN2_CO2e_2023!I6-[3]SECTEN2_CO2e!I6</f>
        <v>-6.1419992471484912</v>
      </c>
      <c r="J6" s="131">
        <f>SECTEN2_CO2e_2023!J6-[3]SECTEN2_CO2e!J6</f>
        <v>-5.1002043212512937</v>
      </c>
      <c r="K6" s="131">
        <f>SECTEN2_CO2e_2023!K6-[3]SECTEN2_CO2e!K6</f>
        <v>-4.3697305146604304</v>
      </c>
      <c r="L6" s="131">
        <f>SECTEN2_CO2e_2023!L6-[3]SECTEN2_CO2e!L6</f>
        <v>-3.3637192043478965</v>
      </c>
      <c r="M6" s="131">
        <f>SECTEN2_CO2e_2023!M6-[3]SECTEN2_CO2e!M6</f>
        <v>-2.7605871318318265</v>
      </c>
      <c r="N6" s="131">
        <f>SECTEN2_CO2e_2023!N6-[3]SECTEN2_CO2e!N6</f>
        <v>-1.4705952668199451</v>
      </c>
      <c r="O6" s="131">
        <f>SECTEN2_CO2e_2023!O6-[3]SECTEN2_CO2e!O6</f>
        <v>-0.29502559869232758</v>
      </c>
    </row>
    <row r="7" spans="1:15" ht="15.75" x14ac:dyDescent="0.3">
      <c r="A7" s="160"/>
      <c r="B7" s="157" t="s">
        <v>187</v>
      </c>
      <c r="C7" s="131">
        <f>SECTEN2_CO2e_2023!C7-[3]SECTEN2_CO2e!C7</f>
        <v>0.41745396746148344</v>
      </c>
      <c r="D7" s="131">
        <f>SECTEN2_CO2e_2023!D7-[3]SECTEN2_CO2e!D7</f>
        <v>0.313858217921819</v>
      </c>
      <c r="E7" s="131">
        <f>SECTEN2_CO2e_2023!E7-[3]SECTEN2_CO2e!E7</f>
        <v>1.5857065794079972E-2</v>
      </c>
      <c r="F7" s="131">
        <f>SECTEN2_CO2e_2023!F7-[3]SECTEN2_CO2e!F7</f>
        <v>-2.9931635477276473</v>
      </c>
      <c r="G7" s="131">
        <f>SECTEN2_CO2e_2023!G7-[3]SECTEN2_CO2e!G7</f>
        <v>-8.3278459575971979</v>
      </c>
      <c r="H7" s="131">
        <f>SECTEN2_CO2e_2023!H7-[3]SECTEN2_CO2e!H7</f>
        <v>-16.134939874472288</v>
      </c>
      <c r="I7" s="131">
        <f>SECTEN2_CO2e_2023!I7-[3]SECTEN2_CO2e!I7</f>
        <v>-20.907696451077392</v>
      </c>
      <c r="J7" s="131">
        <f>SECTEN2_CO2e_2023!J7-[3]SECTEN2_CO2e!J7</f>
        <v>-24.160817548293092</v>
      </c>
      <c r="K7" s="131">
        <f>SECTEN2_CO2e_2023!K7-[3]SECTEN2_CO2e!K7</f>
        <v>-26.115175855005127</v>
      </c>
      <c r="L7" s="131">
        <f>SECTEN2_CO2e_2023!L7-[3]SECTEN2_CO2e!L7</f>
        <v>-29.183431242112096</v>
      </c>
      <c r="M7" s="131">
        <f>SECTEN2_CO2e_2023!M7-[3]SECTEN2_CO2e!M7</f>
        <v>-30.763136251460889</v>
      </c>
      <c r="N7" s="131">
        <f>SECTEN2_CO2e_2023!N7-[3]SECTEN2_CO2e!N7</f>
        <v>-30.605098589631613</v>
      </c>
      <c r="O7" s="131">
        <f>SECTEN2_CO2e_2023!O7-[3]SECTEN2_CO2e!O7</f>
        <v>-30.391412470496437</v>
      </c>
    </row>
    <row r="8" spans="1:15" ht="15.75" x14ac:dyDescent="0.3">
      <c r="A8" s="161"/>
      <c r="B8" s="157" t="s">
        <v>188</v>
      </c>
      <c r="C8" s="131">
        <f>SECTEN2_CO2e_2023!C8-[3]SECTEN2_CO2e!C8</f>
        <v>-4.0487217388579353</v>
      </c>
      <c r="D8" s="131">
        <f>SECTEN2_CO2e_2023!D8-[3]SECTEN2_CO2e!D8</f>
        <v>-4.6214873153088547</v>
      </c>
      <c r="E8" s="131">
        <f>SECTEN2_CO2e_2023!E8-[3]SECTEN2_CO2e!E8</f>
        <v>-3.5125060473805405</v>
      </c>
      <c r="F8" s="131">
        <f>SECTEN2_CO2e_2023!F8-[3]SECTEN2_CO2e!F8</f>
        <v>-4.5930748732188391</v>
      </c>
      <c r="G8" s="131">
        <f>SECTEN2_CO2e_2023!G8-[3]SECTEN2_CO2e!G8</f>
        <v>-6.4578740299993456</v>
      </c>
      <c r="H8" s="131">
        <f>SECTEN2_CO2e_2023!H8-[3]SECTEN2_CO2e!H8</f>
        <v>-9.2994174774470935</v>
      </c>
      <c r="I8" s="131">
        <f>SECTEN2_CO2e_2023!I8-[3]SECTEN2_CO2e!I8</f>
        <v>-11.050385635575495</v>
      </c>
      <c r="J8" s="131">
        <f>SECTEN2_CO2e_2023!J8-[3]SECTEN2_CO2e!J8</f>
        <v>-13.879274635728365</v>
      </c>
      <c r="K8" s="131">
        <f>SECTEN2_CO2e_2023!K8-[3]SECTEN2_CO2e!K8</f>
        <v>-15.629355797862438</v>
      </c>
      <c r="L8" s="131">
        <f>SECTEN2_CO2e_2023!L8-[3]SECTEN2_CO2e!L8</f>
        <v>-18.653105051107815</v>
      </c>
      <c r="M8" s="131">
        <f>SECTEN2_CO2e_2023!M8-[3]SECTEN2_CO2e!M8</f>
        <v>-20.461568146662103</v>
      </c>
      <c r="N8" s="131">
        <f>SECTEN2_CO2e_2023!N8-[3]SECTEN2_CO2e!N8</f>
        <v>-24.619240455875406</v>
      </c>
      <c r="O8" s="131">
        <f>SECTEN2_CO2e_2023!O8-[3]SECTEN2_CO2e!O8</f>
        <v>-27.994366435225103</v>
      </c>
    </row>
    <row r="9" spans="1:15" ht="15.75" x14ac:dyDescent="0.3">
      <c r="A9" s="162"/>
      <c r="B9" s="157" t="s">
        <v>170</v>
      </c>
      <c r="C9" s="131">
        <f>SECTEN2_CO2e_2023!C9-[3]SECTEN2_CO2e!C9</f>
        <v>-0.39046609093372808</v>
      </c>
      <c r="D9" s="131">
        <f>SECTEN2_CO2e_2023!D9-[3]SECTEN2_CO2e!D9</f>
        <v>-1.0527065336744386</v>
      </c>
      <c r="E9" s="131">
        <f>SECTEN2_CO2e_2023!E9-[3]SECTEN2_CO2e!E9</f>
        <v>0.45000622899749487</v>
      </c>
      <c r="F9" s="131">
        <f>SECTEN2_CO2e_2023!F9-[3]SECTEN2_CO2e!F9</f>
        <v>-1.863049998298365</v>
      </c>
      <c r="G9" s="131">
        <f>SECTEN2_CO2e_2023!G9-[3]SECTEN2_CO2e!G9</f>
        <v>-5.0136933006368594</v>
      </c>
      <c r="H9" s="131">
        <f>SECTEN2_CO2e_2023!H9-[3]SECTEN2_CO2e!H9</f>
        <v>-9.7397187058947168</v>
      </c>
      <c r="I9" s="131">
        <f>SECTEN2_CO2e_2023!I9-[3]SECTEN2_CO2e!I9</f>
        <v>-12.692495825531182</v>
      </c>
      <c r="J9" s="131">
        <f>SECTEN2_CO2e_2023!J9-[3]SECTEN2_CO2e!J9</f>
        <v>-26.427097653401219</v>
      </c>
      <c r="K9" s="131">
        <f>SECTEN2_CO2e_2023!K9-[3]SECTEN2_CO2e!K9</f>
        <v>-34.171721087821744</v>
      </c>
      <c r="L9" s="131">
        <f>SECTEN2_CO2e_2023!L9-[3]SECTEN2_CO2e!L9</f>
        <v>-52.734845274150956</v>
      </c>
      <c r="M9" s="131">
        <f>SECTEN2_CO2e_2023!M9-[3]SECTEN2_CO2e!M9</f>
        <v>-60.735280597646536</v>
      </c>
      <c r="N9" s="131">
        <f>SECTEN2_CO2e_2023!N9-[3]SECTEN2_CO2e!N9</f>
        <v>-67.095772050112743</v>
      </c>
      <c r="O9" s="131">
        <f>SECTEN2_CO2e_2023!O9-[3]SECTEN2_CO2e!O9</f>
        <v>-65.572871802106732</v>
      </c>
    </row>
    <row r="10" spans="1:15" ht="15.75" x14ac:dyDescent="0.3">
      <c r="A10" s="163"/>
      <c r="B10" s="164" t="s">
        <v>189</v>
      </c>
      <c r="C10" s="131">
        <f>SECTEN2_CO2e_2023!C10-[3]SECTEN2_CO2e!C10</f>
        <v>3.1406383832219831E-3</v>
      </c>
      <c r="D10" s="131">
        <f>SECTEN2_CO2e_2023!D10-[3]SECTEN2_CO2e!D10</f>
        <v>9.1402997781173667E-3</v>
      </c>
      <c r="E10" s="131">
        <f>SECTEN2_CO2e_2023!E10-[3]SECTEN2_CO2e!E10</f>
        <v>0.19892266532357539</v>
      </c>
      <c r="F10" s="131">
        <f>SECTEN2_CO2e_2023!F10-[3]SECTEN2_CO2e!F10</f>
        <v>1.3123246701401641</v>
      </c>
      <c r="G10" s="131">
        <f>SECTEN2_CO2e_2023!G10-[3]SECTEN2_CO2e!G10</f>
        <v>1.6446898040237343</v>
      </c>
      <c r="H10" s="131">
        <f>SECTEN2_CO2e_2023!H10-[3]SECTEN2_CO2e!H10</f>
        <v>0.92617428037668859</v>
      </c>
      <c r="I10" s="131">
        <f>SECTEN2_CO2e_2023!I10-[3]SECTEN2_CO2e!I10</f>
        <v>0.44716579953414737</v>
      </c>
      <c r="J10" s="131">
        <f>SECTEN2_CO2e_2023!J10-[3]SECTEN2_CO2e!J10</f>
        <v>-2.7301661063645355</v>
      </c>
      <c r="K10" s="131">
        <f>SECTEN2_CO2e_2023!K10-[3]SECTEN2_CO2e!K10</f>
        <v>-4.8483790766841395</v>
      </c>
      <c r="L10" s="131">
        <f>SECTEN2_CO2e_2023!L10-[3]SECTEN2_CO2e!L10</f>
        <v>-7.920050744173345</v>
      </c>
      <c r="M10" s="131">
        <f>SECTEN2_CO2e_2023!M10-[3]SECTEN2_CO2e!M10</f>
        <v>-9.9686762118143744</v>
      </c>
      <c r="N10" s="131">
        <f>SECTEN2_CO2e_2023!N10-[3]SECTEN2_CO2e!N10</f>
        <v>-12.844816212913702</v>
      </c>
      <c r="O10" s="131">
        <f>SECTEN2_CO2e_2023!O10-[3]SECTEN2_CO2e!O10</f>
        <v>-16.345494096514372</v>
      </c>
    </row>
    <row r="11" spans="1:15" ht="15.75" x14ac:dyDescent="0.3">
      <c r="A11" s="165"/>
      <c r="B11" s="166" t="s">
        <v>190</v>
      </c>
      <c r="C11" s="132">
        <f>SECTEN2_CO2e_2023!C11-[3]SECTEN2_CO2e!C11</f>
        <v>-5.4731220167018364</v>
      </c>
      <c r="D11" s="132">
        <f>SECTEN2_CO2e_2023!D11-[3]SECTEN2_CO2e!D11</f>
        <v>-5.9532199656611624</v>
      </c>
      <c r="E11" s="132">
        <f>SECTEN2_CO2e_2023!E11-[3]SECTEN2_CO2e!E11</f>
        <v>-3.1367380580399526</v>
      </c>
      <c r="F11" s="132">
        <f>SECTEN2_CO2e_2023!F11-[3]SECTEN2_CO2e!F11</f>
        <v>-5.7907057615415738</v>
      </c>
      <c r="G11" s="132">
        <f>SECTEN2_CO2e_2023!G11-[3]SECTEN2_CO2e!G11</f>
        <v>-26.40354930121606</v>
      </c>
      <c r="H11" s="132">
        <f>SECTEN2_CO2e_2023!H11-[3]SECTEN2_CO2e!H11</f>
        <v>-56.829883739142531</v>
      </c>
      <c r="I11" s="132">
        <f>SECTEN2_CO2e_2023!I11-[3]SECTEN2_CO2e!I11</f>
        <v>-74.640627378229624</v>
      </c>
      <c r="J11" s="132">
        <f>SECTEN2_CO2e_2023!J11-[3]SECTEN2_CO2e!J11</f>
        <v>-104.00730267173907</v>
      </c>
      <c r="K11" s="132">
        <f>SECTEN2_CO2e_2023!K11-[3]SECTEN2_CO2e!K11</f>
        <v>-121.92781928146783</v>
      </c>
      <c r="L11" s="132">
        <f>SECTEN2_CO2e_2023!L11-[3]SECTEN2_CO2e!L11</f>
        <v>-158.67472272317559</v>
      </c>
      <c r="M11" s="132">
        <f>SECTEN2_CO2e_2023!M11-[3]SECTEN2_CO2e!M11</f>
        <v>-177.028051573179</v>
      </c>
      <c r="N11" s="132">
        <f>SECTEN2_CO2e_2023!N11-[3]SECTEN2_CO2e!N11</f>
        <v>-201.5576631255197</v>
      </c>
      <c r="O11" s="132">
        <f>SECTEN2_CO2e_2023!O11-[3]SECTEN2_CO2e!O11</f>
        <v>-224.22811544759253</v>
      </c>
    </row>
    <row r="12" spans="1:15" ht="15.75" x14ac:dyDescent="0.3">
      <c r="A12" s="167"/>
      <c r="B12" s="157" t="s">
        <v>66</v>
      </c>
      <c r="C12" s="133">
        <f>SECTEN2_CO2e_2023!C12-[3]SECTEN2_CO2e!C12</f>
        <v>-5.3786463058482425</v>
      </c>
      <c r="D12" s="133">
        <f>SECTEN2_CO2e_2023!D12-[3]SECTEN2_CO2e!D12</f>
        <v>-5.7593168724923345</v>
      </c>
      <c r="E12" s="133">
        <f>SECTEN2_CO2e_2023!E12-[3]SECTEN2_CO2e!E12</f>
        <v>-7.4349416889744262</v>
      </c>
      <c r="F12" s="133">
        <f>SECTEN2_CO2e_2023!F12-[3]SECTEN2_CO2e!F12</f>
        <v>5.4919584393183918</v>
      </c>
      <c r="G12" s="133">
        <f>SECTEN2_CO2e_2023!G12-[3]SECTEN2_CO2e!G12</f>
        <v>18.893539267966577</v>
      </c>
      <c r="H12" s="133">
        <f>SECTEN2_CO2e_2023!H12-[3]SECTEN2_CO2e!H12</f>
        <v>10.713452670879111</v>
      </c>
      <c r="I12" s="133">
        <f>SECTEN2_CO2e_2023!I12-[3]SECTEN2_CO2e!I12</f>
        <v>4.4487223443769608</v>
      </c>
      <c r="J12" s="133">
        <f>SECTEN2_CO2e_2023!J12-[3]SECTEN2_CO2e!J12</f>
        <v>3.6352568232562454</v>
      </c>
      <c r="K12" s="133">
        <f>SECTEN2_CO2e_2023!K12-[3]SECTEN2_CO2e!K12</f>
        <v>2.915520004913585</v>
      </c>
      <c r="L12" s="133">
        <f>SECTEN2_CO2e_2023!L12-[3]SECTEN2_CO2e!L12</f>
        <v>5.5865140306969927</v>
      </c>
      <c r="M12" s="133">
        <f>SECTEN2_CO2e_2023!M12-[3]SECTEN2_CO2e!M12</f>
        <v>5.0974038421059582</v>
      </c>
      <c r="N12" s="133">
        <f>SECTEN2_CO2e_2023!N12-[3]SECTEN2_CO2e!N12</f>
        <v>4.5015300812297525</v>
      </c>
      <c r="O12" s="133">
        <f>SECTEN2_CO2e_2023!O12-[3]SECTEN2_CO2e!O12</f>
        <v>3.8537510422326626</v>
      </c>
    </row>
    <row r="13" spans="1:15" ht="15.75" x14ac:dyDescent="0.3">
      <c r="A13" s="168"/>
      <c r="B13" s="166" t="s">
        <v>191</v>
      </c>
      <c r="C13" s="132">
        <f>SECTEN2_CO2e_2023!C13-[3]SECTEN2_CO2e!C13</f>
        <v>-10.851768322550129</v>
      </c>
      <c r="D13" s="132">
        <f>SECTEN2_CO2e_2023!D13-[3]SECTEN2_CO2e!D13</f>
        <v>-11.712536838153483</v>
      </c>
      <c r="E13" s="132">
        <f>SECTEN2_CO2e_2023!E13-[3]SECTEN2_CO2e!E13</f>
        <v>-10.5716797470144</v>
      </c>
      <c r="F13" s="132">
        <f>SECTEN2_CO2e_2023!F13-[3]SECTEN2_CO2e!F13</f>
        <v>-0.29874732222316425</v>
      </c>
      <c r="G13" s="132">
        <f>SECTEN2_CO2e_2023!G13-[3]SECTEN2_CO2e!G13</f>
        <v>-7.5100100332494435</v>
      </c>
      <c r="H13" s="132">
        <f>SECTEN2_CO2e_2023!H13-[3]SECTEN2_CO2e!H13</f>
        <v>-46.116431068263353</v>
      </c>
      <c r="I13" s="132">
        <f>SECTEN2_CO2e_2023!I13-[3]SECTEN2_CO2e!I13</f>
        <v>-70.191905033852606</v>
      </c>
      <c r="J13" s="132">
        <f>SECTEN2_CO2e_2023!J13-[3]SECTEN2_CO2e!J13</f>
        <v>-100.37204584848288</v>
      </c>
      <c r="K13" s="132">
        <f>SECTEN2_CO2e_2023!K13-[3]SECTEN2_CO2e!K13</f>
        <v>-119.01229927655424</v>
      </c>
      <c r="L13" s="132">
        <f>SECTEN2_CO2e_2023!L13-[3]SECTEN2_CO2e!L13</f>
        <v>-153.08820869247859</v>
      </c>
      <c r="M13" s="132">
        <f>SECTEN2_CO2e_2023!M13-[3]SECTEN2_CO2e!M13</f>
        <v>-171.93064773107307</v>
      </c>
      <c r="N13" s="132">
        <f>SECTEN2_CO2e_2023!N13-[3]SECTEN2_CO2e!N13</f>
        <v>-197.05613304428994</v>
      </c>
      <c r="O13" s="132">
        <f>SECTEN2_CO2e_2023!O13-[3]SECTEN2_CO2e!O13</f>
        <v>-220.37436440535984</v>
      </c>
    </row>
    <row r="14" spans="1:15" s="90" customFormat="1" ht="12.75" x14ac:dyDescent="0.2"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</row>
    <row r="15" spans="1:15" ht="16.5" x14ac:dyDescent="0.3">
      <c r="B15" s="11" t="s">
        <v>185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ht="30" x14ac:dyDescent="0.35">
      <c r="A16" s="46" t="s">
        <v>192</v>
      </c>
      <c r="B16" s="13" t="s">
        <v>184</v>
      </c>
      <c r="C16" s="130">
        <v>2018</v>
      </c>
      <c r="D16" s="130">
        <v>2019</v>
      </c>
      <c r="E16" s="130">
        <v>2020</v>
      </c>
      <c r="F16" s="130">
        <v>2023</v>
      </c>
      <c r="G16" s="130">
        <v>2025</v>
      </c>
      <c r="H16" s="130">
        <v>2028</v>
      </c>
      <c r="I16" s="130">
        <v>2030</v>
      </c>
      <c r="J16" s="130">
        <v>2033</v>
      </c>
      <c r="K16" s="130">
        <v>2035</v>
      </c>
      <c r="L16" s="130">
        <v>2038</v>
      </c>
      <c r="M16" s="130">
        <v>2040</v>
      </c>
      <c r="N16" s="130">
        <v>2045</v>
      </c>
      <c r="O16" s="130">
        <v>2050</v>
      </c>
    </row>
    <row r="17" spans="1:15" ht="15.75" x14ac:dyDescent="0.3">
      <c r="A17" s="47" t="s">
        <v>69</v>
      </c>
      <c r="B17" s="148" t="s">
        <v>89</v>
      </c>
      <c r="C17" s="131">
        <f>SECTEN2_CO2e_2023!C17+SECTEN2_CO2e_2023!C18-[3]SECTEN2_CO2e!C17</f>
        <v>2.6109538907093111E-4</v>
      </c>
      <c r="D17" s="131">
        <f>SECTEN2_CO2e_2023!D17+SECTEN2_CO2e_2023!D18-[3]SECTEN2_CO2e!D17</f>
        <v>1.3123546679754128E-3</v>
      </c>
      <c r="E17" s="131">
        <f>SECTEN2_CO2e_2023!E17+SECTEN2_CO2e_2023!E18-[3]SECTEN2_CO2e!E17</f>
        <v>9.3659017452374371E-4</v>
      </c>
      <c r="F17" s="131">
        <f>SECTEN2_CO2e_2023!F17+SECTEN2_CO2e_2023!F18-[3]SECTEN2_CO2e!F17</f>
        <v>12.277890367008744</v>
      </c>
      <c r="G17" s="131">
        <f>SECTEN2_CO2e_2023!G17+SECTEN2_CO2e_2023!G18-[3]SECTEN2_CO2e!G17</f>
        <v>6.0387767995128687</v>
      </c>
      <c r="H17" s="131">
        <f>SECTEN2_CO2e_2023!H17+SECTEN2_CO2e_2023!H18-[3]SECTEN2_CO2e!H17</f>
        <v>5.2955877888024929</v>
      </c>
      <c r="I17" s="131">
        <f>SECTEN2_CO2e_2023!I17+SECTEN2_CO2e_2023!I18-[3]SECTEN2_CO2e!I17</f>
        <v>4.8259463650934045</v>
      </c>
      <c r="J17" s="131">
        <f>SECTEN2_CO2e_2023!J17+SECTEN2_CO2e_2023!J18-[3]SECTEN2_CO2e!J17</f>
        <v>3.4743437321384865</v>
      </c>
      <c r="K17" s="131">
        <f>SECTEN2_CO2e_2023!K17+SECTEN2_CO2e_2023!K18-[3]SECTEN2_CO2e!K17</f>
        <v>2.6581622848417896</v>
      </c>
      <c r="L17" s="131">
        <f>SECTEN2_CO2e_2023!L17+SECTEN2_CO2e_2023!L18-[3]SECTEN2_CO2e!L17</f>
        <v>-0.70441998142640561</v>
      </c>
      <c r="M17" s="131">
        <f>SECTEN2_CO2e_2023!M17+SECTEN2_CO2e_2023!M18-[3]SECTEN2_CO2e!M17</f>
        <v>-2.3743109506406106</v>
      </c>
      <c r="N17" s="131">
        <f>SECTEN2_CO2e_2023!N17+SECTEN2_CO2e_2023!N18-[3]SECTEN2_CO2e!N17</f>
        <v>-2.3605529563226111</v>
      </c>
      <c r="O17" s="131">
        <f>SECTEN2_CO2e_2023!O17+SECTEN2_CO2e_2023!O18-[3]SECTEN2_CO2e!O17</f>
        <v>-8.4737926584438714</v>
      </c>
    </row>
    <row r="18" spans="1:15" ht="15.75" x14ac:dyDescent="0.3">
      <c r="A18" s="47" t="s">
        <v>68</v>
      </c>
      <c r="B18" s="148" t="s">
        <v>90</v>
      </c>
      <c r="C18" s="131">
        <f>SECTEN2_CO2e_2023!C19+SECTEN2_CO2e_2023!C20-[3]SECTEN2_CO2e!C18</f>
        <v>-5.6403913497389269E-3</v>
      </c>
      <c r="D18" s="131">
        <f>SECTEN2_CO2e_2023!D19+SECTEN2_CO2e_2023!D20-[3]SECTEN2_CO2e!D18</f>
        <v>-8.2122498347523276E-3</v>
      </c>
      <c r="E18" s="131">
        <f>SECTEN2_CO2e_2023!E19+SECTEN2_CO2e_2023!E20-[3]SECTEN2_CO2e!E18</f>
        <v>-5.7878142130993737E-3</v>
      </c>
      <c r="F18" s="131">
        <f>SECTEN2_CO2e_2023!F19+SECTEN2_CO2e_2023!F20-[3]SECTEN2_CO2e!F18</f>
        <v>0.20318572469606178</v>
      </c>
      <c r="G18" s="131">
        <f>SECTEN2_CO2e_2023!G19+SECTEN2_CO2e_2023!G20-[3]SECTEN2_CO2e!G18</f>
        <v>0.28676845601681755</v>
      </c>
      <c r="H18" s="131">
        <f>SECTEN2_CO2e_2023!H19+SECTEN2_CO2e_2023!H20-[3]SECTEN2_CO2e!H18</f>
        <v>0.20629415273806373</v>
      </c>
      <c r="I18" s="131">
        <f>SECTEN2_CO2e_2023!I19+SECTEN2_CO2e_2023!I20-[3]SECTEN2_CO2e!I18</f>
        <v>0.12545765031990097</v>
      </c>
      <c r="J18" s="131">
        <f>SECTEN2_CO2e_2023!J19+SECTEN2_CO2e_2023!J20-[3]SECTEN2_CO2e!J18</f>
        <v>-1.1008498498551114</v>
      </c>
      <c r="K18" s="131">
        <f>SECTEN2_CO2e_2023!K19+SECTEN2_CO2e_2023!K20-[3]SECTEN2_CO2e!K18</f>
        <v>-1.8941742980237368</v>
      </c>
      <c r="L18" s="131">
        <f>SECTEN2_CO2e_2023!L19+SECTEN2_CO2e_2023!L20-[3]SECTEN2_CO2e!L18</f>
        <v>-3.031477052724517</v>
      </c>
      <c r="M18" s="131">
        <f>SECTEN2_CO2e_2023!M19+SECTEN2_CO2e_2023!M20-[3]SECTEN2_CO2e!M18</f>
        <v>-3.7014103706167063</v>
      </c>
      <c r="N18" s="131">
        <f>SECTEN2_CO2e_2023!N19+SECTEN2_CO2e_2023!N20-[3]SECTEN2_CO2e!N18</f>
        <v>-5.0265933821370652</v>
      </c>
      <c r="O18" s="131">
        <f>SECTEN2_CO2e_2023!O19+SECTEN2_CO2e_2023!O20-[3]SECTEN2_CO2e!O18</f>
        <v>-6.6872040653168927</v>
      </c>
    </row>
    <row r="19" spans="1:15" ht="15.75" x14ac:dyDescent="0.3">
      <c r="A19" s="47" t="s">
        <v>11</v>
      </c>
      <c r="B19" s="148" t="s">
        <v>91</v>
      </c>
      <c r="C19" s="131">
        <f>SECTEN2_CO2e_2023!C21+SECTEN2_CO2e_2023!C22-[3]SECTEN2_CO2e!C19</f>
        <v>0</v>
      </c>
      <c r="D19" s="131">
        <f>SECTEN2_CO2e_2023!D21+SECTEN2_CO2e_2023!D22-[3]SECTEN2_CO2e!D19</f>
        <v>-1.2903162366997734E-2</v>
      </c>
      <c r="E19" s="131">
        <f>SECTEN2_CO2e_2023!E21+SECTEN2_CO2e_2023!E22-[3]SECTEN2_CO2e!E19</f>
        <v>-0.14513314211164818</v>
      </c>
      <c r="F19" s="131">
        <f>SECTEN2_CO2e_2023!F21+SECTEN2_CO2e_2023!F22-[3]SECTEN2_CO2e!F19</f>
        <v>-0.67594355525503147</v>
      </c>
      <c r="G19" s="131">
        <f>SECTEN2_CO2e_2023!G21+SECTEN2_CO2e_2023!G22-[3]SECTEN2_CO2e!G19</f>
        <v>-1.112961269582776</v>
      </c>
      <c r="H19" s="131">
        <f>SECTEN2_CO2e_2023!H21+SECTEN2_CO2e_2023!H22-[3]SECTEN2_CO2e!H19</f>
        <v>-1.7175746036487975</v>
      </c>
      <c r="I19" s="131">
        <f>SECTEN2_CO2e_2023!I21+SECTEN2_CO2e_2023!I22-[3]SECTEN2_CO2e!I19</f>
        <v>-2.114018996771347</v>
      </c>
      <c r="J19" s="131">
        <f>SECTEN2_CO2e_2023!J21+SECTEN2_CO2e_2023!J22-[3]SECTEN2_CO2e!J19</f>
        <v>-2.4932143591447051</v>
      </c>
      <c r="K19" s="131">
        <f>SECTEN2_CO2e_2023!K21+SECTEN2_CO2e_2023!K22-[3]SECTEN2_CO2e!K19</f>
        <v>-3.0929114369031998</v>
      </c>
      <c r="L19" s="131">
        <f>SECTEN2_CO2e_2023!L21+SECTEN2_CO2e_2023!L22-[3]SECTEN2_CO2e!L19</f>
        <v>-4.1363460016399713</v>
      </c>
      <c r="M19" s="131">
        <f>SECTEN2_CO2e_2023!M21+SECTEN2_CO2e_2023!M22-[3]SECTEN2_CO2e!M19</f>
        <v>-4.8290710815069762</v>
      </c>
      <c r="N19" s="131">
        <f>SECTEN2_CO2e_2023!N21+SECTEN2_CO2e_2023!N22-[3]SECTEN2_CO2e!N19</f>
        <v>-6.5559400517961883</v>
      </c>
      <c r="O19" s="131">
        <f>SECTEN2_CO2e_2023!O21+SECTEN2_CO2e_2023!O22-[3]SECTEN2_CO2e!O19</f>
        <v>-8.513381667896418</v>
      </c>
    </row>
    <row r="20" spans="1:15" ht="15.75" x14ac:dyDescent="0.3">
      <c r="A20" s="47" t="s">
        <v>81</v>
      </c>
      <c r="B20" s="148" t="s">
        <v>92</v>
      </c>
      <c r="C20" s="131">
        <f>SECTEN2_CO2e_2023!C23-[3]SECTEN2_CO2e!C20</f>
        <v>0</v>
      </c>
      <c r="D20" s="131">
        <f>SECTEN2_CO2e_2023!D23-[3]SECTEN2_CO2e!D20</f>
        <v>0</v>
      </c>
      <c r="E20" s="131">
        <f>SECTEN2_CO2e_2023!E23-[3]SECTEN2_CO2e!E20</f>
        <v>0</v>
      </c>
      <c r="F20" s="131">
        <f>SECTEN2_CO2e_2023!F23-[3]SECTEN2_CO2e!F20</f>
        <v>-0.18578958932704825</v>
      </c>
      <c r="G20" s="131">
        <f>SECTEN2_CO2e_2023!G23-[3]SECTEN2_CO2e!G20</f>
        <v>-0.23706815427770911</v>
      </c>
      <c r="H20" s="131">
        <f>SECTEN2_CO2e_2023!H23-[3]SECTEN2_CO2e!H20</f>
        <v>-0.82133265682677115</v>
      </c>
      <c r="I20" s="131">
        <f>SECTEN2_CO2e_2023!I23-[3]SECTEN2_CO2e!I20</f>
        <v>-1.1657111747493931</v>
      </c>
      <c r="J20" s="131">
        <f>SECTEN2_CO2e_2023!J23-[3]SECTEN2_CO2e!J20</f>
        <v>-1.4800495381293306</v>
      </c>
      <c r="K20" s="131">
        <f>SECTEN2_CO2e_2023!K23-[3]SECTEN2_CO2e!K20</f>
        <v>-1.6745755364270507</v>
      </c>
      <c r="L20" s="131">
        <f>SECTEN2_CO2e_2023!L23-[3]SECTEN2_CO2e!L20</f>
        <v>-1.7004045609530873</v>
      </c>
      <c r="M20" s="131">
        <f>SECTEN2_CO2e_2023!M23-[3]SECTEN2_CO2e!M20</f>
        <v>-1.7174430465836297</v>
      </c>
      <c r="N20" s="131">
        <f>SECTEN2_CO2e_2023!N23-[3]SECTEN2_CO2e!N20</f>
        <v>-2.3347404219500052</v>
      </c>
      <c r="O20" s="131">
        <f>SECTEN2_CO2e_2023!O23-[3]SECTEN2_CO2e!O20</f>
        <v>-2.3301212201062547</v>
      </c>
    </row>
    <row r="21" spans="1:15" ht="15.75" x14ac:dyDescent="0.3">
      <c r="A21" s="47" t="s">
        <v>35</v>
      </c>
      <c r="B21" s="148" t="s">
        <v>93</v>
      </c>
      <c r="C21" s="131">
        <f>SECTEN2_CO2e_2023!C24-[3]SECTEN2_CO2e!C21</f>
        <v>0</v>
      </c>
      <c r="D21" s="131">
        <f>SECTEN2_CO2e_2023!D24-[3]SECTEN2_CO2e!D21</f>
        <v>0</v>
      </c>
      <c r="E21" s="131">
        <f>SECTEN2_CO2e_2023!E24-[3]SECTEN2_CO2e!E21</f>
        <v>0</v>
      </c>
      <c r="F21" s="131">
        <f>SECTEN2_CO2e_2023!F24-[3]SECTEN2_CO2e!F21</f>
        <v>-9.9428000000000034E-3</v>
      </c>
      <c r="G21" s="131">
        <f>SECTEN2_CO2e_2023!G24-[3]SECTEN2_CO2e!G21</f>
        <v>-9.9428000000000034E-3</v>
      </c>
      <c r="H21" s="131">
        <f>SECTEN2_CO2e_2023!H24-[3]SECTEN2_CO2e!H21</f>
        <v>-9.9428000000000034E-3</v>
      </c>
      <c r="I21" s="131">
        <f>SECTEN2_CO2e_2023!I24-[3]SECTEN2_CO2e!I21</f>
        <v>-9.9428000000000034E-3</v>
      </c>
      <c r="J21" s="131">
        <f>SECTEN2_CO2e_2023!J24-[3]SECTEN2_CO2e!J21</f>
        <v>-9.9428000000000034E-3</v>
      </c>
      <c r="K21" s="131">
        <f>SECTEN2_CO2e_2023!K24-[3]SECTEN2_CO2e!K21</f>
        <v>-9.9428000000000034E-3</v>
      </c>
      <c r="L21" s="131">
        <f>SECTEN2_CO2e_2023!L24-[3]SECTEN2_CO2e!L21</f>
        <v>-9.9428000000000034E-3</v>
      </c>
      <c r="M21" s="131">
        <f>SECTEN2_CO2e_2023!M24-[3]SECTEN2_CO2e!M21</f>
        <v>-9.9428000000000034E-3</v>
      </c>
      <c r="N21" s="131">
        <f>SECTEN2_CO2e_2023!N24-[3]SECTEN2_CO2e!N21</f>
        <v>-9.9428000000000034E-3</v>
      </c>
      <c r="O21" s="131">
        <f>SECTEN2_CO2e_2023!O24-[3]SECTEN2_CO2e!O21</f>
        <v>-9.9428000000000034E-3</v>
      </c>
    </row>
    <row r="22" spans="1:15" ht="15.75" x14ac:dyDescent="0.3">
      <c r="A22" s="47" t="s">
        <v>36</v>
      </c>
      <c r="B22" s="148" t="s">
        <v>94</v>
      </c>
      <c r="C22" s="131">
        <f>SECTEN2_CO2e_2023!C25-[3]SECTEN2_CO2e!C22</f>
        <v>0</v>
      </c>
      <c r="D22" s="131">
        <f>SECTEN2_CO2e_2023!D25-[3]SECTEN2_CO2e!D22</f>
        <v>0</v>
      </c>
      <c r="E22" s="131">
        <f>SECTEN2_CO2e_2023!E25-[3]SECTEN2_CO2e!E22</f>
        <v>0</v>
      </c>
      <c r="F22" s="131">
        <f>SECTEN2_CO2e_2023!F25-[3]SECTEN2_CO2e!F22</f>
        <v>-7.5296635730415229E-4</v>
      </c>
      <c r="G22" s="131">
        <f>SECTEN2_CO2e_2023!G25-[3]SECTEN2_CO2e!G22</f>
        <v>-1.388080044619433E-3</v>
      </c>
      <c r="H22" s="131">
        <f>SECTEN2_CO2e_2023!H25-[3]SECTEN2_CO2e!H22</f>
        <v>-2.7858489856714685E-3</v>
      </c>
      <c r="I22" s="131">
        <f>SECTEN2_CO2e_2023!I25-[3]SECTEN2_CO2e!I22</f>
        <v>-3.7040574467643861E-3</v>
      </c>
      <c r="J22" s="131">
        <f>SECTEN2_CO2e_2023!J25-[3]SECTEN2_CO2e!J22</f>
        <v>-6.1858611346786718E-3</v>
      </c>
      <c r="K22" s="131">
        <f>SECTEN2_CO2e_2023!K25-[3]SECTEN2_CO2e!K22</f>
        <v>-7.8217114952958688E-3</v>
      </c>
      <c r="L22" s="131">
        <f>SECTEN2_CO2e_2023!L25-[3]SECTEN2_CO2e!L22</f>
        <v>-1.075693529520752E-2</v>
      </c>
      <c r="M22" s="131">
        <f>SECTEN2_CO2e_2023!M25-[3]SECTEN2_CO2e!M22</f>
        <v>-1.2663456903763384E-2</v>
      </c>
      <c r="N22" s="131">
        <f>SECTEN2_CO2e_2023!N25-[3]SECTEN2_CO2e!N22</f>
        <v>-1.4953049562312038E-2</v>
      </c>
      <c r="O22" s="131">
        <f>SECTEN2_CO2e_2023!O25-[3]SECTEN2_CO2e!O22</f>
        <v>-1.5044478651990503E-2</v>
      </c>
    </row>
    <row r="23" spans="1:15" ht="15.75" x14ac:dyDescent="0.3">
      <c r="A23" s="47" t="s">
        <v>12</v>
      </c>
      <c r="B23" s="148" t="s">
        <v>95</v>
      </c>
      <c r="C23" s="131">
        <f>SECTEN2_CO2e_2023!C26-[3]SECTEN2_CO2e!C23</f>
        <v>0</v>
      </c>
      <c r="D23" s="131">
        <f>SECTEN2_CO2e_2023!D26-[3]SECTEN2_CO2e!D23</f>
        <v>0</v>
      </c>
      <c r="E23" s="131">
        <f>SECTEN2_CO2e_2023!E26-[3]SECTEN2_CO2e!E23</f>
        <v>1.2267054951866641E-3</v>
      </c>
      <c r="F23" s="131">
        <f>SECTEN2_CO2e_2023!F26-[3]SECTEN2_CO2e!F23</f>
        <v>8.2164910265384972E-2</v>
      </c>
      <c r="G23" s="131">
        <f>SECTEN2_CO2e_2023!G26-[3]SECTEN2_CO2e!G23</f>
        <v>7.3472517066924148E-2</v>
      </c>
      <c r="H23" s="131">
        <f>SECTEN2_CO2e_2023!H26-[3]SECTEN2_CO2e!H23</f>
        <v>-5.1161201172143844E-2</v>
      </c>
      <c r="I23" s="131">
        <f>SECTEN2_CO2e_2023!I26-[3]SECTEN2_CO2e!I23</f>
        <v>-0.13278243784126209</v>
      </c>
      <c r="J23" s="131">
        <f>SECTEN2_CO2e_2023!J26-[3]SECTEN2_CO2e!J23</f>
        <v>-0.26908115955108847</v>
      </c>
      <c r="K23" s="131">
        <f>SECTEN2_CO2e_2023!K26-[3]SECTEN2_CO2e!K23</f>
        <v>-0.35525704965960103</v>
      </c>
      <c r="L23" s="131">
        <f>SECTEN2_CO2e_2023!L26-[3]SECTEN2_CO2e!L23</f>
        <v>-0.53224864054546461</v>
      </c>
      <c r="M23" s="131">
        <f>SECTEN2_CO2e_2023!M26-[3]SECTEN2_CO2e!M23</f>
        <v>-0.61178938479111844</v>
      </c>
      <c r="N23" s="131">
        <f>SECTEN2_CO2e_2023!N26-[3]SECTEN2_CO2e!N23</f>
        <v>-0.72006086696504923</v>
      </c>
      <c r="O23" s="131">
        <f>SECTEN2_CO2e_2023!O26-[3]SECTEN2_CO2e!O23</f>
        <v>-0.92200739919710428</v>
      </c>
    </row>
    <row r="24" spans="1:15" ht="15.75" x14ac:dyDescent="0.3">
      <c r="A24" s="47" t="s">
        <v>96</v>
      </c>
      <c r="B24" s="148" t="s">
        <v>193</v>
      </c>
      <c r="C24" s="131">
        <f>SECTEN2_CO2e_2023!C27-[3]SECTEN2_CO2e!C24</f>
        <v>0</v>
      </c>
      <c r="D24" s="131">
        <f>SECTEN2_CO2e_2023!D27-[3]SECTEN2_CO2e!D24</f>
        <v>0</v>
      </c>
      <c r="E24" s="131">
        <f>SECTEN2_CO2e_2023!E27-[3]SECTEN2_CO2e!E24</f>
        <v>5.6310759563009665E-5</v>
      </c>
      <c r="F24" s="131">
        <f>SECTEN2_CO2e_2023!F27-[3]SECTEN2_CO2e!F24</f>
        <v>0</v>
      </c>
      <c r="G24" s="131">
        <f>SECTEN2_CO2e_2023!G27-[3]SECTEN2_CO2e!G24</f>
        <v>0</v>
      </c>
      <c r="H24" s="131">
        <f>SECTEN2_CO2e_2023!H27-[3]SECTEN2_CO2e!H24</f>
        <v>0</v>
      </c>
      <c r="I24" s="131">
        <f>SECTEN2_CO2e_2023!I27-[3]SECTEN2_CO2e!I24</f>
        <v>0</v>
      </c>
      <c r="J24" s="131">
        <f>SECTEN2_CO2e_2023!J27-[3]SECTEN2_CO2e!J24</f>
        <v>0</v>
      </c>
      <c r="K24" s="131">
        <f>SECTEN2_CO2e_2023!K27-[3]SECTEN2_CO2e!K24</f>
        <v>0</v>
      </c>
      <c r="L24" s="131">
        <f>SECTEN2_CO2e_2023!L27-[3]SECTEN2_CO2e!L24</f>
        <v>0</v>
      </c>
      <c r="M24" s="131">
        <f>SECTEN2_CO2e_2023!M27-[3]SECTEN2_CO2e!M24</f>
        <v>0</v>
      </c>
      <c r="N24" s="131">
        <f>SECTEN2_CO2e_2023!N27-[3]SECTEN2_CO2e!N24</f>
        <v>0</v>
      </c>
      <c r="O24" s="131">
        <f>SECTEN2_CO2e_2023!O27-[3]SECTEN2_CO2e!O24</f>
        <v>0</v>
      </c>
    </row>
    <row r="25" spans="1:15" ht="15.75" x14ac:dyDescent="0.3">
      <c r="A25" s="47" t="s">
        <v>10</v>
      </c>
      <c r="B25" s="148" t="s">
        <v>97</v>
      </c>
      <c r="C25" s="131">
        <f>SECTEN2_CO2e_2023!C28-[3]SECTEN2_CO2e!C25</f>
        <v>-2.28915920905024E-2</v>
      </c>
      <c r="D25" s="131">
        <f>SECTEN2_CO2e_2023!D28-[3]SECTEN2_CO2e!D25</f>
        <v>0.2077900498497014</v>
      </c>
      <c r="E25" s="131">
        <f>SECTEN2_CO2e_2023!E28-[3]SECTEN2_CO2e!E25</f>
        <v>0.51784430883889065</v>
      </c>
      <c r="F25" s="131">
        <f>SECTEN2_CO2e_2023!F28-[3]SECTEN2_CO2e!F25</f>
        <v>-2.5636405472782684</v>
      </c>
      <c r="G25" s="131">
        <f>SECTEN2_CO2e_2023!G28-[3]SECTEN2_CO2e!G25</f>
        <v>-4.4025437403273546</v>
      </c>
      <c r="H25" s="131">
        <f>SECTEN2_CO2e_2023!H28-[3]SECTEN2_CO2e!H25</f>
        <v>-5.5009009118966263</v>
      </c>
      <c r="I25" s="131">
        <f>SECTEN2_CO2e_2023!I28-[3]SECTEN2_CO2e!I25</f>
        <v>-6.2306428402617424</v>
      </c>
      <c r="J25" s="131">
        <f>SECTEN2_CO2e_2023!J28-[3]SECTEN2_CO2e!J25</f>
        <v>-6.5408923262219805</v>
      </c>
      <c r="K25" s="131">
        <f>SECTEN2_CO2e_2023!K28-[3]SECTEN2_CO2e!K25</f>
        <v>-6.7417871253747643</v>
      </c>
      <c r="L25" s="131">
        <f>SECTEN2_CO2e_2023!L28-[3]SECTEN2_CO2e!L25</f>
        <v>-7.0124577654215567</v>
      </c>
      <c r="M25" s="131">
        <f>SECTEN2_CO2e_2023!M28-[3]SECTEN2_CO2e!M25</f>
        <v>-7.1815969476432064</v>
      </c>
      <c r="N25" s="131">
        <f>SECTEN2_CO2e_2023!N28-[3]SECTEN2_CO2e!N25</f>
        <v>-7.6875776343426541</v>
      </c>
      <c r="O25" s="131">
        <f>SECTEN2_CO2e_2023!O28-[3]SECTEN2_CO2e!O25</f>
        <v>-8.227438649670102</v>
      </c>
    </row>
    <row r="26" spans="1:15" ht="15.75" x14ac:dyDescent="0.3">
      <c r="A26" s="47"/>
      <c r="B26" s="147" t="s">
        <v>248</v>
      </c>
      <c r="C26" s="131">
        <f>SECTEN2_CO2e_2023!C29</f>
        <v>0</v>
      </c>
      <c r="D26" s="131">
        <f>SECTEN2_CO2e_2023!D29</f>
        <v>0</v>
      </c>
      <c r="E26" s="131">
        <f>SECTEN2_CO2e_2023!E29</f>
        <v>0</v>
      </c>
      <c r="F26" s="131">
        <f>SECTEN2_CO2e_2023!F29</f>
        <v>0</v>
      </c>
      <c r="G26" s="131">
        <f>SECTEN2_CO2e_2023!G29</f>
        <v>0</v>
      </c>
      <c r="H26" s="131">
        <f>SECTEN2_CO2e_2023!H29</f>
        <v>0</v>
      </c>
      <c r="I26" s="131">
        <f>SECTEN2_CO2e_2023!I29</f>
        <v>0</v>
      </c>
      <c r="J26" s="131">
        <f>SECTEN2_CO2e_2023!J29</f>
        <v>0</v>
      </c>
      <c r="K26" s="131">
        <f>SECTEN2_CO2e_2023!K29</f>
        <v>0</v>
      </c>
      <c r="L26" s="131">
        <f>SECTEN2_CO2e_2023!L29</f>
        <v>-0.60000000000000009</v>
      </c>
      <c r="M26" s="131">
        <f>SECTEN2_CO2e_2023!M29</f>
        <v>-1</v>
      </c>
      <c r="N26" s="131">
        <f>SECTEN2_CO2e_2023!N29</f>
        <v>-2</v>
      </c>
      <c r="O26" s="131">
        <f>SECTEN2_CO2e_2023!O29</f>
        <v>-6</v>
      </c>
    </row>
    <row r="27" spans="1:15" ht="15.75" x14ac:dyDescent="0.3">
      <c r="A27" s="47"/>
      <c r="B27" s="16" t="s">
        <v>194</v>
      </c>
      <c r="C27" s="134">
        <f>SECTEN2_CO2e_2023!C30-[3]SECTEN2_CO2e!C26</f>
        <v>-2.8270888051181942E-2</v>
      </c>
      <c r="D27" s="134">
        <f>SECTEN2_CO2e_2023!D30-[3]SECTEN2_CO2e!D26</f>
        <v>0.18798699231593474</v>
      </c>
      <c r="E27" s="134">
        <f>SECTEN2_CO2e_2023!E30-[3]SECTEN2_CO2e!E26</f>
        <v>0.36914295894341365</v>
      </c>
      <c r="F27" s="134">
        <f>SECTEN2_CO2e_2023!F30-[3]SECTEN2_CO2e!F26</f>
        <v>9.1271715437525387</v>
      </c>
      <c r="G27" s="134">
        <f>SECTEN2_CO2e_2023!G30-[3]SECTEN2_CO2e!G26</f>
        <v>0.63511372836415347</v>
      </c>
      <c r="H27" s="134">
        <f>SECTEN2_CO2e_2023!H30-[3]SECTEN2_CO2e!H26</f>
        <v>-2.6018160809894511</v>
      </c>
      <c r="I27" s="134">
        <f>SECTEN2_CO2e_2023!I30-[3]SECTEN2_CO2e!I26</f>
        <v>-4.7053982916571968</v>
      </c>
      <c r="J27" s="134">
        <f>SECTEN2_CO2e_2023!J30-[3]SECTEN2_CO2e!J26</f>
        <v>-8.4258721618984076</v>
      </c>
      <c r="K27" s="134">
        <f>SECTEN2_CO2e_2023!K30-[3]SECTEN2_CO2e!K26</f>
        <v>-11.118307673041862</v>
      </c>
      <c r="L27" s="134">
        <f>SECTEN2_CO2e_2023!L30-[3]SECTEN2_CO2e!L26</f>
        <v>-17.738053738006215</v>
      </c>
      <c r="M27" s="134">
        <f>SECTEN2_CO2e_2023!M30-[3]SECTEN2_CO2e!M26</f>
        <v>-21.438228038686006</v>
      </c>
      <c r="N27" s="134">
        <f>SECTEN2_CO2e_2023!N30-[3]SECTEN2_CO2e!N26</f>
        <v>-26.710361163075888</v>
      </c>
      <c r="O27" s="134">
        <f>SECTEN2_CO2e_2023!O30-[3]SECTEN2_CO2e!O26</f>
        <v>-41.178932939282632</v>
      </c>
    </row>
    <row r="28" spans="1:15" ht="15.75" x14ac:dyDescent="0.3">
      <c r="A28" s="48"/>
      <c r="B28" s="17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ht="16.5" x14ac:dyDescent="0.3">
      <c r="A29" s="48"/>
      <c r="B29" s="18" t="s">
        <v>186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15" ht="30" x14ac:dyDescent="0.35">
      <c r="A30" s="46"/>
      <c r="B30" s="13" t="s">
        <v>184</v>
      </c>
      <c r="C30" s="130">
        <v>2018</v>
      </c>
      <c r="D30" s="130">
        <v>2019</v>
      </c>
      <c r="E30" s="130">
        <v>2020</v>
      </c>
      <c r="F30" s="130">
        <v>2023</v>
      </c>
      <c r="G30" s="130">
        <v>2025</v>
      </c>
      <c r="H30" s="130">
        <v>2028</v>
      </c>
      <c r="I30" s="130">
        <v>2030</v>
      </c>
      <c r="J30" s="130">
        <v>2033</v>
      </c>
      <c r="K30" s="130">
        <v>2035</v>
      </c>
      <c r="L30" s="130">
        <v>2038</v>
      </c>
      <c r="M30" s="130">
        <v>2040</v>
      </c>
      <c r="N30" s="130">
        <v>2045</v>
      </c>
      <c r="O30" s="130">
        <v>2050</v>
      </c>
    </row>
    <row r="31" spans="1:15" ht="15.75" x14ac:dyDescent="0.3">
      <c r="A31" s="47" t="s">
        <v>17</v>
      </c>
      <c r="B31" s="146" t="s">
        <v>98</v>
      </c>
      <c r="C31" s="131">
        <f>SECTEN2_CO2e_2023!C34+SECTEN2_CO2e_2023!C35-[3]SECTEN2_CO2e!C30</f>
        <v>-3.6595102001349744E-2</v>
      </c>
      <c r="D31" s="131">
        <f>SECTEN2_CO2e_2023!D34+SECTEN2_CO2e_2023!D35-[3]SECTEN2_CO2e!D30</f>
        <v>-1.085699963844533E-2</v>
      </c>
      <c r="E31" s="131">
        <f>SECTEN2_CO2e_2023!E34+SECTEN2_CO2e_2023!E35-[3]SECTEN2_CO2e!E30</f>
        <v>0.65791198877484902</v>
      </c>
      <c r="F31" s="131">
        <f>SECTEN2_CO2e_2023!F34+SECTEN2_CO2e_2023!F35-[3]SECTEN2_CO2e!F30</f>
        <v>0.11189374746617275</v>
      </c>
      <c r="G31" s="131">
        <f>SECTEN2_CO2e_2023!G34+SECTEN2_CO2e_2023!G35-[3]SECTEN2_CO2e!G30</f>
        <v>0.21606931692563691</v>
      </c>
      <c r="H31" s="131">
        <f>SECTEN2_CO2e_2023!H34+SECTEN2_CO2e_2023!H35-[3]SECTEN2_CO2e!H30</f>
        <v>-2.2640563948176222</v>
      </c>
      <c r="I31" s="131">
        <f>SECTEN2_CO2e_2023!I34+SECTEN2_CO2e_2023!I35-[3]SECTEN2_CO2e!I30</f>
        <v>-3.9066512395746074</v>
      </c>
      <c r="J31" s="131">
        <f>SECTEN2_CO2e_2023!J34+SECTEN2_CO2e_2023!J35-[3]SECTEN2_CO2e!J30</f>
        <v>-5.4591769681993814</v>
      </c>
      <c r="K31" s="131">
        <f>SECTEN2_CO2e_2023!K34+SECTEN2_CO2e_2023!K35-[3]SECTEN2_CO2e!K30</f>
        <v>-6.7635084670683954</v>
      </c>
      <c r="L31" s="131">
        <f>SECTEN2_CO2e_2023!L34+SECTEN2_CO2e_2023!L35-[3]SECTEN2_CO2e!L30</f>
        <v>-9.6391304017135617</v>
      </c>
      <c r="M31" s="131">
        <f>SECTEN2_CO2e_2023!M34+SECTEN2_CO2e_2023!M35-[3]SECTEN2_CO2e!M30</f>
        <v>-11.43320101302011</v>
      </c>
      <c r="N31" s="131">
        <f>SECTEN2_CO2e_2023!N34+SECTEN2_CO2e_2023!N35-[3]SECTEN2_CO2e!N30</f>
        <v>-13.791121293244837</v>
      </c>
      <c r="O31" s="131">
        <f>SECTEN2_CO2e_2023!O34+SECTEN2_CO2e_2023!O35-[3]SECTEN2_CO2e!O30</f>
        <v>-15.879648055660535</v>
      </c>
    </row>
    <row r="32" spans="1:15" ht="15.75" x14ac:dyDescent="0.3">
      <c r="A32" s="47" t="s">
        <v>7</v>
      </c>
      <c r="B32" s="146" t="s">
        <v>99</v>
      </c>
      <c r="C32" s="131">
        <f>SECTEN2_CO2e_2023!C36+SECTEN2_CO2e_2023!C37-[3]SECTEN2_CO2e!C31</f>
        <v>-0.13008599314880254</v>
      </c>
      <c r="D32" s="131">
        <f>SECTEN2_CO2e_2023!D36+SECTEN2_CO2e_2023!D37-[3]SECTEN2_CO2e!D31</f>
        <v>-6.4094909922554066E-3</v>
      </c>
      <c r="E32" s="131">
        <f>SECTEN2_CO2e_2023!E36+SECTEN2_CO2e_2023!E37-[3]SECTEN2_CO2e!E31</f>
        <v>1.2186161712191002E-3</v>
      </c>
      <c r="F32" s="131">
        <f>SECTEN2_CO2e_2023!F36+SECTEN2_CO2e_2023!F37-[3]SECTEN2_CO2e!F31</f>
        <v>-0.50999236261478664</v>
      </c>
      <c r="G32" s="131">
        <f>SECTEN2_CO2e_2023!G36+SECTEN2_CO2e_2023!G37-[3]SECTEN2_CO2e!G31</f>
        <v>-0.70584336654218127</v>
      </c>
      <c r="H32" s="131">
        <f>SECTEN2_CO2e_2023!H36+SECTEN2_CO2e_2023!H37-[3]SECTEN2_CO2e!H31</f>
        <v>-1.143546475595874</v>
      </c>
      <c r="I32" s="131">
        <f>SECTEN2_CO2e_2023!I36+SECTEN2_CO2e_2023!I37-[3]SECTEN2_CO2e!I31</f>
        <v>-1.417480782133663</v>
      </c>
      <c r="J32" s="131">
        <f>SECTEN2_CO2e_2023!J36+SECTEN2_CO2e_2023!J37-[3]SECTEN2_CO2e!J31</f>
        <v>-1.5377789487027003</v>
      </c>
      <c r="K32" s="131">
        <f>SECTEN2_CO2e_2023!K36+SECTEN2_CO2e_2023!K37-[3]SECTEN2_CO2e!K31</f>
        <v>-1.6303924646636112</v>
      </c>
      <c r="L32" s="131">
        <f>SECTEN2_CO2e_2023!L36+SECTEN2_CO2e_2023!L37-[3]SECTEN2_CO2e!L31</f>
        <v>-1.8148697432118042</v>
      </c>
      <c r="M32" s="131">
        <f>SECTEN2_CO2e_2023!M36+SECTEN2_CO2e_2023!M37-[3]SECTEN2_CO2e!M31</f>
        <v>-1.9772798442636308</v>
      </c>
      <c r="N32" s="131">
        <f>SECTEN2_CO2e_2023!N36+SECTEN2_CO2e_2023!N37-[3]SECTEN2_CO2e!N31</f>
        <v>-2.2356092258969826</v>
      </c>
      <c r="O32" s="131">
        <f>SECTEN2_CO2e_2023!O36+SECTEN2_CO2e_2023!O37-[3]SECTEN2_CO2e!O31</f>
        <v>-2.2470802451304239</v>
      </c>
    </row>
    <row r="33" spans="1:15" ht="15.75" x14ac:dyDescent="0.3">
      <c r="A33" s="47" t="s">
        <v>18</v>
      </c>
      <c r="B33" s="146" t="s">
        <v>100</v>
      </c>
      <c r="C33" s="131">
        <f>SECTEN2_CO2e_2023!C38+SECTEN2_CO2e_2023!C39-[3]SECTEN2_CO2e!C32</f>
        <v>-3.6546694456529583E-2</v>
      </c>
      <c r="D33" s="131">
        <f>SECTEN2_CO2e_2023!D38+SECTEN2_CO2e_2023!D39-[3]SECTEN2_CO2e!D32</f>
        <v>-1.0390534248928773E-2</v>
      </c>
      <c r="E33" s="131">
        <f>SECTEN2_CO2e_2023!E38+SECTEN2_CO2e_2023!E39-[3]SECTEN2_CO2e!E32</f>
        <v>0.6754792361219093</v>
      </c>
      <c r="F33" s="131">
        <f>SECTEN2_CO2e_2023!F38+SECTEN2_CO2e_2023!F39-[3]SECTEN2_CO2e!F32</f>
        <v>0.51335107868736563</v>
      </c>
      <c r="G33" s="131">
        <f>SECTEN2_CO2e_2023!G38+SECTEN2_CO2e_2023!G39-[3]SECTEN2_CO2e!G32</f>
        <v>0.57738220551149011</v>
      </c>
      <c r="H33" s="131">
        <f>SECTEN2_CO2e_2023!H38+SECTEN2_CO2e_2023!H39-[3]SECTEN2_CO2e!H32</f>
        <v>0.31680366269233984</v>
      </c>
      <c r="I33" s="131">
        <f>SECTEN2_CO2e_2023!I38+SECTEN2_CO2e_2023!I39-[3]SECTEN2_CO2e!I32</f>
        <v>0.14411899910513171</v>
      </c>
      <c r="J33" s="131">
        <f>SECTEN2_CO2e_2023!J38+SECTEN2_CO2e_2023!J39-[3]SECTEN2_CO2e!J32</f>
        <v>-9.770042916146604E-2</v>
      </c>
      <c r="K33" s="131">
        <f>SECTEN2_CO2e_2023!K38+SECTEN2_CO2e_2023!K39-[3]SECTEN2_CO2e!K32</f>
        <v>-0.2121194602343357</v>
      </c>
      <c r="L33" s="131">
        <f>SECTEN2_CO2e_2023!L38+SECTEN2_CO2e_2023!L39-[3]SECTEN2_CO2e!L32</f>
        <v>-0.56191413726500139</v>
      </c>
      <c r="M33" s="131">
        <f>SECTEN2_CO2e_2023!M38+SECTEN2_CO2e_2023!M39-[3]SECTEN2_CO2e!M32</f>
        <v>-0.76041063536097875</v>
      </c>
      <c r="N33" s="131">
        <f>SECTEN2_CO2e_2023!N38+SECTEN2_CO2e_2023!N39-[3]SECTEN2_CO2e!N32</f>
        <v>-1.0764862059191858</v>
      </c>
      <c r="O33" s="131">
        <f>SECTEN2_CO2e_2023!O38+SECTEN2_CO2e_2023!O39-[3]SECTEN2_CO2e!O32</f>
        <v>-1.5135353138120748</v>
      </c>
    </row>
    <row r="34" spans="1:15" ht="15.75" x14ac:dyDescent="0.3">
      <c r="A34" s="47" t="s">
        <v>20</v>
      </c>
      <c r="B34" s="146" t="s">
        <v>101</v>
      </c>
      <c r="C34" s="131">
        <f>SECTEN2_CO2e_2023!C40+SECTEN2_CO2e_2023!C41-[3]SECTEN2_CO2e!C33</f>
        <v>0.18469846309583993</v>
      </c>
      <c r="D34" s="131">
        <f>SECTEN2_CO2e_2023!D40+SECTEN2_CO2e_2023!D41-[3]SECTEN2_CO2e!D33</f>
        <v>0.13310606710943418</v>
      </c>
      <c r="E34" s="131">
        <f>SECTEN2_CO2e_2023!E40+SECTEN2_CO2e_2023!E41-[3]SECTEN2_CO2e!E33</f>
        <v>0.48957674892421998</v>
      </c>
      <c r="F34" s="131">
        <f>SECTEN2_CO2e_2023!F40+SECTEN2_CO2e_2023!F41-[3]SECTEN2_CO2e!F33</f>
        <v>-6.1554459782938054E-2</v>
      </c>
      <c r="G34" s="131">
        <f>SECTEN2_CO2e_2023!G40+SECTEN2_CO2e_2023!G41-[3]SECTEN2_CO2e!G33</f>
        <v>9.6756048514783366E-2</v>
      </c>
      <c r="H34" s="131">
        <f>SECTEN2_CO2e_2023!H40+SECTEN2_CO2e_2023!H41-[3]SECTEN2_CO2e!H33</f>
        <v>-0.63274379686257021</v>
      </c>
      <c r="I34" s="131">
        <f>SECTEN2_CO2e_2023!I40+SECTEN2_CO2e_2023!I41-[3]SECTEN2_CO2e!I33</f>
        <v>-1.1153760083964901</v>
      </c>
      <c r="J34" s="131">
        <f>SECTEN2_CO2e_2023!J40+SECTEN2_CO2e_2023!J41-[3]SECTEN2_CO2e!J33</f>
        <v>-1.722984781413941</v>
      </c>
      <c r="K34" s="131">
        <f>SECTEN2_CO2e_2023!K40+SECTEN2_CO2e_2023!K41-[3]SECTEN2_CO2e!K33</f>
        <v>-2.0015787617284362</v>
      </c>
      <c r="L34" s="131">
        <f>SECTEN2_CO2e_2023!L40+SECTEN2_CO2e_2023!L41-[3]SECTEN2_CO2e!L33</f>
        <v>-2.9257151143166</v>
      </c>
      <c r="M34" s="131">
        <f>SECTEN2_CO2e_2023!M40+SECTEN2_CO2e_2023!M41-[3]SECTEN2_CO2e!M33</f>
        <v>-3.452104808982956</v>
      </c>
      <c r="N34" s="131">
        <f>SECTEN2_CO2e_2023!N40+SECTEN2_CO2e_2023!N41-[3]SECTEN2_CO2e!N33</f>
        <v>-5.721464283358034</v>
      </c>
      <c r="O34" s="131">
        <f>SECTEN2_CO2e_2023!O40+SECTEN2_CO2e_2023!O41-[3]SECTEN2_CO2e!O33</f>
        <v>-7.810062443440251</v>
      </c>
    </row>
    <row r="35" spans="1:15" ht="15.75" x14ac:dyDescent="0.3">
      <c r="A35" s="47" t="s">
        <v>14</v>
      </c>
      <c r="B35" s="146" t="s">
        <v>102</v>
      </c>
      <c r="C35" s="131">
        <f>SECTEN2_CO2e_2023!C42+SECTEN2_CO2e_2023!C43-[3]SECTEN2_CO2e!C34</f>
        <v>8.8567922125950105E-2</v>
      </c>
      <c r="D35" s="131">
        <f>SECTEN2_CO2e_2023!D42+SECTEN2_CO2e_2023!D43-[3]SECTEN2_CO2e!D34</f>
        <v>1.1291871418713129E-2</v>
      </c>
      <c r="E35" s="131">
        <f>SECTEN2_CO2e_2023!E42+SECTEN2_CO2e_2023!E43-[3]SECTEN2_CO2e!E34</f>
        <v>-1.5743290638520282</v>
      </c>
      <c r="F35" s="131">
        <f>SECTEN2_CO2e_2023!F42+SECTEN2_CO2e_2023!F43-[3]SECTEN2_CO2e!F34</f>
        <v>-2.6984510550857106</v>
      </c>
      <c r="G35" s="131">
        <f>SECTEN2_CO2e_2023!G42+SECTEN2_CO2e_2023!G43-[3]SECTEN2_CO2e!G34</f>
        <v>-2.582875970042954</v>
      </c>
      <c r="H35" s="131">
        <f>SECTEN2_CO2e_2023!H42+SECTEN2_CO2e_2023!H43-[3]SECTEN2_CO2e!H34</f>
        <v>-6.1827210523181737</v>
      </c>
      <c r="I35" s="131">
        <f>SECTEN2_CO2e_2023!I42+SECTEN2_CO2e_2023!I43-[3]SECTEN2_CO2e!I34</f>
        <v>-8.844156788313974</v>
      </c>
      <c r="J35" s="131">
        <f>SECTEN2_CO2e_2023!J42+SECTEN2_CO2e_2023!J43-[3]SECTEN2_CO2e!J34</f>
        <v>-9.9811777084817059</v>
      </c>
      <c r="K35" s="131">
        <f>SECTEN2_CO2e_2023!K42+SECTEN2_CO2e_2023!K43-[3]SECTEN2_CO2e!K34</f>
        <v>-10.729414748086317</v>
      </c>
      <c r="L35" s="131">
        <f>SECTEN2_CO2e_2023!L42+SECTEN2_CO2e_2023!L43-[3]SECTEN2_CO2e!L34</f>
        <v>-11.031992744126846</v>
      </c>
      <c r="M35" s="131">
        <f>SECTEN2_CO2e_2023!M42+SECTEN2_CO2e_2023!M43-[3]SECTEN2_CO2e!M34</f>
        <v>-11.164141158576598</v>
      </c>
      <c r="N35" s="131">
        <f>SECTEN2_CO2e_2023!N42+SECTEN2_CO2e_2023!N43-[3]SECTEN2_CO2e!N34</f>
        <v>-13.628162006638844</v>
      </c>
      <c r="O35" s="131">
        <f>SECTEN2_CO2e_2023!O42+SECTEN2_CO2e_2023!O43-[3]SECTEN2_CO2e!O34</f>
        <v>-13.064687951171104</v>
      </c>
    </row>
    <row r="36" spans="1:15" ht="15.75" x14ac:dyDescent="0.3">
      <c r="A36" s="47" t="s">
        <v>15</v>
      </c>
      <c r="B36" s="146" t="s">
        <v>103</v>
      </c>
      <c r="C36" s="131">
        <f>SECTEN2_CO2e_2023!C44+SECTEN2_CO2e_2023!C45-[3]SECTEN2_CO2e!C35</f>
        <v>-0.22028852756808659</v>
      </c>
      <c r="D36" s="131">
        <f>SECTEN2_CO2e_2023!D44+SECTEN2_CO2e_2023!D45-[3]SECTEN2_CO2e!D35</f>
        <v>-0.25616560202752403</v>
      </c>
      <c r="E36" s="131">
        <f>SECTEN2_CO2e_2023!E44+SECTEN2_CO2e_2023!E45-[3]SECTEN2_CO2e!E35</f>
        <v>-0.20294441948518793</v>
      </c>
      <c r="F36" s="131">
        <f>SECTEN2_CO2e_2023!F44+SECTEN2_CO2e_2023!F45-[3]SECTEN2_CO2e!F35</f>
        <v>-0.71131829261416391</v>
      </c>
      <c r="G36" s="131">
        <f>SECTEN2_CO2e_2023!G44+SECTEN2_CO2e_2023!G45-[3]SECTEN2_CO2e!G35</f>
        <v>-0.57509979111489562</v>
      </c>
      <c r="H36" s="131">
        <f>SECTEN2_CO2e_2023!H44+SECTEN2_CO2e_2023!H45-[3]SECTEN2_CO2e!H35</f>
        <v>-0.67558192622790547</v>
      </c>
      <c r="I36" s="131">
        <f>SECTEN2_CO2e_2023!I44+SECTEN2_CO2e_2023!I45-[3]SECTEN2_CO2e!I35</f>
        <v>-0.77412241864255593</v>
      </c>
      <c r="J36" s="131">
        <f>SECTEN2_CO2e_2023!J44+SECTEN2_CO2e_2023!J45-[3]SECTEN2_CO2e!J35</f>
        <v>-0.87136759069983771</v>
      </c>
      <c r="K36" s="131">
        <f>SECTEN2_CO2e_2023!K44+SECTEN2_CO2e_2023!K45-[3]SECTEN2_CO2e!K35</f>
        <v>-0.92317684641876663</v>
      </c>
      <c r="L36" s="131">
        <f>SECTEN2_CO2e_2023!L44+SECTEN2_CO2e_2023!L45-[3]SECTEN2_CO2e!L35</f>
        <v>-1.0445210501489777</v>
      </c>
      <c r="M36" s="131">
        <f>SECTEN2_CO2e_2023!M44+SECTEN2_CO2e_2023!M45-[3]SECTEN2_CO2e!M35</f>
        <v>-1.11123265669663</v>
      </c>
      <c r="N36" s="131">
        <f>SECTEN2_CO2e_2023!N44+SECTEN2_CO2e_2023!N45-[3]SECTEN2_CO2e!N35</f>
        <v>-1.2366892136868972</v>
      </c>
      <c r="O36" s="131">
        <f>SECTEN2_CO2e_2023!O44+SECTEN2_CO2e_2023!O45-[3]SECTEN2_CO2e!O35</f>
        <v>-1.3861724323433871</v>
      </c>
    </row>
    <row r="37" spans="1:15" ht="15.75" x14ac:dyDescent="0.3">
      <c r="A37" s="47" t="s">
        <v>21</v>
      </c>
      <c r="B37" s="146" t="s">
        <v>104</v>
      </c>
      <c r="C37" s="131">
        <f>SECTEN2_CO2e_2023!C46+SECTEN2_CO2e_2023!C47-[3]SECTEN2_CO2e!C36</f>
        <v>-1.1846534047574409E-2</v>
      </c>
      <c r="D37" s="131">
        <f>SECTEN2_CO2e_2023!D46+SECTEN2_CO2e_2023!D47-[3]SECTEN2_CO2e!D36</f>
        <v>-5.2649006942434795E-2</v>
      </c>
      <c r="E37" s="131">
        <f>SECTEN2_CO2e_2023!E46+SECTEN2_CO2e_2023!E47-[3]SECTEN2_CO2e!E36</f>
        <v>0.14529965252040355</v>
      </c>
      <c r="F37" s="131">
        <f>SECTEN2_CO2e_2023!F46+SECTEN2_CO2e_2023!F47-[3]SECTEN2_CO2e!F36</f>
        <v>-0.51669512277212704</v>
      </c>
      <c r="G37" s="131">
        <f>SECTEN2_CO2e_2023!G46+SECTEN2_CO2e_2023!G47-[3]SECTEN2_CO2e!G36</f>
        <v>-0.2209165739196699</v>
      </c>
      <c r="H37" s="131">
        <f>SECTEN2_CO2e_2023!H46+SECTEN2_CO2e_2023!H47-[3]SECTEN2_CO2e!H36</f>
        <v>-1.3315001377654738</v>
      </c>
      <c r="I37" s="131">
        <f>SECTEN2_CO2e_2023!I46+SECTEN2_CO2e_2023!I47-[3]SECTEN2_CO2e!I36</f>
        <v>-2.0562366997350789</v>
      </c>
      <c r="J37" s="131">
        <f>SECTEN2_CO2e_2023!J46+SECTEN2_CO2e_2023!J47-[3]SECTEN2_CO2e!J36</f>
        <v>-4.5934763112798009</v>
      </c>
      <c r="K37" s="131">
        <f>SECTEN2_CO2e_2023!K46+SECTEN2_CO2e_2023!K47-[3]SECTEN2_CO2e!K36</f>
        <v>-6.1887570081358394</v>
      </c>
      <c r="L37" s="131">
        <f>SECTEN2_CO2e_2023!L46+SECTEN2_CO2e_2023!L47-[3]SECTEN2_CO2e!L36</f>
        <v>-7.1930094603908996</v>
      </c>
      <c r="M37" s="131">
        <f>SECTEN2_CO2e_2023!M46+SECTEN2_CO2e_2023!M47-[3]SECTEN2_CO2e!M36</f>
        <v>-7.7469655079919928</v>
      </c>
      <c r="N37" s="131">
        <f>SECTEN2_CO2e_2023!N46+SECTEN2_CO2e_2023!N47-[3]SECTEN2_CO2e!N36</f>
        <v>-8.7854603055140554</v>
      </c>
      <c r="O37" s="131">
        <f>SECTEN2_CO2e_2023!O46+SECTEN2_CO2e_2023!O47-[3]SECTEN2_CO2e!O36</f>
        <v>-10.81274739197297</v>
      </c>
    </row>
    <row r="38" spans="1:15" ht="15.75" x14ac:dyDescent="0.3">
      <c r="A38" s="47" t="s">
        <v>19</v>
      </c>
      <c r="B38" s="146" t="s">
        <v>105</v>
      </c>
      <c r="C38" s="131">
        <f>SECTEN2_CO2e_2023!C48+SECTEN2_CO2e_2023!C49-[3]SECTEN2_CO2e!C37</f>
        <v>7.6243347481019796E-4</v>
      </c>
      <c r="D38" s="131">
        <f>SECTEN2_CO2e_2023!D48+SECTEN2_CO2e_2023!D49-[3]SECTEN2_CO2e!D37</f>
        <v>-1.01801597557305E-3</v>
      </c>
      <c r="E38" s="131">
        <f>SECTEN2_CO2e_2023!E48+SECTEN2_CO2e_2023!E49-[3]SECTEN2_CO2e!E37</f>
        <v>3.8385548845286444E-2</v>
      </c>
      <c r="F38" s="131">
        <f>SECTEN2_CO2e_2023!F48+SECTEN2_CO2e_2023!F49-[3]SECTEN2_CO2e!F37</f>
        <v>-0.12442972536579511</v>
      </c>
      <c r="G38" s="131">
        <f>SECTEN2_CO2e_2023!G48+SECTEN2_CO2e_2023!G49-[3]SECTEN2_CO2e!G37</f>
        <v>-4.6763186000329249E-2</v>
      </c>
      <c r="H38" s="131">
        <f>SECTEN2_CO2e_2023!H48+SECTEN2_CO2e_2023!H49-[3]SECTEN2_CO2e!H37</f>
        <v>-0.25268383844123665</v>
      </c>
      <c r="I38" s="131">
        <f>SECTEN2_CO2e_2023!I48+SECTEN2_CO2e_2023!I49-[3]SECTEN2_CO2e!I37</f>
        <v>-0.38858202175252154</v>
      </c>
      <c r="J38" s="131">
        <f>SECTEN2_CO2e_2023!J48+SECTEN2_CO2e_2023!J49-[3]SECTEN2_CO2e!J37</f>
        <v>-0.5803615289644064</v>
      </c>
      <c r="K38" s="131">
        <f>SECTEN2_CO2e_2023!K48+SECTEN2_CO2e_2023!K49-[3]SECTEN2_CO2e!K37</f>
        <v>-0.66802418463944724</v>
      </c>
      <c r="L38" s="131">
        <f>SECTEN2_CO2e_2023!L48+SECTEN2_CO2e_2023!L49-[3]SECTEN2_CO2e!L37</f>
        <v>-0.95004720776580687</v>
      </c>
      <c r="M38" s="131">
        <f>SECTEN2_CO2e_2023!M48+SECTEN2_CO2e_2023!M49-[3]SECTEN2_CO2e!M37</f>
        <v>-1.1101428149724066</v>
      </c>
      <c r="N38" s="131">
        <f>SECTEN2_CO2e_2023!N48+SECTEN2_CO2e_2023!N49-[3]SECTEN2_CO2e!N37</f>
        <v>-1.3558341161371847</v>
      </c>
      <c r="O38" s="131">
        <f>SECTEN2_CO2e_2023!O48+SECTEN2_CO2e_2023!O49-[3]SECTEN2_CO2e!O37</f>
        <v>-1.7015602834793808</v>
      </c>
    </row>
    <row r="39" spans="1:15" ht="15.75" x14ac:dyDescent="0.3">
      <c r="A39" s="47" t="s">
        <v>16</v>
      </c>
      <c r="B39" s="146" t="s">
        <v>106</v>
      </c>
      <c r="C39" s="131">
        <f>SECTEN2_CO2e_2023!C50+SECTEN2_CO2e_2023!C51-[3]SECTEN2_CO2e!C38</f>
        <v>3.8760093006895424E-3</v>
      </c>
      <c r="D39" s="131">
        <f>SECTEN2_CO2e_2023!D50+SECTEN2_CO2e_2023!D51-[3]SECTEN2_CO2e!D38</f>
        <v>-1.3116776658915974E-2</v>
      </c>
      <c r="E39" s="131">
        <f>SECTEN2_CO2e_2023!E50+SECTEN2_CO2e_2023!E51-[3]SECTEN2_CO2e!E38</f>
        <v>-0.59363894659554894</v>
      </c>
      <c r="F39" s="131">
        <f>SECTEN2_CO2e_2023!F50+SECTEN2_CO2e_2023!F51-[3]SECTEN2_CO2e!F38</f>
        <v>-0.67874115944119717</v>
      </c>
      <c r="G39" s="131">
        <f>SECTEN2_CO2e_2023!G50+SECTEN2_CO2e_2023!G51-[3]SECTEN2_CO2e!G38</f>
        <v>-0.61733153144384012</v>
      </c>
      <c r="H39" s="131">
        <f>SECTEN2_CO2e_2023!H50+SECTEN2_CO2e_2023!H51-[3]SECTEN2_CO2e!H38</f>
        <v>-0.71812867920151224</v>
      </c>
      <c r="I39" s="131">
        <f>SECTEN2_CO2e_2023!I50+SECTEN2_CO2e_2023!I51-[3]SECTEN2_CO2e!I38</f>
        <v>-0.78416496779608913</v>
      </c>
      <c r="J39" s="131">
        <f>SECTEN2_CO2e_2023!J50+SECTEN2_CO2e_2023!J51-[3]SECTEN2_CO2e!J38</f>
        <v>-1.1700120842634343</v>
      </c>
      <c r="K39" s="131">
        <f>SECTEN2_CO2e_2023!K50+SECTEN2_CO2e_2023!K51-[3]SECTEN2_CO2e!K38</f>
        <v>-1.4065564121010616</v>
      </c>
      <c r="L39" s="131">
        <f>SECTEN2_CO2e_2023!L50+SECTEN2_CO2e_2023!L51-[3]SECTEN2_CO2e!L38</f>
        <v>-1.8403683545111109</v>
      </c>
      <c r="M39" s="131">
        <f>SECTEN2_CO2e_2023!M50+SECTEN2_CO2e_2023!M51-[3]SECTEN2_CO2e!M38</f>
        <v>-2.1137729670263266</v>
      </c>
      <c r="N39" s="131">
        <f>SECTEN2_CO2e_2023!N50+SECTEN2_CO2e_2023!N51-[3]SECTEN2_CO2e!N38</f>
        <v>-3.2257689496080868</v>
      </c>
      <c r="O39" s="131">
        <f>SECTEN2_CO2e_2023!O50+SECTEN2_CO2e_2023!O51-[3]SECTEN2_CO2e!O38</f>
        <v>-4.3800120847791515</v>
      </c>
    </row>
    <row r="40" spans="1:15" ht="15.75" x14ac:dyDescent="0.3">
      <c r="A40" s="47"/>
      <c r="B40" s="21" t="s">
        <v>195</v>
      </c>
      <c r="C40" s="135">
        <f>SECTEN2_CO2e_2023!C52-[3]SECTEN2_CO2e!C39</f>
        <v>-0.15745802322503266</v>
      </c>
      <c r="D40" s="135">
        <f>SECTEN2_CO2e_2023!D52-[3]SECTEN2_CO2e!D39</f>
        <v>-0.20620848795593361</v>
      </c>
      <c r="E40" s="135">
        <f>SECTEN2_CO2e_2023!E52-[3]SECTEN2_CO2e!E39</f>
        <v>-0.36304063857487279</v>
      </c>
      <c r="F40" s="135">
        <f>SECTEN2_CO2e_2023!F52-[3]SECTEN2_CO2e!F39</f>
        <v>-4.6759373515231886</v>
      </c>
      <c r="G40" s="135">
        <f>SECTEN2_CO2e_2023!G52-[3]SECTEN2_CO2e!G39</f>
        <v>-3.8586228481119491</v>
      </c>
      <c r="H40" s="135">
        <f>SECTEN2_CO2e_2023!H52-[3]SECTEN2_CO2e!H39</f>
        <v>-12.88415863853804</v>
      </c>
      <c r="I40" s="135">
        <f>SECTEN2_CO2e_2023!I52-[3]SECTEN2_CO2e!I39</f>
        <v>-19.142651927239847</v>
      </c>
      <c r="J40" s="135">
        <f>SECTEN2_CO2e_2023!J52-[3]SECTEN2_CO2e!J39</f>
        <v>-26.014036351166666</v>
      </c>
      <c r="K40" s="135">
        <f>SECTEN2_CO2e_2023!K52-[3]SECTEN2_CO2e!K39</f>
        <v>-30.523528353076212</v>
      </c>
      <c r="L40" s="135">
        <f>SECTEN2_CO2e_2023!L52-[3]SECTEN2_CO2e!L39</f>
        <v>-37.001568213450611</v>
      </c>
      <c r="M40" s="135">
        <f>SECTEN2_CO2e_2023!M52-[3]SECTEN2_CO2e!M39</f>
        <v>-40.869251406891621</v>
      </c>
      <c r="N40" s="135">
        <f>SECTEN2_CO2e_2023!N52-[3]SECTEN2_CO2e!N39</f>
        <v>-51.056595600004115</v>
      </c>
      <c r="O40" s="135">
        <f>SECTEN2_CO2e_2023!O52-[3]SECTEN2_CO2e!O39</f>
        <v>-58.79550620178928</v>
      </c>
    </row>
    <row r="41" spans="1:15" ht="15.75" x14ac:dyDescent="0.3">
      <c r="A41" s="48"/>
      <c r="B41" s="17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1:15" ht="16.5" x14ac:dyDescent="0.3">
      <c r="A42" s="48"/>
      <c r="B42" s="23" t="s">
        <v>167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</row>
    <row r="43" spans="1:15" ht="30" x14ac:dyDescent="0.35">
      <c r="A43" s="46"/>
      <c r="B43" s="13" t="s">
        <v>184</v>
      </c>
      <c r="C43" s="130">
        <v>2018</v>
      </c>
      <c r="D43" s="130">
        <v>2019</v>
      </c>
      <c r="E43" s="130">
        <v>2020</v>
      </c>
      <c r="F43" s="130">
        <v>2023</v>
      </c>
      <c r="G43" s="130">
        <v>2025</v>
      </c>
      <c r="H43" s="130">
        <v>2028</v>
      </c>
      <c r="I43" s="130">
        <v>2030</v>
      </c>
      <c r="J43" s="130">
        <v>2033</v>
      </c>
      <c r="K43" s="130">
        <v>2035</v>
      </c>
      <c r="L43" s="130">
        <v>2038</v>
      </c>
      <c r="M43" s="130">
        <v>2040</v>
      </c>
      <c r="N43" s="130">
        <v>2045</v>
      </c>
      <c r="O43" s="130">
        <v>2050</v>
      </c>
    </row>
    <row r="44" spans="1:15" ht="15.75" x14ac:dyDescent="0.3">
      <c r="A44" s="47" t="s">
        <v>60</v>
      </c>
      <c r="B44" s="146" t="s">
        <v>107</v>
      </c>
      <c r="C44" s="131">
        <f>SECTEN2_CO2e_2023!C56-[3]SECTEN2_CO2e!C43</f>
        <v>-1.2813553240751556</v>
      </c>
      <c r="D44" s="131">
        <f>SECTEN2_CO2e_2023!D56-[3]SECTEN2_CO2e!D43</f>
        <v>-0.59602395776024331</v>
      </c>
      <c r="E44" s="131">
        <f>SECTEN2_CO2e_2023!E56-[3]SECTEN2_CO2e!E43</f>
        <v>-0.1556614879330489</v>
      </c>
      <c r="F44" s="131">
        <f>SECTEN2_CO2e_2023!F56-[3]SECTEN2_CO2e!F43</f>
        <v>-0.84544479361969138</v>
      </c>
      <c r="G44" s="131">
        <f>SECTEN2_CO2e_2023!G56-[3]SECTEN2_CO2e!G43</f>
        <v>-3.4562580524649889</v>
      </c>
      <c r="H44" s="131">
        <f>SECTEN2_CO2e_2023!H56-[3]SECTEN2_CO2e!H43</f>
        <v>-6.2594157622728019</v>
      </c>
      <c r="I44" s="131">
        <f>SECTEN2_CO2e_2023!I56-[3]SECTEN2_CO2e!I43</f>
        <v>-6.2251072029817109</v>
      </c>
      <c r="J44" s="131">
        <f>SECTEN2_CO2e_2023!J56-[3]SECTEN2_CO2e!J43</f>
        <v>-5.179770755157576</v>
      </c>
      <c r="K44" s="131">
        <f>SECTEN2_CO2e_2023!K56-[3]SECTEN2_CO2e!K43</f>
        <v>-4.4536110070960468</v>
      </c>
      <c r="L44" s="131">
        <f>SECTEN2_CO2e_2023!L56-[3]SECTEN2_CO2e!L43</f>
        <v>-3.4803650958020591</v>
      </c>
      <c r="M44" s="131">
        <f>SECTEN2_CO2e_2023!M56-[3]SECTEN2_CO2e!M43</f>
        <v>-2.9066779222535568</v>
      </c>
      <c r="N44" s="131">
        <f>SECTEN2_CO2e_2023!N56-[3]SECTEN2_CO2e!N43</f>
        <v>-1.6553761091225152</v>
      </c>
      <c r="O44" s="131">
        <f>SECTEN2_CO2e_2023!O56-[3]SECTEN2_CO2e!O43</f>
        <v>-0.48355526924889869</v>
      </c>
    </row>
    <row r="45" spans="1:15" ht="15.75" x14ac:dyDescent="0.3">
      <c r="A45" s="47" t="s">
        <v>59</v>
      </c>
      <c r="B45" s="146" t="s">
        <v>108</v>
      </c>
      <c r="C45" s="131">
        <f>SECTEN2_CO2e_2023!C57-[3]SECTEN2_CO2e!C44</f>
        <v>3.8480094907443529E-2</v>
      </c>
      <c r="D45" s="131">
        <f>SECTEN2_CO2e_2023!D57-[3]SECTEN2_CO2e!D44</f>
        <v>9.8460987176148151E-2</v>
      </c>
      <c r="E45" s="131">
        <f>SECTEN2_CO2e_2023!E57-[3]SECTEN2_CO2e!E44</f>
        <v>0.19084545856418234</v>
      </c>
      <c r="F45" s="131">
        <f>SECTEN2_CO2e_2023!F57-[3]SECTEN2_CO2e!F44</f>
        <v>0.19701669109496733</v>
      </c>
      <c r="G45" s="131">
        <f>SECTEN2_CO2e_2023!G57-[3]SECTEN2_CO2e!G44</f>
        <v>0.20838060104714162</v>
      </c>
      <c r="H45" s="131">
        <f>SECTEN2_CO2e_2023!H57-[3]SECTEN2_CO2e!H44</f>
        <v>0.21235215100357108</v>
      </c>
      <c r="I45" s="131">
        <f>SECTEN2_CO2e_2023!I57-[3]SECTEN2_CO2e!I44</f>
        <v>0.21551759945500737</v>
      </c>
      <c r="J45" s="131">
        <f>SECTEN2_CO2e_2023!J57-[3]SECTEN2_CO2e!J44</f>
        <v>0.20918082743500754</v>
      </c>
      <c r="K45" s="131">
        <f>SECTEN2_CO2e_2023!K57-[3]SECTEN2_CO2e!K44</f>
        <v>0.20575761032705309</v>
      </c>
      <c r="L45" s="131">
        <f>SECTEN2_CO2e_2023!L57-[3]SECTEN2_CO2e!L44</f>
        <v>0.20910969058040041</v>
      </c>
      <c r="M45" s="131">
        <f>SECTEN2_CO2e_2023!M57-[3]SECTEN2_CO2e!M44</f>
        <v>0.21153254981170866</v>
      </c>
      <c r="N45" s="131">
        <f>SECTEN2_CO2e_2023!N57-[3]SECTEN2_CO2e!N44</f>
        <v>0.21653954624501015</v>
      </c>
      <c r="O45" s="131">
        <f>SECTEN2_CO2e_2023!O57-[3]SECTEN2_CO2e!O44</f>
        <v>0.21969659251326523</v>
      </c>
    </row>
    <row r="46" spans="1:15" ht="15.75" x14ac:dyDescent="0.3">
      <c r="A46" s="47" t="s">
        <v>42</v>
      </c>
      <c r="B46" s="146" t="s">
        <v>109</v>
      </c>
      <c r="C46" s="131">
        <f>SECTEN2_CO2e_2023!C58-[3]SECTEN2_CO2e!C45</f>
        <v>6.6182505515964829E-3</v>
      </c>
      <c r="D46" s="131">
        <f>SECTEN2_CO2e_2023!D58-[3]SECTEN2_CO2e!D45</f>
        <v>-4.4947143788137467E-2</v>
      </c>
      <c r="E46" s="131">
        <f>SECTEN2_CO2e_2023!E58-[3]SECTEN2_CO2e!E45</f>
        <v>-9.5742357441853554E-2</v>
      </c>
      <c r="F46" s="131">
        <f>SECTEN2_CO2e_2023!F58-[3]SECTEN2_CO2e!F45</f>
        <v>-0.10694834711267887</v>
      </c>
      <c r="G46" s="131">
        <f>SECTEN2_CO2e_2023!G58-[3]SECTEN2_CO2e!G45</f>
        <v>-9.4750380635243769E-2</v>
      </c>
      <c r="H46" s="131">
        <f>SECTEN2_CO2e_2023!H58-[3]SECTEN2_CO2e!H45</f>
        <v>-8.4196216749183095E-2</v>
      </c>
      <c r="I46" s="131">
        <f>SECTEN2_CO2e_2023!I58-[3]SECTEN2_CO2e!I45</f>
        <v>-9.3758403828634762E-2</v>
      </c>
      <c r="J46" s="131">
        <f>SECTEN2_CO2e_2023!J58-[3]SECTEN2_CO2e!J45</f>
        <v>-9.3108454175485855E-2</v>
      </c>
      <c r="K46" s="131">
        <f>SECTEN2_CO2e_2023!K58-[3]SECTEN2_CO2e!K45</f>
        <v>-8.9818416728894679E-2</v>
      </c>
      <c r="L46" s="131">
        <f>SECTEN2_CO2e_2023!L58-[3]SECTEN2_CO2e!L45</f>
        <v>-7.2487405379553893E-2</v>
      </c>
      <c r="M46" s="131">
        <f>SECTEN2_CO2e_2023!M58-[3]SECTEN2_CO2e!M45</f>
        <v>-5.3074260966048614E-2</v>
      </c>
      <c r="N46" s="131">
        <f>SECTEN2_CO2e_2023!N58-[3]SECTEN2_CO2e!N45</f>
        <v>-2.5592622012846622E-2</v>
      </c>
      <c r="O46" s="131">
        <f>SECTEN2_CO2e_2023!O58-[3]SECTEN2_CO2e!O45</f>
        <v>-2.4379274622215563E-2</v>
      </c>
    </row>
    <row r="47" spans="1:15" ht="15.75" x14ac:dyDescent="0.3">
      <c r="A47" s="47" t="s">
        <v>38</v>
      </c>
      <c r="B47" s="146" t="s">
        <v>110</v>
      </c>
      <c r="C47" s="131">
        <f>SECTEN2_CO2e_2023!C59-[3]SECTEN2_CO2e!C46</f>
        <v>-3.0185738025093056E-2</v>
      </c>
      <c r="D47" s="131">
        <f>SECTEN2_CO2e_2023!D59-[3]SECTEN2_CO2e!D46</f>
        <v>-3.2810846371461144E-2</v>
      </c>
      <c r="E47" s="131">
        <f>SECTEN2_CO2e_2023!E59-[3]SECTEN2_CO2e!E46</f>
        <v>-3.6185432842211096E-2</v>
      </c>
      <c r="F47" s="131">
        <f>SECTEN2_CO2e_2023!F59-[3]SECTEN2_CO2e!F46</f>
        <v>-3.7275084888686749E-2</v>
      </c>
      <c r="G47" s="131">
        <f>SECTEN2_CO2e_2023!G59-[3]SECTEN2_CO2e!G46</f>
        <v>-3.7999061181793359E-2</v>
      </c>
      <c r="H47" s="131">
        <f>SECTEN2_CO2e_2023!H59-[3]SECTEN2_CO2e!H46</f>
        <v>-3.8573133782485003E-2</v>
      </c>
      <c r="I47" s="131">
        <f>SECTEN2_CO2e_2023!I59-[3]SECTEN2_CO2e!I46</f>
        <v>-3.8651239793150827E-2</v>
      </c>
      <c r="J47" s="131">
        <f>SECTEN2_CO2e_2023!J59-[3]SECTEN2_CO2e!J46</f>
        <v>-3.6505939353239647E-2</v>
      </c>
      <c r="K47" s="131">
        <f>SECTEN2_CO2e_2023!K59-[3]SECTEN2_CO2e!K46</f>
        <v>-3.2058701162540837E-2</v>
      </c>
      <c r="L47" s="131">
        <f>SECTEN2_CO2e_2023!L59-[3]SECTEN2_CO2e!L46</f>
        <v>-1.9976393746684029E-2</v>
      </c>
      <c r="M47" s="131">
        <f>SECTEN2_CO2e_2023!M59-[3]SECTEN2_CO2e!M46</f>
        <v>-1.2367498423931311E-2</v>
      </c>
      <c r="N47" s="131">
        <f>SECTEN2_CO2e_2023!N59-[3]SECTEN2_CO2e!N46</f>
        <v>-6.1660819295943914E-3</v>
      </c>
      <c r="O47" s="131">
        <f>SECTEN2_CO2e_2023!O59-[3]SECTEN2_CO2e!O46</f>
        <v>-6.7876473344785637E-3</v>
      </c>
    </row>
    <row r="48" spans="1:15" ht="15.75" x14ac:dyDescent="0.3">
      <c r="A48" s="47"/>
      <c r="B48" s="25" t="s">
        <v>196</v>
      </c>
      <c r="C48" s="136">
        <f>SECTEN2_CO2e_2023!C60-[3]SECTEN2_CO2e!C47</f>
        <v>-1.2664427166412118</v>
      </c>
      <c r="D48" s="136">
        <f>SECTEN2_CO2e_2023!D60-[3]SECTEN2_CO2e!D47</f>
        <v>-0.57532096074369754</v>
      </c>
      <c r="E48" s="136">
        <f>SECTEN2_CO2e_2023!E60-[3]SECTEN2_CO2e!E47</f>
        <v>-9.6743819652932217E-2</v>
      </c>
      <c r="F48" s="136">
        <f>SECTEN2_CO2e_2023!F60-[3]SECTEN2_CO2e!F47</f>
        <v>-0.79265153452609205</v>
      </c>
      <c r="G48" s="136">
        <f>SECTEN2_CO2e_2023!G60-[3]SECTEN2_CO2e!G47</f>
        <v>-3.3806268932348829</v>
      </c>
      <c r="H48" s="136">
        <f>SECTEN2_CO2e_2023!H60-[3]SECTEN2_CO2e!H47</f>
        <v>-6.1698329618008998</v>
      </c>
      <c r="I48" s="136">
        <f>SECTEN2_CO2e_2023!I60-[3]SECTEN2_CO2e!I47</f>
        <v>-6.1419992471484912</v>
      </c>
      <c r="J48" s="136">
        <f>SECTEN2_CO2e_2023!J60-[3]SECTEN2_CO2e!J47</f>
        <v>-5.1002043212512955</v>
      </c>
      <c r="K48" s="136">
        <f>SECTEN2_CO2e_2023!K60-[3]SECTEN2_CO2e!K47</f>
        <v>-4.3697305146604286</v>
      </c>
      <c r="L48" s="136">
        <f>SECTEN2_CO2e_2023!L60-[3]SECTEN2_CO2e!L47</f>
        <v>-3.3637192043478965</v>
      </c>
      <c r="M48" s="136">
        <f>SECTEN2_CO2e_2023!M60-[3]SECTEN2_CO2e!M47</f>
        <v>-2.7605871318318274</v>
      </c>
      <c r="N48" s="136">
        <f>SECTEN2_CO2e_2023!N60-[3]SECTEN2_CO2e!N47</f>
        <v>-1.4705952668199469</v>
      </c>
      <c r="O48" s="136">
        <f>SECTEN2_CO2e_2023!O60-[3]SECTEN2_CO2e!O47</f>
        <v>-0.29502559869232847</v>
      </c>
    </row>
    <row r="49" spans="1:15" ht="15.75" x14ac:dyDescent="0.3">
      <c r="A49" s="48"/>
      <c r="B49" s="17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1:15" ht="16.5" x14ac:dyDescent="0.3">
      <c r="A50" s="48"/>
      <c r="B50" s="26" t="s">
        <v>187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</row>
    <row r="51" spans="1:15" ht="30" x14ac:dyDescent="0.35">
      <c r="A51" s="46"/>
      <c r="B51" s="13" t="s">
        <v>184</v>
      </c>
      <c r="C51" s="130">
        <v>2018</v>
      </c>
      <c r="D51" s="130">
        <v>2019</v>
      </c>
      <c r="E51" s="130">
        <v>2020</v>
      </c>
      <c r="F51" s="130">
        <v>2023</v>
      </c>
      <c r="G51" s="130">
        <v>2025</v>
      </c>
      <c r="H51" s="130">
        <v>2028</v>
      </c>
      <c r="I51" s="130">
        <v>2030</v>
      </c>
      <c r="J51" s="130">
        <v>2033</v>
      </c>
      <c r="K51" s="130">
        <v>2035</v>
      </c>
      <c r="L51" s="130">
        <v>2038</v>
      </c>
      <c r="M51" s="130">
        <v>2040</v>
      </c>
      <c r="N51" s="130">
        <v>2045</v>
      </c>
      <c r="O51" s="130">
        <v>2050</v>
      </c>
    </row>
    <row r="52" spans="1:15" ht="15.75" x14ac:dyDescent="0.3">
      <c r="A52" s="49" t="s">
        <v>77</v>
      </c>
      <c r="B52" s="148" t="s">
        <v>111</v>
      </c>
      <c r="C52" s="131">
        <f>SECTEN2_CO2e_2023!C64-[3]SECTEN2_CO2e!C51</f>
        <v>0.84963166405305657</v>
      </c>
      <c r="D52" s="131">
        <f>SECTEN2_CO2e_2023!D64-[3]SECTEN2_CO2e!D51</f>
        <v>0.72303453547328189</v>
      </c>
      <c r="E52" s="131">
        <f>SECTEN2_CO2e_2023!E64-[3]SECTEN2_CO2e!E51</f>
        <v>0.17747335095751993</v>
      </c>
      <c r="F52" s="131">
        <f>SECTEN2_CO2e_2023!F64-[3]SECTEN2_CO2e!F51</f>
        <v>-2.7640633775611434</v>
      </c>
      <c r="G52" s="131">
        <f>SECTEN2_CO2e_2023!G64-[3]SECTEN2_CO2e!G51</f>
        <v>-6.3774233997190137</v>
      </c>
      <c r="H52" s="131">
        <f>SECTEN2_CO2e_2023!H64-[3]SECTEN2_CO2e!H51</f>
        <v>-11.261831988823978</v>
      </c>
      <c r="I52" s="131">
        <f>SECTEN2_CO2e_2023!I64-[3]SECTEN2_CO2e!I51</f>
        <v>-14.18997914210226</v>
      </c>
      <c r="J52" s="131">
        <f>SECTEN2_CO2e_2023!J64-[3]SECTEN2_CO2e!J51</f>
        <v>-15.486148789857619</v>
      </c>
      <c r="K52" s="131">
        <f>SECTEN2_CO2e_2023!K64-[3]SECTEN2_CO2e!K51</f>
        <v>-16.102840889567659</v>
      </c>
      <c r="L52" s="131">
        <f>SECTEN2_CO2e_2023!L64-[3]SECTEN2_CO2e!L51</f>
        <v>-16.947036907249892</v>
      </c>
      <c r="M52" s="131">
        <f>SECTEN2_CO2e_2023!M64-[3]SECTEN2_CO2e!M51</f>
        <v>-17.291148546908889</v>
      </c>
      <c r="N52" s="131">
        <f>SECTEN2_CO2e_2023!N64-[3]SECTEN2_CO2e!N51</f>
        <v>-16.2923578552676</v>
      </c>
      <c r="O52" s="131">
        <f>SECTEN2_CO2e_2023!O64-[3]SECTEN2_CO2e!O51</f>
        <v>-15.050911812992885</v>
      </c>
    </row>
    <row r="53" spans="1:15" ht="15.75" x14ac:dyDescent="0.3">
      <c r="A53" s="49" t="s">
        <v>87</v>
      </c>
      <c r="B53" s="148" t="s">
        <v>112</v>
      </c>
      <c r="C53" s="131">
        <f>SECTEN2_CO2e_2023!C65-[3]SECTEN2_CO2e!C52</f>
        <v>-8.8434310538247685E-2</v>
      </c>
      <c r="D53" s="131">
        <f>SECTEN2_CO2e_2023!D65-[3]SECTEN2_CO2e!D52</f>
        <v>-8.954660368134304E-2</v>
      </c>
      <c r="E53" s="131">
        <f>SECTEN2_CO2e_2023!E65-[3]SECTEN2_CO2e!E52</f>
        <v>-8.3109807820072712E-2</v>
      </c>
      <c r="F53" s="131">
        <f>SECTEN2_CO2e_2023!F65-[3]SECTEN2_CO2e!F52</f>
        <v>4.4259380339557453E-3</v>
      </c>
      <c r="G53" s="131">
        <f>SECTEN2_CO2e_2023!G65-[3]SECTEN2_CO2e!G52</f>
        <v>2.4175810593707214E-2</v>
      </c>
      <c r="H53" s="131">
        <f>SECTEN2_CO2e_2023!H65-[3]SECTEN2_CO2e!H52</f>
        <v>4.3267187030314624E-2</v>
      </c>
      <c r="I53" s="131">
        <f>SECTEN2_CO2e_2023!I65-[3]SECTEN2_CO2e!I52</f>
        <v>4.902879269283178E-2</v>
      </c>
      <c r="J53" s="131">
        <f>SECTEN2_CO2e_2023!J65-[3]SECTEN2_CO2e!J52</f>
        <v>5.9000610757597216E-2</v>
      </c>
      <c r="K53" s="131">
        <f>SECTEN2_CO2e_2023!K65-[3]SECTEN2_CO2e!K52</f>
        <v>4.9211246258687225E-2</v>
      </c>
      <c r="L53" s="131">
        <f>SECTEN2_CO2e_2023!L65-[3]SECTEN2_CO2e!L52</f>
        <v>2.3323671454440809E-2</v>
      </c>
      <c r="M53" s="131">
        <f>SECTEN2_CO2e_2023!M65-[3]SECTEN2_CO2e!M52</f>
        <v>4.0798834922909366E-3</v>
      </c>
      <c r="N53" s="131">
        <f>SECTEN2_CO2e_2023!N65-[3]SECTEN2_CO2e!N52</f>
        <v>-4.0085761203963732E-2</v>
      </c>
      <c r="O53" s="131">
        <f>SECTEN2_CO2e_2023!O65-[3]SECTEN2_CO2e!O52</f>
        <v>-2.7165138993416119E-2</v>
      </c>
    </row>
    <row r="54" spans="1:15" ht="15.75" x14ac:dyDescent="0.3">
      <c r="A54" s="49" t="s">
        <v>85</v>
      </c>
      <c r="B54" s="148" t="s">
        <v>113</v>
      </c>
      <c r="C54" s="131">
        <f>SECTEN2_CO2e_2023!C66-[3]SECTEN2_CO2e!C53</f>
        <v>-5.7392224415322435E-3</v>
      </c>
      <c r="D54" s="131">
        <f>SECTEN2_CO2e_2023!D66-[3]SECTEN2_CO2e!D53</f>
        <v>-2.3122983638198119E-3</v>
      </c>
      <c r="E54" s="131">
        <f>SECTEN2_CO2e_2023!E66-[3]SECTEN2_CO2e!E53</f>
        <v>-3.1714367796389059E-2</v>
      </c>
      <c r="F54" s="131">
        <f>SECTEN2_CO2e_2023!F66-[3]SECTEN2_CO2e!F53</f>
        <v>-1.5343350647701759E-2</v>
      </c>
      <c r="G54" s="131">
        <f>SECTEN2_CO2e_2023!G66-[3]SECTEN2_CO2e!G53</f>
        <v>-1.4415309574242176E-2</v>
      </c>
      <c r="H54" s="131">
        <f>SECTEN2_CO2e_2023!H66-[3]SECTEN2_CO2e!H53</f>
        <v>-1.1362986161110797E-2</v>
      </c>
      <c r="I54" s="131">
        <f>SECTEN2_CO2e_2023!I66-[3]SECTEN2_CO2e!I53</f>
        <v>-7.9225577633335702E-3</v>
      </c>
      <c r="J54" s="131">
        <f>SECTEN2_CO2e_2023!J66-[3]SECTEN2_CO2e!J53</f>
        <v>-2.2886109562707353E-3</v>
      </c>
      <c r="K54" s="131">
        <f>SECTEN2_CO2e_2023!K66-[3]SECTEN2_CO2e!K53</f>
        <v>-5.1752296951863234E-4</v>
      </c>
      <c r="L54" s="131">
        <f>SECTEN2_CO2e_2023!L66-[3]SECTEN2_CO2e!L53</f>
        <v>0</v>
      </c>
      <c r="M54" s="131">
        <f>SECTEN2_CO2e_2023!M66-[3]SECTEN2_CO2e!M53</f>
        <v>0</v>
      </c>
      <c r="N54" s="131">
        <f>SECTEN2_CO2e_2023!N66-[3]SECTEN2_CO2e!N53</f>
        <v>0</v>
      </c>
      <c r="O54" s="131">
        <f>SECTEN2_CO2e_2023!O66-[3]SECTEN2_CO2e!O53</f>
        <v>0</v>
      </c>
    </row>
    <row r="55" spans="1:15" ht="15.75" x14ac:dyDescent="0.3">
      <c r="A55" s="49" t="s">
        <v>41</v>
      </c>
      <c r="B55" s="148" t="s">
        <v>114</v>
      </c>
      <c r="C55" s="131">
        <f>SECTEN2_CO2e_2023!C67-[3]SECTEN2_CO2e!C54</f>
        <v>-3.2850584060271526E-2</v>
      </c>
      <c r="D55" s="131">
        <f>SECTEN2_CO2e_2023!D67-[3]SECTEN2_CO2e!D54</f>
        <v>-1.3681227768048587E-2</v>
      </c>
      <c r="E55" s="131">
        <f>SECTEN2_CO2e_2023!E67-[3]SECTEN2_CO2e!E54</f>
        <v>1.0056315620478484E-2</v>
      </c>
      <c r="F55" s="131">
        <f>SECTEN2_CO2e_2023!F67-[3]SECTEN2_CO2e!F54</f>
        <v>3.6401705119609828E-2</v>
      </c>
      <c r="G55" s="131">
        <f>SECTEN2_CO2e_2023!G67-[3]SECTEN2_CO2e!G54</f>
        <v>3.6638214462085594E-2</v>
      </c>
      <c r="H55" s="131">
        <f>SECTEN2_CO2e_2023!H67-[3]SECTEN2_CO2e!H54</f>
        <v>3.6931102039738484E-2</v>
      </c>
      <c r="I55" s="131">
        <f>SECTEN2_CO2e_2023!I67-[3]SECTEN2_CO2e!I54</f>
        <v>3.7301805750541761E-2</v>
      </c>
      <c r="J55" s="131">
        <f>SECTEN2_CO2e_2023!J67-[3]SECTEN2_CO2e!J54</f>
        <v>3.7672241050042743E-2</v>
      </c>
      <c r="K55" s="131">
        <f>SECTEN2_CO2e_2023!K67-[3]SECTEN2_CO2e!K54</f>
        <v>3.7739535215443598E-2</v>
      </c>
      <c r="L55" s="131">
        <f>SECTEN2_CO2e_2023!L67-[3]SECTEN2_CO2e!L54</f>
        <v>3.7814865477246107E-2</v>
      </c>
      <c r="M55" s="131">
        <f>SECTEN2_CO2e_2023!M67-[3]SECTEN2_CO2e!M54</f>
        <v>3.7862690341334049E-2</v>
      </c>
      <c r="N55" s="131">
        <f>SECTEN2_CO2e_2023!N67-[3]SECTEN2_CO2e!N54</f>
        <v>3.7920490899330028E-2</v>
      </c>
      <c r="O55" s="131">
        <f>SECTEN2_CO2e_2023!O67-[3]SECTEN2_CO2e!O54</f>
        <v>3.7874264809197644E-2</v>
      </c>
    </row>
    <row r="56" spans="1:15" ht="15.75" x14ac:dyDescent="0.3">
      <c r="A56" s="49" t="s">
        <v>56</v>
      </c>
      <c r="B56" s="148" t="s">
        <v>115</v>
      </c>
      <c r="C56" s="131">
        <f>SECTEN2_CO2e_2023!C68-[3]SECTEN2_CO2e!C55</f>
        <v>1.3244541755191852E-4</v>
      </c>
      <c r="D56" s="131">
        <f>SECTEN2_CO2e_2023!D68-[3]SECTEN2_CO2e!D55</f>
        <v>1.1862034273635302E-4</v>
      </c>
      <c r="E56" s="131">
        <f>SECTEN2_CO2e_2023!E68-[3]SECTEN2_CO2e!E55</f>
        <v>-1.7400943904011257E-5</v>
      </c>
      <c r="F56" s="131">
        <f>SECTEN2_CO2e_2023!F68-[3]SECTEN2_CO2e!F55</f>
        <v>-7.7235875184016894E-2</v>
      </c>
      <c r="G56" s="131">
        <f>SECTEN2_CO2e_2023!G68-[3]SECTEN2_CO2e!G55</f>
        <v>-0.14427866671075001</v>
      </c>
      <c r="H56" s="131">
        <f>SECTEN2_CO2e_2023!H68-[3]SECTEN2_CO2e!H55</f>
        <v>-0.20063914861493015</v>
      </c>
      <c r="I56" s="131">
        <f>SECTEN2_CO2e_2023!I68-[3]SECTEN2_CO2e!I55</f>
        <v>-0.23849659402335893</v>
      </c>
      <c r="J56" s="131">
        <f>SECTEN2_CO2e_2023!J68-[3]SECTEN2_CO2e!J55</f>
        <v>-0.25437355530498318</v>
      </c>
      <c r="K56" s="131">
        <f>SECTEN2_CO2e_2023!K68-[3]SECTEN2_CO2e!K55</f>
        <v>-0.26377980527107564</v>
      </c>
      <c r="L56" s="131">
        <f>SECTEN2_CO2e_2023!L68-[3]SECTEN2_CO2e!L55</f>
        <v>-0.27184914534368471</v>
      </c>
      <c r="M56" s="131">
        <f>SECTEN2_CO2e_2023!M68-[3]SECTEN2_CO2e!M55</f>
        <v>-0.27576776520707269</v>
      </c>
      <c r="N56" s="131">
        <f>SECTEN2_CO2e_2023!N68-[3]SECTEN2_CO2e!N55</f>
        <v>-0.27714378677283497</v>
      </c>
      <c r="O56" s="131">
        <f>SECTEN2_CO2e_2023!O68-[3]SECTEN2_CO2e!O55</f>
        <v>-0.27748976723203927</v>
      </c>
    </row>
    <row r="57" spans="1:15" ht="15.75" x14ac:dyDescent="0.3">
      <c r="A57" s="49" t="s">
        <v>37</v>
      </c>
      <c r="B57" s="148" t="s">
        <v>116</v>
      </c>
      <c r="C57" s="131">
        <f>SECTEN2_CO2e_2023!C69-[3]SECTEN2_CO2e!C56</f>
        <v>-0.30666849015129527</v>
      </c>
      <c r="D57" s="131">
        <f>SECTEN2_CO2e_2023!D69-[3]SECTEN2_CO2e!D56</f>
        <v>-0.30978628448510603</v>
      </c>
      <c r="E57" s="131">
        <f>SECTEN2_CO2e_2023!E69-[3]SECTEN2_CO2e!E56</f>
        <v>-0.3331686610840805</v>
      </c>
      <c r="F57" s="131">
        <f>SECTEN2_CO2e_2023!F69-[3]SECTEN2_CO2e!F56</f>
        <v>-0.35037445139440448</v>
      </c>
      <c r="G57" s="131">
        <f>SECTEN2_CO2e_2023!G69-[3]SECTEN2_CO2e!G56</f>
        <v>-0.36241597898696876</v>
      </c>
      <c r="H57" s="131">
        <f>SECTEN2_CO2e_2023!H69-[3]SECTEN2_CO2e!H56</f>
        <v>-0.38602168728459452</v>
      </c>
      <c r="I57" s="131">
        <f>SECTEN2_CO2e_2023!I69-[3]SECTEN2_CO2e!I56</f>
        <v>-0.41654793857705608</v>
      </c>
      <c r="J57" s="131">
        <f>SECTEN2_CO2e_2023!J69-[3]SECTEN2_CO2e!J56</f>
        <v>-0.48508490822539629</v>
      </c>
      <c r="K57" s="131">
        <f>SECTEN2_CO2e_2023!K69-[3]SECTEN2_CO2e!K56</f>
        <v>-0.68494082441140103</v>
      </c>
      <c r="L57" s="131">
        <f>SECTEN2_CO2e_2023!L69-[3]SECTEN2_CO2e!L56</f>
        <v>-1.1934909900642168</v>
      </c>
      <c r="M57" s="131">
        <f>SECTEN2_CO2e_2023!M69-[3]SECTEN2_CO2e!M56</f>
        <v>-1.5149473917638738</v>
      </c>
      <c r="N57" s="131">
        <f>SECTEN2_CO2e_2023!N69-[3]SECTEN2_CO2e!N56</f>
        <v>-1.8331332058089336</v>
      </c>
      <c r="O57" s="131">
        <f>SECTEN2_CO2e_2023!O69-[3]SECTEN2_CO2e!O56</f>
        <v>-1.8728734085750751</v>
      </c>
    </row>
    <row r="58" spans="1:15" ht="15.75" x14ac:dyDescent="0.3">
      <c r="A58" s="49" t="s">
        <v>117</v>
      </c>
      <c r="B58" s="148" t="s">
        <v>118</v>
      </c>
      <c r="C58" s="131">
        <f>SECTEN2_CO2e_2023!C70-[3]SECTEN2_CO2e!C57</f>
        <v>0</v>
      </c>
      <c r="D58" s="131">
        <f>SECTEN2_CO2e_2023!D70-[3]SECTEN2_CO2e!D57</f>
        <v>0</v>
      </c>
      <c r="E58" s="131">
        <f>SECTEN2_CO2e_2023!E70-[3]SECTEN2_CO2e!E57</f>
        <v>0</v>
      </c>
      <c r="F58" s="131">
        <f>SECTEN2_CO2e_2023!F70-[3]SECTEN2_CO2e!F57</f>
        <v>0</v>
      </c>
      <c r="G58" s="131">
        <f>SECTEN2_CO2e_2023!G70-[3]SECTEN2_CO2e!G57</f>
        <v>0</v>
      </c>
      <c r="H58" s="131">
        <f>SECTEN2_CO2e_2023!H70-[3]SECTEN2_CO2e!H57</f>
        <v>0</v>
      </c>
      <c r="I58" s="131">
        <f>SECTEN2_CO2e_2023!I70-[3]SECTEN2_CO2e!I57</f>
        <v>0</v>
      </c>
      <c r="J58" s="131">
        <f>SECTEN2_CO2e_2023!J70-[3]SECTEN2_CO2e!J57</f>
        <v>0</v>
      </c>
      <c r="K58" s="131">
        <f>SECTEN2_CO2e_2023!K70-[3]SECTEN2_CO2e!K57</f>
        <v>0</v>
      </c>
      <c r="L58" s="131">
        <f>SECTEN2_CO2e_2023!L70-[3]SECTEN2_CO2e!L57</f>
        <v>0</v>
      </c>
      <c r="M58" s="131">
        <f>SECTEN2_CO2e_2023!M70-[3]SECTEN2_CO2e!M57</f>
        <v>0</v>
      </c>
      <c r="N58" s="131">
        <f>SECTEN2_CO2e_2023!N70-[3]SECTEN2_CO2e!N57</f>
        <v>0</v>
      </c>
      <c r="O58" s="131">
        <f>SECTEN2_CO2e_2023!O70-[3]SECTEN2_CO2e!O57</f>
        <v>0</v>
      </c>
    </row>
    <row r="59" spans="1:15" x14ac:dyDescent="0.25">
      <c r="A59" s="49"/>
      <c r="B59" s="169" t="s">
        <v>197</v>
      </c>
      <c r="C59" s="137">
        <f>SECTEN2_CO2e_2023!C71-[3]SECTEN2_CO2e!C58</f>
        <v>0.41607150227926581</v>
      </c>
      <c r="D59" s="137">
        <f>SECTEN2_CO2e_2023!D71-[3]SECTEN2_CO2e!D58</f>
        <v>0.30782674151770095</v>
      </c>
      <c r="E59" s="137">
        <f>SECTEN2_CO2e_2023!E71-[3]SECTEN2_CO2e!E58</f>
        <v>-0.26048057106645217</v>
      </c>
      <c r="F59" s="137">
        <f>SECTEN2_CO2e_2023!F71-[3]SECTEN2_CO2e!F58</f>
        <v>-3.1661894116337095</v>
      </c>
      <c r="G59" s="137">
        <f>SECTEN2_CO2e_2023!G71-[3]SECTEN2_CO2e!G58</f>
        <v>-6.8377193299351902</v>
      </c>
      <c r="H59" s="137">
        <f>SECTEN2_CO2e_2023!H71-[3]SECTEN2_CO2e!H58</f>
        <v>-11.77965752181456</v>
      </c>
      <c r="I59" s="137">
        <f>SECTEN2_CO2e_2023!I71-[3]SECTEN2_CO2e!I58</f>
        <v>-14.766615634022635</v>
      </c>
      <c r="J59" s="137">
        <f>SECTEN2_CO2e_2023!J71-[3]SECTEN2_CO2e!J58</f>
        <v>-16.13122301253663</v>
      </c>
      <c r="K59" s="137">
        <f>SECTEN2_CO2e_2023!K71-[3]SECTEN2_CO2e!K58</f>
        <v>-16.965128260745519</v>
      </c>
      <c r="L59" s="137">
        <f>SECTEN2_CO2e_2023!L71-[3]SECTEN2_CO2e!L58</f>
        <v>-18.351238505726105</v>
      </c>
      <c r="M59" s="137">
        <f>SECTEN2_CO2e_2023!M71-[3]SECTEN2_CO2e!M58</f>
        <v>-19.03992113004621</v>
      </c>
      <c r="N59" s="137">
        <f>SECTEN2_CO2e_2023!N71-[3]SECTEN2_CO2e!N58</f>
        <v>-18.404800118154</v>
      </c>
      <c r="O59" s="137">
        <f>SECTEN2_CO2e_2023!O71-[3]SECTEN2_CO2e!O58</f>
        <v>-17.190565862984219</v>
      </c>
    </row>
    <row r="60" spans="1:15" ht="15.75" x14ac:dyDescent="0.3">
      <c r="A60" s="49" t="s">
        <v>80</v>
      </c>
      <c r="B60" s="148" t="s">
        <v>119</v>
      </c>
      <c r="C60" s="131">
        <f>SECTEN2_CO2e_2023!C72-[3]SECTEN2_CO2e!C59</f>
        <v>-0.10879463770527664</v>
      </c>
      <c r="D60" s="131">
        <f>SECTEN2_CO2e_2023!D72-[3]SECTEN2_CO2e!D59</f>
        <v>-4.5911883854987678E-2</v>
      </c>
      <c r="E60" s="131">
        <f>SECTEN2_CO2e_2023!E72-[3]SECTEN2_CO2e!E59</f>
        <v>0.23527953437369575</v>
      </c>
      <c r="F60" s="131">
        <f>SECTEN2_CO2e_2023!F72-[3]SECTEN2_CO2e!F59</f>
        <v>-1.2127246021066185E-2</v>
      </c>
      <c r="G60" s="131">
        <f>SECTEN2_CO2e_2023!G72-[3]SECTEN2_CO2e!G59</f>
        <v>-1.5509666012281684</v>
      </c>
      <c r="H60" s="131">
        <f>SECTEN2_CO2e_2023!H72-[3]SECTEN2_CO2e!H59</f>
        <v>-4.2792426703532325</v>
      </c>
      <c r="I60" s="131">
        <f>SECTEN2_CO2e_2023!I72-[3]SECTEN2_CO2e!I59</f>
        <v>-5.9870555902735152</v>
      </c>
      <c r="J60" s="131">
        <f>SECTEN2_CO2e_2023!J72-[3]SECTEN2_CO2e!J59</f>
        <v>-7.8949275013436795</v>
      </c>
      <c r="K60" s="131">
        <f>SECTEN2_CO2e_2023!K72-[3]SECTEN2_CO2e!K59</f>
        <v>-9.0235349756567071</v>
      </c>
      <c r="L60" s="131">
        <f>SECTEN2_CO2e_2023!L72-[3]SECTEN2_CO2e!L59</f>
        <v>-10.723927855278369</v>
      </c>
      <c r="M60" s="131">
        <f>SECTEN2_CO2e_2023!M72-[3]SECTEN2_CO2e!M59</f>
        <v>-11.639878090861856</v>
      </c>
      <c r="N60" s="131">
        <f>SECTEN2_CO2e_2023!N72-[3]SECTEN2_CO2e!N59</f>
        <v>-12.180241212905935</v>
      </c>
      <c r="O60" s="131">
        <f>SECTEN2_CO2e_2023!O72-[3]SECTEN2_CO2e!O59</f>
        <v>-13.181710045173523</v>
      </c>
    </row>
    <row r="61" spans="1:15" ht="15.75" x14ac:dyDescent="0.3">
      <c r="A61" s="49" t="s">
        <v>88</v>
      </c>
      <c r="B61" s="148" t="s">
        <v>120</v>
      </c>
      <c r="C61" s="131">
        <f>SECTEN2_CO2e_2023!C73-[3]SECTEN2_CO2e!C60</f>
        <v>-0.13283078053544428</v>
      </c>
      <c r="D61" s="131">
        <f>SECTEN2_CO2e_2023!D73-[3]SECTEN2_CO2e!D60</f>
        <v>-0.12581884028416157</v>
      </c>
      <c r="E61" s="131">
        <f>SECTEN2_CO2e_2023!E73-[3]SECTEN2_CO2e!E60</f>
        <v>-0.11254192896046766</v>
      </c>
      <c r="F61" s="131">
        <f>SECTEN2_CO2e_2023!F73-[3]SECTEN2_CO2e!F60</f>
        <v>-1.6889738383903508E-2</v>
      </c>
      <c r="G61" s="131">
        <f>SECTEN2_CO2e_2023!G73-[3]SECTEN2_CO2e!G60</f>
        <v>-2.5957290692099844E-2</v>
      </c>
      <c r="H61" s="131">
        <f>SECTEN2_CO2e_2023!H73-[3]SECTEN2_CO2e!H60</f>
        <v>-2.0206599598542874E-2</v>
      </c>
      <c r="I61" s="131">
        <f>SECTEN2_CO2e_2023!I73-[3]SECTEN2_CO2e!I60</f>
        <v>-1.365169807429123E-2</v>
      </c>
      <c r="J61" s="131">
        <f>SECTEN2_CO2e_2023!J73-[3]SECTEN2_CO2e!J60</f>
        <v>-2.698562177979924E-3</v>
      </c>
      <c r="K61" s="131">
        <f>SECTEN2_CO2e_2023!K73-[3]SECTEN2_CO2e!K60</f>
        <v>-4.4422417509590861E-3</v>
      </c>
      <c r="L61" s="131">
        <f>SECTEN2_CO2e_2023!L73-[3]SECTEN2_CO2e!L60</f>
        <v>-1.1680618250851038E-2</v>
      </c>
      <c r="M61" s="131">
        <f>SECTEN2_CO2e_2023!M73-[3]SECTEN2_CO2e!M60</f>
        <v>-1.0352091433285221E-2</v>
      </c>
      <c r="N61" s="131">
        <f>SECTEN2_CO2e_2023!N73-[3]SECTEN2_CO2e!N60</f>
        <v>-2.5301387610052836E-2</v>
      </c>
      <c r="O61" s="131">
        <f>SECTEN2_CO2e_2023!O73-[3]SECTEN2_CO2e!O60</f>
        <v>-3.4233036777114964E-2</v>
      </c>
    </row>
    <row r="62" spans="1:15" ht="15.75" x14ac:dyDescent="0.3">
      <c r="A62" s="49" t="s">
        <v>86</v>
      </c>
      <c r="B62" s="148" t="s">
        <v>121</v>
      </c>
      <c r="C62" s="131">
        <f>SECTEN2_CO2e_2023!C74-[3]SECTEN2_CO2e!C61</f>
        <v>0.21297024125983377</v>
      </c>
      <c r="D62" s="131">
        <f>SECTEN2_CO2e_2023!D74-[3]SECTEN2_CO2e!D61</f>
        <v>0.13877490480008436</v>
      </c>
      <c r="E62" s="131">
        <f>SECTEN2_CO2e_2023!E74-[3]SECTEN2_CO2e!E61</f>
        <v>4.7192437992683356E-2</v>
      </c>
      <c r="F62" s="131">
        <f>SECTEN2_CO2e_2023!F74-[3]SECTEN2_CO2e!F61</f>
        <v>0.12961207824182819</v>
      </c>
      <c r="G62" s="131">
        <f>SECTEN2_CO2e_2023!G74-[3]SECTEN2_CO2e!G61</f>
        <v>9.0966019965429634E-2</v>
      </c>
      <c r="H62" s="131">
        <f>SECTEN2_CO2e_2023!H74-[3]SECTEN2_CO2e!H61</f>
        <v>6.1237005756016094E-2</v>
      </c>
      <c r="I62" s="131">
        <f>SECTEN2_CO2e_2023!I74-[3]SECTEN2_CO2e!I61</f>
        <v>4.7044897382651385E-2</v>
      </c>
      <c r="J62" s="131">
        <f>SECTEN2_CO2e_2023!J74-[3]SECTEN2_CO2e!J61</f>
        <v>2.2280459926110163E-2</v>
      </c>
      <c r="K62" s="131">
        <f>SECTEN2_CO2e_2023!K74-[3]SECTEN2_CO2e!K61</f>
        <v>8.3880749987155778E-3</v>
      </c>
      <c r="L62" s="131">
        <f>SECTEN2_CO2e_2023!L74-[3]SECTEN2_CO2e!L61</f>
        <v>-3.0652132373322205E-3</v>
      </c>
      <c r="M62" s="131">
        <f>SECTEN2_CO2e_2023!M74-[3]SECTEN2_CO2e!M61</f>
        <v>-5.1921798452082835E-3</v>
      </c>
      <c r="N62" s="131">
        <f>SECTEN2_CO2e_2023!N74-[3]SECTEN2_CO2e!N61</f>
        <v>-6.3981260405252954E-3</v>
      </c>
      <c r="O62" s="131">
        <f>SECTEN2_CO2e_2023!O74-[3]SECTEN2_CO2e!O61</f>
        <v>-1.294872570360487E-3</v>
      </c>
    </row>
    <row r="63" spans="1:15" ht="27" x14ac:dyDescent="0.3">
      <c r="A63" s="49" t="s">
        <v>40</v>
      </c>
      <c r="B63" s="148" t="s">
        <v>122</v>
      </c>
      <c r="C63" s="131">
        <f>SECTEN2_CO2e_2023!C75-[3]SECTEN2_CO2e!C62</f>
        <v>3.0009912286501017E-2</v>
      </c>
      <c r="D63" s="131">
        <f>SECTEN2_CO2e_2023!D75-[3]SECTEN2_CO2e!D62</f>
        <v>3.9544546438721323E-2</v>
      </c>
      <c r="E63" s="131">
        <f>SECTEN2_CO2e_2023!E75-[3]SECTEN2_CO2e!E62</f>
        <v>0.10769611069211102</v>
      </c>
      <c r="F63" s="131">
        <f>SECTEN2_CO2e_2023!F75-[3]SECTEN2_CO2e!F62</f>
        <v>6.1712800717665134E-2</v>
      </c>
      <c r="G63" s="131">
        <f>SECTEN2_CO2e_2023!G75-[3]SECTEN2_CO2e!G62</f>
        <v>6.2022741819799804E-2</v>
      </c>
      <c r="H63" s="131">
        <f>SECTEN2_CO2e_2023!H75-[3]SECTEN2_CO2e!H62</f>
        <v>6.2381789188675346E-2</v>
      </c>
      <c r="I63" s="131">
        <f>SECTEN2_CO2e_2023!I75-[3]SECTEN2_CO2e!I62</f>
        <v>6.2937396158083886E-2</v>
      </c>
      <c r="J63" s="131">
        <f>SECTEN2_CO2e_2023!J75-[3]SECTEN2_CO2e!J62</f>
        <v>6.3461644286613383E-2</v>
      </c>
      <c r="K63" s="131">
        <f>SECTEN2_CO2e_2023!K75-[3]SECTEN2_CO2e!K62</f>
        <v>6.3506437400768084E-2</v>
      </c>
      <c r="L63" s="131">
        <f>SECTEN2_CO2e_2023!L75-[3]SECTEN2_CO2e!L62</f>
        <v>6.3631181823507077E-2</v>
      </c>
      <c r="M63" s="131">
        <f>SECTEN2_CO2e_2023!M75-[3]SECTEN2_CO2e!M62</f>
        <v>6.3692044674454273E-2</v>
      </c>
      <c r="N63" s="131">
        <f>SECTEN2_CO2e_2023!N75-[3]SECTEN2_CO2e!N62</f>
        <v>6.3834462157528832E-2</v>
      </c>
      <c r="O63" s="131">
        <f>SECTEN2_CO2e_2023!O75-[3]SECTEN2_CO2e!O62</f>
        <v>6.3966281976475692E-2</v>
      </c>
    </row>
    <row r="64" spans="1:15" ht="27" x14ac:dyDescent="0.3">
      <c r="A64" s="49" t="s">
        <v>57</v>
      </c>
      <c r="B64" s="148" t="s">
        <v>123</v>
      </c>
      <c r="C64" s="131">
        <f>SECTEN2_CO2e_2023!C76-[3]SECTEN2_CO2e!C63</f>
        <v>2.7729876619586591E-5</v>
      </c>
      <c r="D64" s="131">
        <f>SECTEN2_CO2e_2023!D76-[3]SECTEN2_CO2e!D63</f>
        <v>-5.5725069553491657E-4</v>
      </c>
      <c r="E64" s="131">
        <f>SECTEN2_CO2e_2023!E76-[3]SECTEN2_CO2e!E63</f>
        <v>-1.2885172374832443E-3</v>
      </c>
      <c r="F64" s="131">
        <f>SECTEN2_CO2e_2023!F76-[3]SECTEN2_CO2e!F63</f>
        <v>1.0717969351547341E-2</v>
      </c>
      <c r="G64" s="131">
        <f>SECTEN2_CO2e_2023!G76-[3]SECTEN2_CO2e!G63</f>
        <v>-6.619149752696929E-2</v>
      </c>
      <c r="H64" s="131">
        <f>SECTEN2_CO2e_2023!H76-[3]SECTEN2_CO2e!H63</f>
        <v>-0.17945187765064335</v>
      </c>
      <c r="I64" s="131">
        <f>SECTEN2_CO2e_2023!I76-[3]SECTEN2_CO2e!I63</f>
        <v>-0.25035582224769043</v>
      </c>
      <c r="J64" s="131">
        <f>SECTEN2_CO2e_2023!J76-[3]SECTEN2_CO2e!J63</f>
        <v>-0.21771057644752642</v>
      </c>
      <c r="K64" s="131">
        <f>SECTEN2_CO2e_2023!K76-[3]SECTEN2_CO2e!K63</f>
        <v>-0.19396488925142313</v>
      </c>
      <c r="L64" s="131">
        <f>SECTEN2_CO2e_2023!L76-[3]SECTEN2_CO2e!L63</f>
        <v>-0.15715023144293777</v>
      </c>
      <c r="M64" s="131">
        <f>SECTEN2_CO2e_2023!M76-[3]SECTEN2_CO2e!M63</f>
        <v>-0.1314848039487781</v>
      </c>
      <c r="N64" s="131">
        <f>SECTEN2_CO2e_2023!N76-[3]SECTEN2_CO2e!N63</f>
        <v>-5.2192207078620545E-2</v>
      </c>
      <c r="O64" s="131">
        <f>SECTEN2_CO2e_2023!O76-[3]SECTEN2_CO2e!O63</f>
        <v>-4.7574934967696422E-2</v>
      </c>
    </row>
    <row r="65" spans="1:15" x14ac:dyDescent="0.25">
      <c r="A65" s="49"/>
      <c r="B65" s="169" t="s">
        <v>198</v>
      </c>
      <c r="C65" s="137">
        <f>SECTEN2_CO2e_2023!C77-[3]SECTEN2_CO2e!C64</f>
        <v>1.3824651822318401E-3</v>
      </c>
      <c r="D65" s="137">
        <f>SECTEN2_CO2e_2023!D77-[3]SECTEN2_CO2e!D64</f>
        <v>6.0314764041216051E-3</v>
      </c>
      <c r="E65" s="137">
        <f>SECTEN2_CO2e_2023!E77-[3]SECTEN2_CO2e!E64</f>
        <v>0.2763376368605357</v>
      </c>
      <c r="F65" s="137">
        <f>SECTEN2_CO2e_2023!F77-[3]SECTEN2_CO2e!F64</f>
        <v>0.17302586390607289</v>
      </c>
      <c r="G65" s="137">
        <f>SECTEN2_CO2e_2023!G77-[3]SECTEN2_CO2e!G64</f>
        <v>-1.4901266276620078</v>
      </c>
      <c r="H65" s="137">
        <f>SECTEN2_CO2e_2023!H77-[3]SECTEN2_CO2e!H64</f>
        <v>-4.3552823526577313</v>
      </c>
      <c r="I65" s="137">
        <f>SECTEN2_CO2e_2023!I77-[3]SECTEN2_CO2e!I64</f>
        <v>-6.1410808170547568</v>
      </c>
      <c r="J65" s="137">
        <f>SECTEN2_CO2e_2023!J77-[3]SECTEN2_CO2e!J64</f>
        <v>-8.0295945357564626</v>
      </c>
      <c r="K65" s="137">
        <f>SECTEN2_CO2e_2023!K77-[3]SECTEN2_CO2e!K64</f>
        <v>-9.1500475942596076</v>
      </c>
      <c r="L65" s="137">
        <f>SECTEN2_CO2e_2023!L77-[3]SECTEN2_CO2e!L64</f>
        <v>-10.832192736385984</v>
      </c>
      <c r="M65" s="137">
        <f>SECTEN2_CO2e_2023!M77-[3]SECTEN2_CO2e!M64</f>
        <v>-11.723215121414675</v>
      </c>
      <c r="N65" s="137">
        <f>SECTEN2_CO2e_2023!N77-[3]SECTEN2_CO2e!N64</f>
        <v>-12.200298471477604</v>
      </c>
      <c r="O65" s="137">
        <f>SECTEN2_CO2e_2023!O77-[3]SECTEN2_CO2e!O64</f>
        <v>-13.200846607512219</v>
      </c>
    </row>
    <row r="66" spans="1:15" ht="15.75" x14ac:dyDescent="0.3">
      <c r="A66" s="47"/>
      <c r="B66" s="29" t="s">
        <v>199</v>
      </c>
      <c r="C66" s="138">
        <f>SECTEN2_CO2e_2023!C78-[3]SECTEN2_CO2e!C65</f>
        <v>0.41745396746148344</v>
      </c>
      <c r="D66" s="138">
        <f>SECTEN2_CO2e_2023!D78-[3]SECTEN2_CO2e!D65</f>
        <v>0.313858217921819</v>
      </c>
      <c r="E66" s="138">
        <f>SECTEN2_CO2e_2023!E78-[3]SECTEN2_CO2e!E65</f>
        <v>1.5857065794094183E-2</v>
      </c>
      <c r="F66" s="138">
        <f>SECTEN2_CO2e_2023!F78-[3]SECTEN2_CO2e!F65</f>
        <v>-2.9931635477276473</v>
      </c>
      <c r="G66" s="138">
        <f>SECTEN2_CO2e_2023!G78-[3]SECTEN2_CO2e!G65</f>
        <v>-8.3278459575971979</v>
      </c>
      <c r="H66" s="138">
        <f>SECTEN2_CO2e_2023!H78-[3]SECTEN2_CO2e!H65</f>
        <v>-16.134939874472288</v>
      </c>
      <c r="I66" s="138">
        <f>SECTEN2_CO2e_2023!I78-[3]SECTEN2_CO2e!I65</f>
        <v>-20.907696451077392</v>
      </c>
      <c r="J66" s="138">
        <f>SECTEN2_CO2e_2023!J78-[3]SECTEN2_CO2e!J65</f>
        <v>-24.160817548293092</v>
      </c>
      <c r="K66" s="138">
        <f>SECTEN2_CO2e_2023!K78-[3]SECTEN2_CO2e!K65</f>
        <v>-26.115175855005127</v>
      </c>
      <c r="L66" s="138">
        <f>SECTEN2_CO2e_2023!L78-[3]SECTEN2_CO2e!L65</f>
        <v>-29.183431242112089</v>
      </c>
      <c r="M66" s="138">
        <f>SECTEN2_CO2e_2023!M78-[3]SECTEN2_CO2e!M65</f>
        <v>-30.763136251460882</v>
      </c>
      <c r="N66" s="138">
        <f>SECTEN2_CO2e_2023!N78-[3]SECTEN2_CO2e!N65</f>
        <v>-30.605098589631606</v>
      </c>
      <c r="O66" s="138">
        <f>SECTEN2_CO2e_2023!O78-[3]SECTEN2_CO2e!O65</f>
        <v>-30.391412470496437</v>
      </c>
    </row>
    <row r="67" spans="1:15" ht="15.75" x14ac:dyDescent="0.3">
      <c r="A67" s="48"/>
      <c r="B67" s="17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1:15" ht="16.5" x14ac:dyDescent="0.3">
      <c r="A68" s="48"/>
      <c r="B68" s="30" t="s">
        <v>188</v>
      </c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</row>
    <row r="69" spans="1:15" ht="30" x14ac:dyDescent="0.35">
      <c r="A69" s="46"/>
      <c r="B69" s="13" t="s">
        <v>184</v>
      </c>
      <c r="C69" s="130">
        <v>2018</v>
      </c>
      <c r="D69" s="130">
        <v>2019</v>
      </c>
      <c r="E69" s="130">
        <v>2020</v>
      </c>
      <c r="F69" s="130">
        <v>2023</v>
      </c>
      <c r="G69" s="130">
        <v>2025</v>
      </c>
      <c r="H69" s="130">
        <v>2028</v>
      </c>
      <c r="I69" s="130">
        <v>2030</v>
      </c>
      <c r="J69" s="130">
        <v>2033</v>
      </c>
      <c r="K69" s="130">
        <v>2035</v>
      </c>
      <c r="L69" s="130">
        <v>2038</v>
      </c>
      <c r="M69" s="130">
        <v>2040</v>
      </c>
      <c r="N69" s="130">
        <v>2045</v>
      </c>
      <c r="O69" s="130">
        <v>2050</v>
      </c>
    </row>
    <row r="70" spans="1:15" ht="15.75" x14ac:dyDescent="0.3">
      <c r="A70" s="47" t="s">
        <v>62</v>
      </c>
      <c r="B70" s="146" t="s">
        <v>124</v>
      </c>
      <c r="C70" s="131">
        <f>SECTEN2_CO2e_2023!C82-[3]SECTEN2_CO2e!C69</f>
        <v>2.0055732187818549</v>
      </c>
      <c r="D70" s="131">
        <f>SECTEN2_CO2e_2023!D82-[3]SECTEN2_CO2e!D69</f>
        <v>1.9729708769769019</v>
      </c>
      <c r="E70" s="131">
        <f>SECTEN2_CO2e_2023!E82-[3]SECTEN2_CO2e!E69</f>
        <v>1.8067689710023274</v>
      </c>
      <c r="F70" s="131">
        <f>SECTEN2_CO2e_2023!F82-[3]SECTEN2_CO2e!F69</f>
        <v>0.85270271391033248</v>
      </c>
      <c r="G70" s="131">
        <f>SECTEN2_CO2e_2023!G82-[3]SECTEN2_CO2e!G69</f>
        <v>-0.10934723751333308</v>
      </c>
      <c r="H70" s="131">
        <f>SECTEN2_CO2e_2023!H82-[3]SECTEN2_CO2e!H69</f>
        <v>-1.5137926481491419</v>
      </c>
      <c r="I70" s="131">
        <f>SECTEN2_CO2e_2023!I82-[3]SECTEN2_CO2e!I69</f>
        <v>-2.3739721894320098</v>
      </c>
      <c r="J70" s="131">
        <f>SECTEN2_CO2e_2023!J82-[3]SECTEN2_CO2e!J69</f>
        <v>-3.3770660677388555</v>
      </c>
      <c r="K70" s="131">
        <f>SECTEN2_CO2e_2023!K82-[3]SECTEN2_CO2e!K69</f>
        <v>-3.9883392166622116</v>
      </c>
      <c r="L70" s="131">
        <f>SECTEN2_CO2e_2023!L82-[3]SECTEN2_CO2e!L69</f>
        <v>-4.8697303938948657</v>
      </c>
      <c r="M70" s="131">
        <f>SECTEN2_CO2e_2023!M82-[3]SECTEN2_CO2e!M69</f>
        <v>-5.4356145243487894</v>
      </c>
      <c r="N70" s="131">
        <f>SECTEN2_CO2e_2023!N82-[3]SECTEN2_CO2e!N69</f>
        <v>-6.7778011208474531</v>
      </c>
      <c r="O70" s="131">
        <f>SECTEN2_CO2e_2023!O82-[3]SECTEN2_CO2e!O69</f>
        <v>-8.266019044972051</v>
      </c>
    </row>
    <row r="71" spans="1:15" ht="15.75" x14ac:dyDescent="0.3">
      <c r="A71" s="47" t="s">
        <v>64</v>
      </c>
      <c r="B71" s="146" t="s">
        <v>125</v>
      </c>
      <c r="C71" s="131">
        <f>SECTEN2_CO2e_2023!C83-[3]SECTEN2_CO2e!C70</f>
        <v>1.0862209344874567</v>
      </c>
      <c r="D71" s="131">
        <f>SECTEN2_CO2e_2023!D83-[3]SECTEN2_CO2e!D70</f>
        <v>1.0743019419160504</v>
      </c>
      <c r="E71" s="131">
        <f>SECTEN2_CO2e_2023!E83-[3]SECTEN2_CO2e!E70</f>
        <v>1.0463499691817175</v>
      </c>
      <c r="F71" s="131">
        <f>SECTEN2_CO2e_2023!F83-[3]SECTEN2_CO2e!F70</f>
        <v>0.97949027122182453</v>
      </c>
      <c r="G71" s="131">
        <f>SECTEN2_CO2e_2023!G83-[3]SECTEN2_CO2e!G70</f>
        <v>0.82691961791597968</v>
      </c>
      <c r="H71" s="131">
        <f>SECTEN2_CO2e_2023!H83-[3]SECTEN2_CO2e!H70</f>
        <v>0.61454036053369587</v>
      </c>
      <c r="I71" s="131">
        <f>SECTEN2_CO2e_2023!I83-[3]SECTEN2_CO2e!I70</f>
        <v>0.49410673665004867</v>
      </c>
      <c r="J71" s="131">
        <f>SECTEN2_CO2e_2023!J83-[3]SECTEN2_CO2e!J70</f>
        <v>0.26488799345251235</v>
      </c>
      <c r="K71" s="131">
        <f>SECTEN2_CO2e_2023!K83-[3]SECTEN2_CO2e!K70</f>
        <v>0.13358120624001524</v>
      </c>
      <c r="L71" s="131">
        <f>SECTEN2_CO2e_2023!L83-[3]SECTEN2_CO2e!L70</f>
        <v>-4.2687890156221098E-2</v>
      </c>
      <c r="M71" s="131">
        <f>SECTEN2_CO2e_2023!M83-[3]SECTEN2_CO2e!M70</f>
        <v>-0.14703630274264157</v>
      </c>
      <c r="N71" s="131">
        <f>SECTEN2_CO2e_2023!N83-[3]SECTEN2_CO2e!N70</f>
        <v>-0.36484806509486334</v>
      </c>
      <c r="O71" s="131">
        <f>SECTEN2_CO2e_2023!O83-[3]SECTEN2_CO2e!O70</f>
        <v>-0.53254992090469766</v>
      </c>
    </row>
    <row r="72" spans="1:15" ht="15.75" x14ac:dyDescent="0.3">
      <c r="A72" s="47" t="s">
        <v>65</v>
      </c>
      <c r="B72" s="146" t="s">
        <v>126</v>
      </c>
      <c r="C72" s="131">
        <f>SECTEN2_CO2e_2023!C84-[3]SECTEN2_CO2e!C71</f>
        <v>-3.0355525697254138E-2</v>
      </c>
      <c r="D72" s="131">
        <f>SECTEN2_CO2e_2023!D84-[3]SECTEN2_CO2e!D71</f>
        <v>-3.051488650618786E-2</v>
      </c>
      <c r="E72" s="131">
        <f>SECTEN2_CO2e_2023!E84-[3]SECTEN2_CO2e!E71</f>
        <v>-2.7336539833755946E-2</v>
      </c>
      <c r="F72" s="131">
        <f>SECTEN2_CO2e_2023!F84-[3]SECTEN2_CO2e!F71</f>
        <v>0.13736705332177573</v>
      </c>
      <c r="G72" s="131">
        <f>SECTEN2_CO2e_2023!G84-[3]SECTEN2_CO2e!G71</f>
        <v>0.13102110657720173</v>
      </c>
      <c r="H72" s="131">
        <f>SECTEN2_CO2e_2023!H84-[3]SECTEN2_CO2e!H71</f>
        <v>0.12149971515045764</v>
      </c>
      <c r="I72" s="131">
        <f>SECTEN2_CO2e_2023!I84-[3]SECTEN2_CO2e!I71</f>
        <v>0.11645439525796067</v>
      </c>
      <c r="J72" s="131">
        <f>SECTEN2_CO2e_2023!J84-[3]SECTEN2_CO2e!J71</f>
        <v>9.7120980545828711E-2</v>
      </c>
      <c r="K72" s="131">
        <f>SECTEN2_CO2e_2023!K84-[3]SECTEN2_CO2e!K71</f>
        <v>8.5096289489415763E-2</v>
      </c>
      <c r="L72" s="131">
        <f>SECTEN2_CO2e_2023!L84-[3]SECTEN2_CO2e!L71</f>
        <v>6.7162369690773466E-2</v>
      </c>
      <c r="M72" s="131">
        <f>SECTEN2_CO2e_2023!M84-[3]SECTEN2_CO2e!M71</f>
        <v>5.5200337610136416E-2</v>
      </c>
      <c r="N72" s="131">
        <f>SECTEN2_CO2e_2023!N84-[3]SECTEN2_CO2e!N71</f>
        <v>2.5276341204725716E-2</v>
      </c>
      <c r="O72" s="131">
        <f>SECTEN2_CO2e_2023!O84-[3]SECTEN2_CO2e!O71</f>
        <v>-0.14121594209241273</v>
      </c>
    </row>
    <row r="73" spans="1:15" ht="15.75" x14ac:dyDescent="0.3">
      <c r="A73" s="47" t="s">
        <v>63</v>
      </c>
      <c r="B73" s="146" t="s">
        <v>127</v>
      </c>
      <c r="C73" s="131">
        <f>SECTEN2_CO2e_2023!C85-[3]SECTEN2_CO2e!C72</f>
        <v>0.21700280815452899</v>
      </c>
      <c r="D73" s="131">
        <f>SECTEN2_CO2e_2023!D85-[3]SECTEN2_CO2e!D72</f>
        <v>0.23003317328893846</v>
      </c>
      <c r="E73" s="131">
        <f>SECTEN2_CO2e_2023!E85-[3]SECTEN2_CO2e!E72</f>
        <v>0.23353202612136315</v>
      </c>
      <c r="F73" s="131">
        <f>SECTEN2_CO2e_2023!F85-[3]SECTEN2_CO2e!F72</f>
        <v>0.20593017007279713</v>
      </c>
      <c r="G73" s="131">
        <f>SECTEN2_CO2e_2023!G85-[3]SECTEN2_CO2e!G72</f>
        <v>0.15609358262558182</v>
      </c>
      <c r="H73" s="131">
        <f>SECTEN2_CO2e_2023!H85-[3]SECTEN2_CO2e!H72</f>
        <v>7.5759796442144811E-2</v>
      </c>
      <c r="I73" s="131">
        <f>SECTEN2_CO2e_2023!I85-[3]SECTEN2_CO2e!I72</f>
        <v>2.7984394763825193E-2</v>
      </c>
      <c r="J73" s="131">
        <f>SECTEN2_CO2e_2023!J85-[3]SECTEN2_CO2e!J72</f>
        <v>-6.6797690744852645E-2</v>
      </c>
      <c r="K73" s="131">
        <f>SECTEN2_CO2e_2023!K85-[3]SECTEN2_CO2e!K72</f>
        <v>-0.12572140381921848</v>
      </c>
      <c r="L73" s="131">
        <f>SECTEN2_CO2e_2023!L85-[3]SECTEN2_CO2e!L72</f>
        <v>-0.21108909167392964</v>
      </c>
      <c r="M73" s="131">
        <f>SECTEN2_CO2e_2023!M85-[3]SECTEN2_CO2e!M72</f>
        <v>-0.26626074071312456</v>
      </c>
      <c r="N73" s="131">
        <f>SECTEN2_CO2e_2023!N85-[3]SECTEN2_CO2e!N72</f>
        <v>-0.39812468044377392</v>
      </c>
      <c r="O73" s="131">
        <f>SECTEN2_CO2e_2023!O85-[3]SECTEN2_CO2e!O72</f>
        <v>-0.54590909079145966</v>
      </c>
    </row>
    <row r="74" spans="1:15" ht="15.75" x14ac:dyDescent="0.3">
      <c r="A74" s="47"/>
      <c r="B74" s="32" t="s">
        <v>200</v>
      </c>
      <c r="C74" s="139">
        <f>SECTEN2_CO2e_2023!C86-[3]SECTEN2_CO2e!C73</f>
        <v>3.2784414357265916</v>
      </c>
      <c r="D74" s="139">
        <f>SECTEN2_CO2e_2023!D86-[3]SECTEN2_CO2e!D73</f>
        <v>3.2467911056756904</v>
      </c>
      <c r="E74" s="139">
        <f>SECTEN2_CO2e_2023!E86-[3]SECTEN2_CO2e!E73</f>
        <v>3.0593144264716301</v>
      </c>
      <c r="F74" s="139">
        <f>SECTEN2_CO2e_2023!F86-[3]SECTEN2_CO2e!F73</f>
        <v>2.1754902085267247</v>
      </c>
      <c r="G74" s="139">
        <f>SECTEN2_CO2e_2023!G86-[3]SECTEN2_CO2e!G73</f>
        <v>1.0046870696054384</v>
      </c>
      <c r="H74" s="139">
        <f>SECTEN2_CO2e_2023!H86-[3]SECTEN2_CO2e!H73</f>
        <v>-0.70199277602284837</v>
      </c>
      <c r="I74" s="139">
        <f>SECTEN2_CO2e_2023!I86-[3]SECTEN2_CO2e!I73</f>
        <v>-1.735426662760176</v>
      </c>
      <c r="J74" s="139">
        <f>SECTEN2_CO2e_2023!J86-[3]SECTEN2_CO2e!J73</f>
        <v>-3.0818547844853654</v>
      </c>
      <c r="K74" s="139">
        <f>SECTEN2_CO2e_2023!K86-[3]SECTEN2_CO2e!K73</f>
        <v>-3.8953831247520014</v>
      </c>
      <c r="L74" s="139">
        <f>SECTEN2_CO2e_2023!L86-[3]SECTEN2_CO2e!L73</f>
        <v>-5.0563450060342419</v>
      </c>
      <c r="M74" s="139">
        <f>SECTEN2_CO2e_2023!M86-[3]SECTEN2_CO2e!M73</f>
        <v>-5.7937112301944325</v>
      </c>
      <c r="N74" s="139">
        <f>SECTEN2_CO2e_2023!N86-[3]SECTEN2_CO2e!N73</f>
        <v>-7.5154975251813561</v>
      </c>
      <c r="O74" s="139">
        <f>SECTEN2_CO2e_2023!O86-[3]SECTEN2_CO2e!O73</f>
        <v>-9.4856939987606168</v>
      </c>
    </row>
    <row r="75" spans="1:15" ht="15.75" x14ac:dyDescent="0.3">
      <c r="A75" s="47" t="s">
        <v>46</v>
      </c>
      <c r="B75" s="146" t="s">
        <v>128</v>
      </c>
      <c r="C75" s="131">
        <f>SECTEN2_CO2e_2023!C87-[3]SECTEN2_CO2e!C74</f>
        <v>0.55576949039746459</v>
      </c>
      <c r="D75" s="131">
        <f>SECTEN2_CO2e_2023!D87-[3]SECTEN2_CO2e!D74</f>
        <v>0.18202959036431032</v>
      </c>
      <c r="E75" s="131">
        <f>SECTEN2_CO2e_2023!E87-[3]SECTEN2_CO2e!E74</f>
        <v>0.57457886129395064</v>
      </c>
      <c r="F75" s="131">
        <f>SECTEN2_CO2e_2023!F87-[3]SECTEN2_CO2e!F74</f>
        <v>1.6019280683519099E-3</v>
      </c>
      <c r="G75" s="131">
        <f>SECTEN2_CO2e_2023!G87-[3]SECTEN2_CO2e!G74</f>
        <v>-0.3782912740598654</v>
      </c>
      <c r="H75" s="131">
        <f>SECTEN2_CO2e_2023!H87-[3]SECTEN2_CO2e!H74</f>
        <v>-0.94499394721892038</v>
      </c>
      <c r="I75" s="131">
        <f>SECTEN2_CO2e_2023!I87-[3]SECTEN2_CO2e!I74</f>
        <v>-1.3207043093027746</v>
      </c>
      <c r="J75" s="131">
        <f>SECTEN2_CO2e_2023!J87-[3]SECTEN2_CO2e!J74</f>
        <v>-1.6683999700884193</v>
      </c>
      <c r="K75" s="131">
        <f>SECTEN2_CO2e_2023!K87-[3]SECTEN2_CO2e!K74</f>
        <v>-1.8975348329668922</v>
      </c>
      <c r="L75" s="131">
        <f>SECTEN2_CO2e_2023!L87-[3]SECTEN2_CO2e!L74</f>
        <v>-2.237243760816666</v>
      </c>
      <c r="M75" s="131">
        <f>SECTEN2_CO2e_2023!M87-[3]SECTEN2_CO2e!M74</f>
        <v>-2.4610541350712234</v>
      </c>
      <c r="N75" s="131">
        <f>SECTEN2_CO2e_2023!N87-[3]SECTEN2_CO2e!N74</f>
        <v>-3.0112622156157629</v>
      </c>
      <c r="O75" s="131">
        <f>SECTEN2_CO2e_2023!O87-[3]SECTEN2_CO2e!O74</f>
        <v>-3.5481590746005178</v>
      </c>
    </row>
    <row r="76" spans="1:15" ht="15.75" x14ac:dyDescent="0.3">
      <c r="A76" s="47" t="s">
        <v>44</v>
      </c>
      <c r="B76" s="146" t="s">
        <v>129</v>
      </c>
      <c r="C76" s="131">
        <f>SECTEN2_CO2e_2023!C88-[3]SECTEN2_CO2e!C75</f>
        <v>-1.1248198894476784</v>
      </c>
      <c r="D76" s="131">
        <f>SECTEN2_CO2e_2023!D88-[3]SECTEN2_CO2e!D75</f>
        <v>-1.1286436794027996</v>
      </c>
      <c r="E76" s="131">
        <f>SECTEN2_CO2e_2023!E88-[3]SECTEN2_CO2e!E75</f>
        <v>-1.1496056438086013</v>
      </c>
      <c r="F76" s="131">
        <f>SECTEN2_CO2e_2023!F88-[3]SECTEN2_CO2e!F75</f>
        <v>-1.0003217904358559</v>
      </c>
      <c r="G76" s="131">
        <f>SECTEN2_CO2e_2023!G88-[3]SECTEN2_CO2e!G75</f>
        <v>-0.90527005402385008</v>
      </c>
      <c r="H76" s="131">
        <f>SECTEN2_CO2e_2023!H88-[3]SECTEN2_CO2e!H75</f>
        <v>-0.76469830842755027</v>
      </c>
      <c r="I76" s="131">
        <f>SECTEN2_CO2e_2023!I88-[3]SECTEN2_CO2e!I75</f>
        <v>-0.67590604141005572</v>
      </c>
      <c r="J76" s="131">
        <f>SECTEN2_CO2e_2023!J88-[3]SECTEN2_CO2e!J75</f>
        <v>-0.59289322911053022</v>
      </c>
      <c r="K76" s="131">
        <f>SECTEN2_CO2e_2023!K88-[3]SECTEN2_CO2e!K75</f>
        <v>-0.54010263728423435</v>
      </c>
      <c r="L76" s="131">
        <f>SECTEN2_CO2e_2023!L88-[3]SECTEN2_CO2e!L75</f>
        <v>-0.46168305913164298</v>
      </c>
      <c r="M76" s="131">
        <f>SECTEN2_CO2e_2023!M88-[3]SECTEN2_CO2e!M75</f>
        <v>-0.4097605414967922</v>
      </c>
      <c r="N76" s="131">
        <f>SECTEN2_CO2e_2023!N88-[3]SECTEN2_CO2e!N75</f>
        <v>-0.28354914875092696</v>
      </c>
      <c r="O76" s="131">
        <f>SECTEN2_CO2e_2023!O88-[3]SECTEN2_CO2e!O75</f>
        <v>-0.16251940268410392</v>
      </c>
    </row>
    <row r="77" spans="1:15" ht="15.75" x14ac:dyDescent="0.3">
      <c r="A77" s="47" t="s">
        <v>45</v>
      </c>
      <c r="B77" s="146" t="s">
        <v>130</v>
      </c>
      <c r="C77" s="131">
        <f>SECTEN2_CO2e_2023!C89-[3]SECTEN2_CO2e!C76</f>
        <v>-5.3122070713116258</v>
      </c>
      <c r="D77" s="131">
        <f>SECTEN2_CO2e_2023!D89-[3]SECTEN2_CO2e!D76</f>
        <v>-5.2112475691208653</v>
      </c>
      <c r="E77" s="131">
        <f>SECTEN2_CO2e_2023!E89-[3]SECTEN2_CO2e!E76</f>
        <v>-5.1060051436862777</v>
      </c>
      <c r="F77" s="131">
        <f>SECTEN2_CO2e_2023!F89-[3]SECTEN2_CO2e!F76</f>
        <v>-5.0936370474557764</v>
      </c>
      <c r="G77" s="131">
        <f>SECTEN2_CO2e_2023!G89-[3]SECTEN2_CO2e!G76</f>
        <v>-5.0862991765674224</v>
      </c>
      <c r="H77" s="131">
        <f>SECTEN2_CO2e_2023!H89-[3]SECTEN2_CO2e!H76</f>
        <v>-5.0766505098972328</v>
      </c>
      <c r="I77" s="131">
        <f>SECTEN2_CO2e_2023!I89-[3]SECTEN2_CO2e!I76</f>
        <v>-5.071121647284814</v>
      </c>
      <c r="J77" s="131">
        <f>SECTEN2_CO2e_2023!J89-[3]SECTEN2_CO2e!J76</f>
        <v>-5.0182446822737559</v>
      </c>
      <c r="K77" s="131">
        <f>SECTEN2_CO2e_2023!K89-[3]SECTEN2_CO2e!K76</f>
        <v>-4.983398127751296</v>
      </c>
      <c r="L77" s="131">
        <f>SECTEN2_CO2e_2023!L89-[3]SECTEN2_CO2e!L76</f>
        <v>-4.9317349960319206</v>
      </c>
      <c r="M77" s="131">
        <f>SECTEN2_CO2e_2023!M89-[3]SECTEN2_CO2e!M76</f>
        <v>-4.8976971181966711</v>
      </c>
      <c r="N77" s="131">
        <f>SECTEN2_CO2e_2023!N89-[3]SECTEN2_CO2e!N76</f>
        <v>-4.8140158505503869</v>
      </c>
      <c r="O77" s="131">
        <f>SECTEN2_CO2e_2023!O89-[3]SECTEN2_CO2e!O76</f>
        <v>-4.7323514698825457</v>
      </c>
    </row>
    <row r="78" spans="1:15" ht="15.75" x14ac:dyDescent="0.3">
      <c r="A78" s="47" t="s">
        <v>61</v>
      </c>
      <c r="B78" s="146" t="s">
        <v>131</v>
      </c>
      <c r="C78" s="131">
        <f>SECTEN2_CO2e_2023!C90-[3]SECTEN2_CO2e!C77</f>
        <v>-4.6766286337290644E-3</v>
      </c>
      <c r="D78" s="131">
        <f>SECTEN2_CO2e_2023!D90-[3]SECTEN2_CO2e!D77</f>
        <v>-5.4680617013548038E-3</v>
      </c>
      <c r="E78" s="131">
        <f>SECTEN2_CO2e_2023!E90-[3]SECTEN2_CO2e!E77</f>
        <v>-5.8028532155845747E-3</v>
      </c>
      <c r="F78" s="131">
        <f>SECTEN2_CO2e_2023!F90-[3]SECTEN2_CO2e!F77</f>
        <v>-6.225519470845934E-3</v>
      </c>
      <c r="G78" s="131">
        <f>SECTEN2_CO2e_2023!G90-[3]SECTEN2_CO2e!G77</f>
        <v>-6.5072969743535207E-3</v>
      </c>
      <c r="H78" s="131">
        <f>SECTEN2_CO2e_2023!H90-[3]SECTEN2_CO2e!H77</f>
        <v>-6.92996322961488E-3</v>
      </c>
      <c r="I78" s="131">
        <f>SECTEN2_CO2e_2023!I90-[3]SECTEN2_CO2e!I77</f>
        <v>-7.2117407331224632E-3</v>
      </c>
      <c r="J78" s="131">
        <f>SECTEN2_CO2e_2023!J90-[3]SECTEN2_CO2e!J77</f>
        <v>-7.0738757492687931E-3</v>
      </c>
      <c r="K78" s="131">
        <f>SECTEN2_CO2e_2023!K90-[3]SECTEN2_CO2e!K77</f>
        <v>-6.9819657600330154E-3</v>
      </c>
      <c r="L78" s="131">
        <f>SECTEN2_CO2e_2023!L90-[3]SECTEN2_CO2e!L77</f>
        <v>-6.8441007761793383E-3</v>
      </c>
      <c r="M78" s="131">
        <f>SECTEN2_CO2e_2023!M90-[3]SECTEN2_CO2e!M77</f>
        <v>-6.7521907869435467E-3</v>
      </c>
      <c r="N78" s="131">
        <f>SECTEN2_CO2e_2023!N90-[3]SECTEN2_CO2e!N77</f>
        <v>-6.5224158138540954E-3</v>
      </c>
      <c r="O78" s="131">
        <f>SECTEN2_CO2e_2023!O90-[3]SECTEN2_CO2e!O77</f>
        <v>-6.2926408407646406E-3</v>
      </c>
    </row>
    <row r="79" spans="1:15" ht="15.75" x14ac:dyDescent="0.3">
      <c r="A79" s="47" t="s">
        <v>43</v>
      </c>
      <c r="B79" s="146" t="s">
        <v>132</v>
      </c>
      <c r="C79" s="131">
        <f>SECTEN2_CO2e_2023!C91-[3]SECTEN2_CO2e!C78</f>
        <v>-1.4406535950805557</v>
      </c>
      <c r="D79" s="131">
        <f>SECTEN2_CO2e_2023!D91-[3]SECTEN2_CO2e!D78</f>
        <v>-1.7040732796814284</v>
      </c>
      <c r="E79" s="131">
        <f>SECTEN2_CO2e_2023!E91-[3]SECTEN2_CO2e!E78</f>
        <v>-1.4597275492460229</v>
      </c>
      <c r="F79" s="131">
        <f>SECTEN2_CO2e_2023!F91-[3]SECTEN2_CO2e!F78</f>
        <v>-1.7132140362238859</v>
      </c>
      <c r="G79" s="131">
        <f>SECTEN2_CO2e_2023!G91-[3]SECTEN2_CO2e!G78</f>
        <v>-1.8845958002605689</v>
      </c>
      <c r="H79" s="131">
        <f>SECTEN2_CO2e_2023!H91-[3]SECTEN2_CO2e!H78</f>
        <v>-2.1385896582261248</v>
      </c>
      <c r="I79" s="131">
        <f>SECTEN2_CO2e_2023!I91-[3]SECTEN2_CO2e!I78</f>
        <v>-2.3088857672828746</v>
      </c>
      <c r="J79" s="131">
        <f>SECTEN2_CO2e_2023!J91-[3]SECTEN2_CO2e!J78</f>
        <v>-2.4436328065867894</v>
      </c>
      <c r="K79" s="131">
        <f>SECTEN2_CO2e_2023!K91-[3]SECTEN2_CO2e!K78</f>
        <v>-2.5332647196430926</v>
      </c>
      <c r="L79" s="131">
        <f>SECTEN2_CO2e_2023!L91-[3]SECTEN2_CO2e!L78</f>
        <v>-2.6643620416305138</v>
      </c>
      <c r="M79" s="131">
        <f>SECTEN2_CO2e_2023!M91-[3]SECTEN2_CO2e!M78</f>
        <v>-2.749494878851154</v>
      </c>
      <c r="N79" s="131">
        <f>SECTEN2_CO2e_2023!N91-[3]SECTEN2_CO2e!N78</f>
        <v>-2.9551057385947095</v>
      </c>
      <c r="O79" s="131">
        <f>SECTEN2_CO2e_2023!O91-[3]SECTEN2_CO2e!O78</f>
        <v>-3.1503521248705457</v>
      </c>
    </row>
    <row r="80" spans="1:15" ht="15.75" x14ac:dyDescent="0.3">
      <c r="A80" s="47"/>
      <c r="B80" s="32" t="s">
        <v>201</v>
      </c>
      <c r="C80" s="139">
        <f>SECTEN2_CO2e_2023!C92-[3]SECTEN2_CO2e!C79</f>
        <v>-7.3265876940761281</v>
      </c>
      <c r="D80" s="139">
        <f>SECTEN2_CO2e_2023!D92-[3]SECTEN2_CO2e!D79</f>
        <v>-7.8674029995421435</v>
      </c>
      <c r="E80" s="139">
        <f>SECTEN2_CO2e_2023!E92-[3]SECTEN2_CO2e!E79</f>
        <v>-7.146562328662533</v>
      </c>
      <c r="F80" s="139">
        <f>SECTEN2_CO2e_2023!F92-[3]SECTEN2_CO2e!F79</f>
        <v>-7.8117964655180181</v>
      </c>
      <c r="G80" s="139">
        <f>SECTEN2_CO2e_2023!G92-[3]SECTEN2_CO2e!G79</f>
        <v>-8.2609636018860577</v>
      </c>
      <c r="H80" s="139">
        <f>SECTEN2_CO2e_2023!H92-[3]SECTEN2_CO2e!H79</f>
        <v>-8.9318623869994376</v>
      </c>
      <c r="I80" s="139">
        <f>SECTEN2_CO2e_2023!I92-[3]SECTEN2_CO2e!I79</f>
        <v>-9.3838295060136403</v>
      </c>
      <c r="J80" s="139">
        <f>SECTEN2_CO2e_2023!J92-[3]SECTEN2_CO2e!J79</f>
        <v>-9.730244563808764</v>
      </c>
      <c r="K80" s="139">
        <f>SECTEN2_CO2e_2023!K92-[3]SECTEN2_CO2e!K79</f>
        <v>-9.9612822834055521</v>
      </c>
      <c r="L80" s="139">
        <f>SECTEN2_CO2e_2023!L92-[3]SECTEN2_CO2e!L79</f>
        <v>-10.301867958386921</v>
      </c>
      <c r="M80" s="139">
        <f>SECTEN2_CO2e_2023!M92-[3]SECTEN2_CO2e!M79</f>
        <v>-10.524758864402781</v>
      </c>
      <c r="N80" s="139">
        <f>SECTEN2_CO2e_2023!N92-[3]SECTEN2_CO2e!N79</f>
        <v>-11.070455369325641</v>
      </c>
      <c r="O80" s="139">
        <f>SECTEN2_CO2e_2023!O92-[3]SECTEN2_CO2e!O79</f>
        <v>-11.599674712878477</v>
      </c>
    </row>
    <row r="81" spans="1:17" ht="15.75" x14ac:dyDescent="0.3">
      <c r="A81" s="47" t="s">
        <v>55</v>
      </c>
      <c r="B81" s="146" t="s">
        <v>133</v>
      </c>
      <c r="C81" s="131">
        <f>SECTEN2_CO2e_2023!C93-[3]SECTEN2_CO2e!C80</f>
        <v>-5.7548050842015641E-4</v>
      </c>
      <c r="D81" s="131">
        <f>SECTEN2_CO2e_2023!D93-[3]SECTEN2_CO2e!D80</f>
        <v>-8.7542144242824804E-4</v>
      </c>
      <c r="E81" s="131">
        <f>SECTEN2_CO2e_2023!E93-[3]SECTEN2_CO2e!E80</f>
        <v>0.57474185481033579</v>
      </c>
      <c r="F81" s="131">
        <f>SECTEN2_CO2e_2023!F93-[3]SECTEN2_CO2e!F80</f>
        <v>1.0432313837724596</v>
      </c>
      <c r="G81" s="131">
        <f>SECTEN2_CO2e_2023!G93-[3]SECTEN2_CO2e!G80</f>
        <v>0.79840250228126308</v>
      </c>
      <c r="H81" s="131">
        <f>SECTEN2_CO2e_2023!H93-[3]SECTEN2_CO2e!H80</f>
        <v>0.33443768557518183</v>
      </c>
      <c r="I81" s="131">
        <f>SECTEN2_CO2e_2023!I93-[3]SECTEN2_CO2e!I80</f>
        <v>6.8870533198307271E-2</v>
      </c>
      <c r="J81" s="131">
        <f>SECTEN2_CO2e_2023!J93-[3]SECTEN2_CO2e!J80</f>
        <v>-1.0671752874342442</v>
      </c>
      <c r="K81" s="131">
        <f>SECTEN2_CO2e_2023!K93-[3]SECTEN2_CO2e!K80</f>
        <v>-1.7726903897048842</v>
      </c>
      <c r="L81" s="131">
        <f>SECTEN2_CO2e_2023!L93-[3]SECTEN2_CO2e!L80</f>
        <v>-3.2948920866866453</v>
      </c>
      <c r="M81" s="131">
        <f>SECTEN2_CO2e_2023!M93-[3]SECTEN2_CO2e!M80</f>
        <v>-4.143098052064893</v>
      </c>
      <c r="N81" s="131">
        <f>SECTEN2_CO2e_2023!N93-[3]SECTEN2_CO2e!N80</f>
        <v>-6.0332875613684021</v>
      </c>
      <c r="O81" s="131">
        <f>SECTEN2_CO2e_2023!O93-[3]SECTEN2_CO2e!O80</f>
        <v>-6.9089977235860154</v>
      </c>
    </row>
    <row r="82" spans="1:17" ht="15.75" x14ac:dyDescent="0.3">
      <c r="A82" s="47"/>
      <c r="B82" s="170" t="s">
        <v>202</v>
      </c>
      <c r="C82" s="140">
        <f>SECTEN2_CO2e_2023!C94-[3]SECTEN2_CO2e!C81</f>
        <v>-4.0487217388579495</v>
      </c>
      <c r="D82" s="140">
        <f>SECTEN2_CO2e_2023!D94-[3]SECTEN2_CO2e!D81</f>
        <v>-4.6214873153088689</v>
      </c>
      <c r="E82" s="140">
        <f>SECTEN2_CO2e_2023!E94-[3]SECTEN2_CO2e!E81</f>
        <v>-3.5125060473805547</v>
      </c>
      <c r="F82" s="140">
        <f>SECTEN2_CO2e_2023!F94-[3]SECTEN2_CO2e!F81</f>
        <v>-4.5930748732188391</v>
      </c>
      <c r="G82" s="140">
        <f>SECTEN2_CO2e_2023!G94-[3]SECTEN2_CO2e!G81</f>
        <v>-6.4578740299993314</v>
      </c>
      <c r="H82" s="140">
        <f>SECTEN2_CO2e_2023!H94-[3]SECTEN2_CO2e!H81</f>
        <v>-9.2994174774470935</v>
      </c>
      <c r="I82" s="140">
        <f>SECTEN2_CO2e_2023!I94-[3]SECTEN2_CO2e!I81</f>
        <v>-11.050385635575509</v>
      </c>
      <c r="J82" s="140">
        <f>SECTEN2_CO2e_2023!J94-[3]SECTEN2_CO2e!J81</f>
        <v>-13.879274635728365</v>
      </c>
      <c r="K82" s="140">
        <f>SECTEN2_CO2e_2023!K94-[3]SECTEN2_CO2e!K81</f>
        <v>-15.629355797862438</v>
      </c>
      <c r="L82" s="140">
        <f>SECTEN2_CO2e_2023!L94-[3]SECTEN2_CO2e!L81</f>
        <v>-18.653105051107815</v>
      </c>
      <c r="M82" s="140">
        <f>SECTEN2_CO2e_2023!M94-[3]SECTEN2_CO2e!M81</f>
        <v>-20.461568146662088</v>
      </c>
      <c r="N82" s="140">
        <f>SECTEN2_CO2e_2023!N94-[3]SECTEN2_CO2e!N81</f>
        <v>-24.619240455875392</v>
      </c>
      <c r="O82" s="140">
        <f>SECTEN2_CO2e_2023!O94-[3]SECTEN2_CO2e!O81</f>
        <v>-27.994366435225103</v>
      </c>
    </row>
    <row r="83" spans="1:17" ht="15.75" x14ac:dyDescent="0.3">
      <c r="A83" s="47"/>
      <c r="B83" s="17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1:17" ht="16.5" x14ac:dyDescent="0.3">
      <c r="A84" s="48"/>
      <c r="B84" s="35" t="s">
        <v>203</v>
      </c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</row>
    <row r="85" spans="1:17" ht="30" x14ac:dyDescent="0.35">
      <c r="A85" s="46"/>
      <c r="B85" s="13" t="s">
        <v>184</v>
      </c>
      <c r="C85" s="130">
        <v>2018</v>
      </c>
      <c r="D85" s="130">
        <v>2019</v>
      </c>
      <c r="E85" s="130">
        <v>2020</v>
      </c>
      <c r="F85" s="130">
        <v>2023</v>
      </c>
      <c r="G85" s="130">
        <v>2025</v>
      </c>
      <c r="H85" s="130">
        <v>2028</v>
      </c>
      <c r="I85" s="130">
        <v>2030</v>
      </c>
      <c r="J85" s="130">
        <v>2033</v>
      </c>
      <c r="K85" s="130">
        <v>2035</v>
      </c>
      <c r="L85" s="130">
        <v>2038</v>
      </c>
      <c r="M85" s="130">
        <v>2040</v>
      </c>
      <c r="N85" s="130">
        <v>2045</v>
      </c>
      <c r="O85" s="130">
        <v>2050</v>
      </c>
    </row>
    <row r="86" spans="1:17" ht="15.75" x14ac:dyDescent="0.3">
      <c r="A86" s="47" t="s">
        <v>22</v>
      </c>
      <c r="B86" s="146" t="s">
        <v>134</v>
      </c>
      <c r="C86" s="131">
        <f>SECTEN2_CO2e_2023!C98-[3]SECTEN2_CO2e!C85</f>
        <v>-0.19469408010612455</v>
      </c>
      <c r="D86" s="131">
        <f>SECTEN2_CO2e_2023!D98-[3]SECTEN2_CO2e!D85</f>
        <v>-0.44705882664823804</v>
      </c>
      <c r="E86" s="131">
        <f>SECTEN2_CO2e_2023!E98-[3]SECTEN2_CO2e!E85</f>
        <v>0.90137141544958865</v>
      </c>
      <c r="F86" s="131">
        <f>SECTEN2_CO2e_2023!F98-[3]SECTEN2_CO2e!F85</f>
        <v>-3.2381249452272627</v>
      </c>
      <c r="G86" s="131">
        <f>SECTEN2_CO2e_2023!G98-[3]SECTEN2_CO2e!G85</f>
        <v>-7.3425792220494799</v>
      </c>
      <c r="H86" s="131">
        <f>SECTEN2_CO2e_2023!H98-[3]SECTEN2_CO2e!H85</f>
        <v>-7.246874705203588</v>
      </c>
      <c r="I86" s="131">
        <f>SECTEN2_CO2e_2023!I98-[3]SECTEN2_CO2e!I85</f>
        <v>-7.0582267590185914</v>
      </c>
      <c r="J86" s="131">
        <f>SECTEN2_CO2e_2023!J98-[3]SECTEN2_CO2e!J85</f>
        <v>-7.7941716747366456</v>
      </c>
      <c r="K86" s="131">
        <f>SECTEN2_CO2e_2023!K98-[3]SECTEN2_CO2e!K85</f>
        <v>-8.0021627782941209</v>
      </c>
      <c r="L86" s="131">
        <f>SECTEN2_CO2e_2023!L98-[3]SECTEN2_CO2e!L85</f>
        <v>-9.5816464951106326</v>
      </c>
      <c r="M86" s="131">
        <f>SECTEN2_CO2e_2023!M98-[3]SECTEN2_CO2e!M85</f>
        <v>-9.816289075136897</v>
      </c>
      <c r="N86" s="131">
        <f>SECTEN2_CO2e_2023!N98-[3]SECTEN2_CO2e!N85</f>
        <v>-10.127422648642705</v>
      </c>
      <c r="O86" s="131">
        <f>SECTEN2_CO2e_2023!O98-[3]SECTEN2_CO2e!O85</f>
        <v>-9.112099950634267</v>
      </c>
    </row>
    <row r="87" spans="1:17" ht="15.75" x14ac:dyDescent="0.3">
      <c r="A87" s="47" t="s">
        <v>23</v>
      </c>
      <c r="B87" s="146" t="s">
        <v>135</v>
      </c>
      <c r="C87" s="131">
        <f>SECTEN2_CO2e_2023!C99-[3]SECTEN2_CO2e!C86</f>
        <v>-0.13986562154497051</v>
      </c>
      <c r="D87" s="131">
        <f>SECTEN2_CO2e_2023!D99-[3]SECTEN2_CO2e!D86</f>
        <v>-0.15541496259188747</v>
      </c>
      <c r="E87" s="131">
        <f>SECTEN2_CO2e_2023!E99-[3]SECTEN2_CO2e!E86</f>
        <v>-0.55617678120907854</v>
      </c>
      <c r="F87" s="131">
        <f>SECTEN2_CO2e_2023!F99-[3]SECTEN2_CO2e!F86</f>
        <v>2.2279442900174118</v>
      </c>
      <c r="G87" s="131">
        <f>SECTEN2_CO2e_2023!G99-[3]SECTEN2_CO2e!G86</f>
        <v>4.3096094004132333</v>
      </c>
      <c r="H87" s="131">
        <f>SECTEN2_CO2e_2023!H99-[3]SECTEN2_CO2e!H86</f>
        <v>2.3050478070788998</v>
      </c>
      <c r="I87" s="131">
        <f>SECTEN2_CO2e_2023!I99-[3]SECTEN2_CO2e!I86</f>
        <v>0.94137310080893499</v>
      </c>
      <c r="J87" s="131">
        <f>SECTEN2_CO2e_2023!J99-[3]SECTEN2_CO2e!J86</f>
        <v>-3.9134524945914784</v>
      </c>
      <c r="K87" s="131">
        <f>SECTEN2_CO2e_2023!K99-[3]SECTEN2_CO2e!K86</f>
        <v>-6.6387329251506451</v>
      </c>
      <c r="L87" s="131">
        <f>SECTEN2_CO2e_2023!L99-[3]SECTEN2_CO2e!L86</f>
        <v>-13.006797859280134</v>
      </c>
      <c r="M87" s="131">
        <f>SECTEN2_CO2e_2023!M99-[3]SECTEN2_CO2e!M86</f>
        <v>-15.74994483097047</v>
      </c>
      <c r="N87" s="131">
        <f>SECTEN2_CO2e_2023!N99-[3]SECTEN2_CO2e!N86</f>
        <v>-15.472585811896469</v>
      </c>
      <c r="O87" s="131">
        <f>SECTEN2_CO2e_2023!O99-[3]SECTEN2_CO2e!O86</f>
        <v>-14.240697906850063</v>
      </c>
    </row>
    <row r="88" spans="1:17" ht="15.75" x14ac:dyDescent="0.3">
      <c r="A88" s="47" t="s">
        <v>24</v>
      </c>
      <c r="B88" s="146" t="s">
        <v>136</v>
      </c>
      <c r="C88" s="131">
        <f>SECTEN2_CO2e_2023!C100-[3]SECTEN2_CO2e!C87</f>
        <v>-1.3576364294775253E-3</v>
      </c>
      <c r="D88" s="131">
        <f>SECTEN2_CO2e_2023!D100-[3]SECTEN2_CO2e!D87</f>
        <v>-2.4622530202533591E-3</v>
      </c>
      <c r="E88" s="131">
        <f>SECTEN2_CO2e_2023!E100-[3]SECTEN2_CO2e!E87</f>
        <v>-2.7897527682505044E-3</v>
      </c>
      <c r="F88" s="131">
        <f>SECTEN2_CO2e_2023!F100-[3]SECTEN2_CO2e!F87</f>
        <v>-4.044848206721411E-3</v>
      </c>
      <c r="G88" s="131">
        <f>SECTEN2_CO2e_2023!G100-[3]SECTEN2_CO2e!G87</f>
        <v>-1.3918577105564512E-3</v>
      </c>
      <c r="H88" s="131">
        <f>SECTEN2_CO2e_2023!H100-[3]SECTEN2_CO2e!H87</f>
        <v>-2.3893498208228691E-4</v>
      </c>
      <c r="I88" s="131">
        <f>SECTEN2_CO2e_2023!I100-[3]SECTEN2_CO2e!I87</f>
        <v>-1.636177881529199E-5</v>
      </c>
      <c r="J88" s="131">
        <f>SECTEN2_CO2e_2023!J100-[3]SECTEN2_CO2e!J87</f>
        <v>-5.7811876600895876E-7</v>
      </c>
      <c r="K88" s="131">
        <f>SECTEN2_CO2e_2023!K100-[3]SECTEN2_CO2e!K87</f>
        <v>0</v>
      </c>
      <c r="L88" s="131">
        <f>SECTEN2_CO2e_2023!L100-[3]SECTEN2_CO2e!L87</f>
        <v>0</v>
      </c>
      <c r="M88" s="131">
        <f>SECTEN2_CO2e_2023!M100-[3]SECTEN2_CO2e!M87</f>
        <v>0</v>
      </c>
      <c r="N88" s="131">
        <f>SECTEN2_CO2e_2023!N100-[3]SECTEN2_CO2e!N87</f>
        <v>0</v>
      </c>
      <c r="O88" s="131">
        <f>SECTEN2_CO2e_2023!O100-[3]SECTEN2_CO2e!O87</f>
        <v>0</v>
      </c>
    </row>
    <row r="89" spans="1:17" ht="15.75" x14ac:dyDescent="0.3">
      <c r="A89" s="47" t="s">
        <v>25</v>
      </c>
      <c r="B89" s="146" t="s">
        <v>204</v>
      </c>
      <c r="C89" s="131">
        <f>SECTEN2_CO2e_2023!C101-[3]SECTEN2_CO2e!C88</f>
        <v>2.5217518788164415E-4</v>
      </c>
      <c r="D89" s="131">
        <f>SECTEN2_CO2e_2023!D101-[3]SECTEN2_CO2e!D88</f>
        <v>1.7389050130582921E-4</v>
      </c>
      <c r="E89" s="131">
        <f>SECTEN2_CO2e_2023!E101-[3]SECTEN2_CO2e!E88</f>
        <v>1.5726289326349271E-4</v>
      </c>
      <c r="F89" s="131">
        <f>SECTEN2_CO2e_2023!F101-[3]SECTEN2_CO2e!F88</f>
        <v>3.675231152634505E-4</v>
      </c>
      <c r="G89" s="131">
        <f>SECTEN2_CO2e_2023!G101-[3]SECTEN2_CO2e!G88</f>
        <v>3.75545861579148E-4</v>
      </c>
      <c r="H89" s="131">
        <f>SECTEN2_CO2e_2023!H101-[3]SECTEN2_CO2e!H88</f>
        <v>4.1290623100456118E-4</v>
      </c>
      <c r="I89" s="131">
        <f>SECTEN2_CO2e_2023!I101-[3]SECTEN2_CO2e!I88</f>
        <v>4.7913955836233636E-4</v>
      </c>
      <c r="J89" s="131">
        <f>SECTEN2_CO2e_2023!J101-[3]SECTEN2_CO2e!J88</f>
        <v>6.3157061580626679E-4</v>
      </c>
      <c r="K89" s="131">
        <f>SECTEN2_CO2e_2023!K101-[3]SECTEN2_CO2e!K88</f>
        <v>7.4237125909371558E-4</v>
      </c>
      <c r="L89" s="131">
        <f>SECTEN2_CO2e_2023!L101-[3]SECTEN2_CO2e!L88</f>
        <v>8.8665537551560827E-4</v>
      </c>
      <c r="M89" s="131">
        <f>SECTEN2_CO2e_2023!M101-[3]SECTEN2_CO2e!M88</f>
        <v>8.6868707036095658E-4</v>
      </c>
      <c r="N89" s="131">
        <f>SECTEN2_CO2e_2023!N101-[3]SECTEN2_CO2e!N88</f>
        <v>6.3474374115725114E-4</v>
      </c>
      <c r="O89" s="131">
        <f>SECTEN2_CO2e_2023!O101-[3]SECTEN2_CO2e!O88</f>
        <v>0</v>
      </c>
    </row>
    <row r="90" spans="1:17" ht="15.75" x14ac:dyDescent="0.3">
      <c r="A90" s="47" t="s">
        <v>137</v>
      </c>
      <c r="B90" s="146" t="s">
        <v>138</v>
      </c>
      <c r="C90" s="131">
        <f>SECTEN2_CO2e_2023!C102-[3]SECTEN2_CO2e!C89</f>
        <v>0</v>
      </c>
      <c r="D90" s="131">
        <f>SECTEN2_CO2e_2023!D102-[3]SECTEN2_CO2e!D89</f>
        <v>0</v>
      </c>
      <c r="E90" s="131">
        <f>SECTEN2_CO2e_2023!E102-[3]SECTEN2_CO2e!E89</f>
        <v>0</v>
      </c>
      <c r="F90" s="131">
        <f>SECTEN2_CO2e_2023!F102-[3]SECTEN2_CO2e!F89</f>
        <v>0</v>
      </c>
      <c r="G90" s="131">
        <f>SECTEN2_CO2e_2023!G102-[3]SECTEN2_CO2e!G89</f>
        <v>0</v>
      </c>
      <c r="H90" s="131">
        <f>SECTEN2_CO2e_2023!H102-[3]SECTEN2_CO2e!H89</f>
        <v>0</v>
      </c>
      <c r="I90" s="131">
        <f>SECTEN2_CO2e_2023!I102-[3]SECTEN2_CO2e!I89</f>
        <v>0</v>
      </c>
      <c r="J90" s="131">
        <f>SECTEN2_CO2e_2023!J102-[3]SECTEN2_CO2e!J89</f>
        <v>0</v>
      </c>
      <c r="K90" s="131">
        <f>SECTEN2_CO2e_2023!K102-[3]SECTEN2_CO2e!K89</f>
        <v>0</v>
      </c>
      <c r="L90" s="131">
        <f>SECTEN2_CO2e_2023!L102-[3]SECTEN2_CO2e!L89</f>
        <v>0</v>
      </c>
      <c r="M90" s="131">
        <f>SECTEN2_CO2e_2023!M102-[3]SECTEN2_CO2e!M89</f>
        <v>0</v>
      </c>
      <c r="N90" s="131">
        <f>SECTEN2_CO2e_2023!N102-[3]SECTEN2_CO2e!N89</f>
        <v>0</v>
      </c>
      <c r="O90" s="131">
        <f>SECTEN2_CO2e_2023!O102-[3]SECTEN2_CO2e!O89</f>
        <v>0</v>
      </c>
    </row>
    <row r="91" spans="1:17" ht="15.75" x14ac:dyDescent="0.3">
      <c r="A91" s="47" t="s">
        <v>26</v>
      </c>
      <c r="B91" s="146" t="s">
        <v>139</v>
      </c>
      <c r="C91" s="131">
        <f>SECTEN2_CO2e_2023!C103-[3]SECTEN2_CO2e!C90</f>
        <v>-6.1479060944165553E-2</v>
      </c>
      <c r="D91" s="131">
        <f>SECTEN2_CO2e_2023!D103-[3]SECTEN2_CO2e!D90</f>
        <v>-0.19920976148972258</v>
      </c>
      <c r="E91" s="131">
        <f>SECTEN2_CO2e_2023!E103-[3]SECTEN2_CO2e!E90</f>
        <v>6.7881700044946314E-2</v>
      </c>
      <c r="F91" s="131">
        <f>SECTEN2_CO2e_2023!F103-[3]SECTEN2_CO2e!F90</f>
        <v>-0.48235766489253784</v>
      </c>
      <c r="G91" s="131">
        <f>SECTEN2_CO2e_2023!G103-[3]SECTEN2_CO2e!G90</f>
        <v>-1.0460782907832229</v>
      </c>
      <c r="H91" s="131">
        <f>SECTEN2_CO2e_2023!H103-[3]SECTEN2_CO2e!H90</f>
        <v>-1.7973698209421443</v>
      </c>
      <c r="I91" s="131">
        <f>SECTEN2_CO2e_2023!I103-[3]SECTEN2_CO2e!I90</f>
        <v>-2.2727057750562025</v>
      </c>
      <c r="J91" s="131">
        <f>SECTEN2_CO2e_2023!J103-[3]SECTEN2_CO2e!J90</f>
        <v>-4.3076966340946932</v>
      </c>
      <c r="K91" s="131">
        <f>SECTEN2_CO2e_2023!K103-[3]SECTEN2_CO2e!K90</f>
        <v>-5.496286505638988</v>
      </c>
      <c r="L91" s="131">
        <f>SECTEN2_CO2e_2023!L103-[3]SECTEN2_CO2e!L90</f>
        <v>-8.7703797526389131</v>
      </c>
      <c r="M91" s="131">
        <f>SECTEN2_CO2e_2023!M103-[3]SECTEN2_CO2e!M90</f>
        <v>-10.23518365564593</v>
      </c>
      <c r="N91" s="131">
        <f>SECTEN2_CO2e_2023!N103-[3]SECTEN2_CO2e!N90</f>
        <v>-11.787410566437785</v>
      </c>
      <c r="O91" s="131">
        <f>SECTEN2_CO2e_2023!O103-[3]SECTEN2_CO2e!O90</f>
        <v>-11.816067402479963</v>
      </c>
    </row>
    <row r="92" spans="1:17" ht="15.75" x14ac:dyDescent="0.3">
      <c r="A92" s="47" t="s">
        <v>27</v>
      </c>
      <c r="B92" s="146" t="s">
        <v>140</v>
      </c>
      <c r="C92" s="131">
        <f>SECTEN2_CO2e_2023!C104-[3]SECTEN2_CO2e!C91</f>
        <v>9.1423891504324395E-2</v>
      </c>
      <c r="D92" s="131">
        <f>SECTEN2_CO2e_2023!D104-[3]SECTEN2_CO2e!D91</f>
        <v>9.5079358104483092E-2</v>
      </c>
      <c r="E92" s="131">
        <f>SECTEN2_CO2e_2023!E104-[3]SECTEN2_CO2e!E91</f>
        <v>0.40535789225875973</v>
      </c>
      <c r="F92" s="131">
        <f>SECTEN2_CO2e_2023!F104-[3]SECTEN2_CO2e!F91</f>
        <v>1.3247961562029897</v>
      </c>
      <c r="G92" s="131">
        <f>SECTEN2_CO2e_2023!G104-[3]SECTEN2_CO2e!G91</f>
        <v>2.1308746501965441</v>
      </c>
      <c r="H92" s="131">
        <f>SECTEN2_CO2e_2023!H104-[3]SECTEN2_CO2e!H91</f>
        <v>1.6755739672451666</v>
      </c>
      <c r="I92" s="131">
        <f>SECTEN2_CO2e_2023!I104-[3]SECTEN2_CO2e!I91</f>
        <v>1.36771383745715</v>
      </c>
      <c r="J92" s="131">
        <f>SECTEN2_CO2e_2023!J104-[3]SECTEN2_CO2e!J91</f>
        <v>0.15752361112565616</v>
      </c>
      <c r="K92" s="131">
        <f>SECTEN2_CO2e_2023!K104-[3]SECTEN2_CO2e!K91</f>
        <v>-0.52975729586902753</v>
      </c>
      <c r="L92" s="131">
        <f>SECTEN2_CO2e_2023!L104-[3]SECTEN2_CO2e!L91</f>
        <v>-2.1016523599789858</v>
      </c>
      <c r="M92" s="131">
        <f>SECTEN2_CO2e_2023!M104-[3]SECTEN2_CO2e!M91</f>
        <v>-2.8056455038602119</v>
      </c>
      <c r="N92" s="131">
        <f>SECTEN2_CO2e_2023!N104-[3]SECTEN2_CO2e!N91</f>
        <v>-2.8789526297238321</v>
      </c>
      <c r="O92" s="131">
        <f>SECTEN2_CO2e_2023!O104-[3]SECTEN2_CO2e!O91</f>
        <v>-2.657102066824562</v>
      </c>
    </row>
    <row r="93" spans="1:17" s="1" customFormat="1" ht="15.75" x14ac:dyDescent="0.3">
      <c r="A93" s="84" t="s">
        <v>28</v>
      </c>
      <c r="B93" s="171" t="s">
        <v>234</v>
      </c>
      <c r="C93" s="131">
        <f>SECTEN2_CO2e_2023!C105-[3]SECTEN2_CO2e!C92</f>
        <v>7.1243712122626146E-4</v>
      </c>
      <c r="D93" s="131">
        <f>SECTEN2_CO2e_2023!D105-[3]SECTEN2_CO2e!D92</f>
        <v>1.9907176838117879E-3</v>
      </c>
      <c r="E93" s="131">
        <f>SECTEN2_CO2e_2023!E105-[3]SECTEN2_CO2e!E92</f>
        <v>2.3651377693262726E-3</v>
      </c>
      <c r="F93" s="131">
        <f>SECTEN2_CO2e_2023!F105-[3]SECTEN2_CO2e!F92</f>
        <v>5.6459935830754558E-2</v>
      </c>
      <c r="G93" s="131">
        <f>SECTEN2_CO2e_2023!G105-[3]SECTEN2_CO2e!G92</f>
        <v>0</v>
      </c>
      <c r="H93" s="131">
        <f>SECTEN2_CO2e_2023!H105-[3]SECTEN2_CO2e!H92</f>
        <v>0</v>
      </c>
      <c r="I93" s="131">
        <f>SECTEN2_CO2e_2023!I105-[3]SECTEN2_CO2e!I92</f>
        <v>0</v>
      </c>
      <c r="J93" s="131">
        <f>SECTEN2_CO2e_2023!J105-[3]SECTEN2_CO2e!J92</f>
        <v>0</v>
      </c>
      <c r="K93" s="131">
        <f>SECTEN2_CO2e_2023!K105-[3]SECTEN2_CO2e!K92</f>
        <v>0</v>
      </c>
      <c r="L93" s="131">
        <f>SECTEN2_CO2e_2023!L105-[3]SECTEN2_CO2e!L92</f>
        <v>0</v>
      </c>
      <c r="M93" s="131">
        <f>SECTEN2_CO2e_2023!M105-[3]SECTEN2_CO2e!M92</f>
        <v>0</v>
      </c>
      <c r="N93" s="131">
        <f>SECTEN2_CO2e_2023!N105-[3]SECTEN2_CO2e!N92</f>
        <v>0</v>
      </c>
      <c r="O93" s="131">
        <f>SECTEN2_CO2e_2023!O105-[3]SECTEN2_CO2e!O92</f>
        <v>0</v>
      </c>
      <c r="Q93"/>
    </row>
    <row r="94" spans="1:17" s="1" customFormat="1" ht="15.75" x14ac:dyDescent="0.3">
      <c r="A94" s="84" t="s">
        <v>29</v>
      </c>
      <c r="B94" s="171" t="s">
        <v>235</v>
      </c>
      <c r="C94" s="131">
        <f>SECTEN2_CO2e_2023!C106-[3]SECTEN2_CO2e!C93</f>
        <v>-3.784671489604775E-3</v>
      </c>
      <c r="D94" s="131">
        <f>SECTEN2_CO2e_2023!D106-[3]SECTEN2_CO2e!D93</f>
        <v>-2.9305930994281953E-3</v>
      </c>
      <c r="E94" s="131">
        <f>SECTEN2_CO2e_2023!E106-[3]SECTEN2_CO2e!E93</f>
        <v>-3.0956915117723235E-3</v>
      </c>
      <c r="F94" s="131">
        <f>SECTEN2_CO2e_2023!F106-[3]SECTEN2_CO2e!F93</f>
        <v>1.0712436989734456E-2</v>
      </c>
      <c r="G94" s="131">
        <f>SECTEN2_CO2e_2023!G106-[3]SECTEN2_CO2e!G93</f>
        <v>1.074863060846689E-2</v>
      </c>
      <c r="H94" s="131">
        <f>SECTEN2_CO2e_2023!H106-[3]SECTEN2_CO2e!H93</f>
        <v>1.0822050365883141E-2</v>
      </c>
      <c r="I94" s="131">
        <f>SECTEN2_CO2e_2023!I106-[3]SECTEN2_CO2e!I93</f>
        <v>1.0863326220127392E-2</v>
      </c>
      <c r="J94" s="131">
        <f>SECTEN2_CO2e_2023!J106-[3]SECTEN2_CO2e!J93</f>
        <v>1.0906493336688241E-2</v>
      </c>
      <c r="K94" s="131">
        <f>SECTEN2_CO2e_2023!K106-[3]SECTEN2_CO2e!K93</f>
        <v>1.0924512159011305E-2</v>
      </c>
      <c r="L94" s="131">
        <f>SECTEN2_CO2e_2023!L106-[3]SECTEN2_CO2e!L93</f>
        <v>1.0937050841100398E-2</v>
      </c>
      <c r="M94" s="131">
        <f>SECTEN2_CO2e_2023!M106-[3]SECTEN2_CO2e!M93</f>
        <v>1.100539914303942E-2</v>
      </c>
      <c r="N94" s="131">
        <f>SECTEN2_CO2e_2023!N106-[3]SECTEN2_CO2e!N93</f>
        <v>1.1245845090833283E-2</v>
      </c>
      <c r="O94" s="131">
        <f>SECTEN2_CO2e_2023!O106-[3]SECTEN2_CO2e!O93</f>
        <v>0</v>
      </c>
      <c r="Q94"/>
    </row>
    <row r="95" spans="1:17" ht="15.75" x14ac:dyDescent="0.3">
      <c r="A95" s="47" t="s">
        <v>141</v>
      </c>
      <c r="B95" s="146" t="s">
        <v>142</v>
      </c>
      <c r="C95" s="131">
        <f>SECTEN2_CO2e_2023!C107-[3]SECTEN2_CO2e!C94</f>
        <v>0</v>
      </c>
      <c r="D95" s="131">
        <f>SECTEN2_CO2e_2023!D107-[3]SECTEN2_CO2e!D94</f>
        <v>0</v>
      </c>
      <c r="E95" s="131">
        <f>SECTEN2_CO2e_2023!E107-[3]SECTEN2_CO2e!E94</f>
        <v>0</v>
      </c>
      <c r="F95" s="131">
        <f>SECTEN2_CO2e_2023!F107-[3]SECTEN2_CO2e!F94</f>
        <v>0</v>
      </c>
      <c r="G95" s="131">
        <f>SECTEN2_CO2e_2023!G107-[3]SECTEN2_CO2e!G94</f>
        <v>0</v>
      </c>
      <c r="H95" s="131">
        <f>SECTEN2_CO2e_2023!H107-[3]SECTEN2_CO2e!H94</f>
        <v>0</v>
      </c>
      <c r="I95" s="131">
        <f>SECTEN2_CO2e_2023!I107-[3]SECTEN2_CO2e!I94</f>
        <v>0</v>
      </c>
      <c r="J95" s="131">
        <f>SECTEN2_CO2e_2023!J107-[3]SECTEN2_CO2e!J94</f>
        <v>0</v>
      </c>
      <c r="K95" s="131">
        <f>SECTEN2_CO2e_2023!K107-[3]SECTEN2_CO2e!K94</f>
        <v>0</v>
      </c>
      <c r="L95" s="131">
        <f>SECTEN2_CO2e_2023!L107-[3]SECTEN2_CO2e!L94</f>
        <v>0</v>
      </c>
      <c r="M95" s="131">
        <f>SECTEN2_CO2e_2023!M107-[3]SECTEN2_CO2e!M94</f>
        <v>0</v>
      </c>
      <c r="N95" s="131">
        <f>SECTEN2_CO2e_2023!N107-[3]SECTEN2_CO2e!N94</f>
        <v>0</v>
      </c>
      <c r="O95" s="131">
        <f>SECTEN2_CO2e_2023!O107-[3]SECTEN2_CO2e!O94</f>
        <v>0</v>
      </c>
    </row>
    <row r="96" spans="1:17" ht="15.75" x14ac:dyDescent="0.3">
      <c r="A96" s="47" t="s">
        <v>30</v>
      </c>
      <c r="B96" s="146" t="s">
        <v>205</v>
      </c>
      <c r="C96" s="131">
        <f>SECTEN2_CO2e_2023!C108-[3]SECTEN2_CO2e!C95</f>
        <v>-8.1085772546451551E-2</v>
      </c>
      <c r="D96" s="131">
        <f>SECTEN2_CO2e_2023!D108-[3]SECTEN2_CO2e!D95</f>
        <v>-0.36089350970401313</v>
      </c>
      <c r="E96" s="131">
        <f>SECTEN2_CO2e_2023!E108-[3]SECTEN2_CO2e!E95</f>
        <v>-0.38962469752355844</v>
      </c>
      <c r="F96" s="131">
        <f>SECTEN2_CO2e_2023!F108-[3]SECTEN2_CO2e!F95</f>
        <v>-1.4431910127583585</v>
      </c>
      <c r="G96" s="131">
        <f>SECTEN2_CO2e_2023!G108-[3]SECTEN2_CO2e!G95</f>
        <v>-2.4539624334032766</v>
      </c>
      <c r="H96" s="131">
        <f>SECTEN2_CO2e_2023!H108-[3]SECTEN2_CO2e!H95</f>
        <v>-3.0816316419851013</v>
      </c>
      <c r="I96" s="131">
        <f>SECTEN2_CO2e_2023!I108-[3]SECTEN2_CO2e!I95</f>
        <v>-3.4211736335905485</v>
      </c>
      <c r="J96" s="131">
        <f>SECTEN2_CO2e_2023!J108-[3]SECTEN2_CO2e!J95</f>
        <v>-5.8548026450186654</v>
      </c>
      <c r="K96" s="131">
        <f>SECTEN2_CO2e_2023!K108-[3]SECTEN2_CO2e!K95</f>
        <v>-7.1900515307104751</v>
      </c>
      <c r="L96" s="131">
        <f>SECTEN2_CO2e_2023!L108-[3]SECTEN2_CO2e!L95</f>
        <v>-11.270946102397259</v>
      </c>
      <c r="M96" s="131">
        <f>SECTEN2_CO2e_2023!M108-[3]SECTEN2_CO2e!M95</f>
        <v>-13.083028193333483</v>
      </c>
      <c r="N96" s="131">
        <f>SECTEN2_CO2e_2023!N108-[3]SECTEN2_CO2e!N95</f>
        <v>-16.411399955493849</v>
      </c>
      <c r="O96" s="131">
        <f>SECTEN2_CO2e_2023!O108-[3]SECTEN2_CO2e!O95</f>
        <v>-16.881961957201124</v>
      </c>
    </row>
    <row r="97" spans="1:15" ht="15.75" x14ac:dyDescent="0.3">
      <c r="A97" s="47" t="s">
        <v>31</v>
      </c>
      <c r="B97" s="146" t="s">
        <v>206</v>
      </c>
      <c r="C97" s="131">
        <f>SECTEN2_CO2e_2023!C109-[3]SECTEN2_CO2e!C96</f>
        <v>-9.0896954391229794E-3</v>
      </c>
      <c r="D97" s="131">
        <f>SECTEN2_CO2e_2023!D109-[3]SECTEN2_CO2e!D96</f>
        <v>-5.3755166414747044E-3</v>
      </c>
      <c r="E97" s="131">
        <f>SECTEN2_CO2e_2023!E109-[3]SECTEN2_CO2e!E96</f>
        <v>-3.630508525334317E-3</v>
      </c>
      <c r="F97" s="131">
        <f>SECTEN2_CO2e_2023!F109-[3]SECTEN2_CO2e!F96</f>
        <v>-1.2269990804408394E-3</v>
      </c>
      <c r="G97" s="131">
        <f>SECTEN2_CO2e_2023!G109-[3]SECTEN2_CO2e!G96</f>
        <v>-1.2615323834228428E-3</v>
      </c>
      <c r="H97" s="131">
        <f>SECTEN2_CO2e_2023!H109-[3]SECTEN2_CO2e!H96</f>
        <v>-1.3016728648446436E-3</v>
      </c>
      <c r="I97" s="131">
        <f>SECTEN2_CO2e_2023!I109-[3]SECTEN2_CO2e!I96</f>
        <v>-1.2770001374854518E-3</v>
      </c>
      <c r="J97" s="131">
        <f>SECTEN2_CO2e_2023!J109-[3]SECTEN2_CO2e!J96</f>
        <v>-1.3216852183841514E-3</v>
      </c>
      <c r="K97" s="131">
        <f>SECTEN2_CO2e_2023!K109-[3]SECTEN2_CO2e!K96</f>
        <v>-1.1560046906153255E-3</v>
      </c>
      <c r="L97" s="131">
        <f>SECTEN2_CO2e_2023!L109-[3]SECTEN2_CO2e!L96</f>
        <v>-1.0713887893408951E-3</v>
      </c>
      <c r="M97" s="131">
        <f>SECTEN2_CO2e_2023!M109-[3]SECTEN2_CO2e!M96</f>
        <v>-1.1447329843540929E-3</v>
      </c>
      <c r="N97" s="131">
        <f>SECTEN2_CO2e_2023!N109-[3]SECTEN2_CO2e!N96</f>
        <v>-9.7134790378156587E-4</v>
      </c>
      <c r="O97" s="131">
        <f>SECTEN2_CO2e_2023!O109-[3]SECTEN2_CO2e!O96</f>
        <v>0</v>
      </c>
    </row>
    <row r="98" spans="1:15" ht="15.75" x14ac:dyDescent="0.3">
      <c r="A98" s="47" t="s">
        <v>32</v>
      </c>
      <c r="B98" s="146" t="s">
        <v>207</v>
      </c>
      <c r="C98" s="131">
        <f>SECTEN2_CO2e_2023!C110-[3]SECTEN2_CO2e!C97</f>
        <v>2.838494427243704E-2</v>
      </c>
      <c r="D98" s="131">
        <f>SECTEN2_CO2e_2023!D110-[3]SECTEN2_CO2e!D97</f>
        <v>3.0470320868277834E-2</v>
      </c>
      <c r="E98" s="131">
        <f>SECTEN2_CO2e_2023!E110-[3]SECTEN2_CO2e!E97</f>
        <v>4.0646753247480738E-2</v>
      </c>
      <c r="F98" s="131">
        <f>SECTEN2_CO2e_2023!F110-[3]SECTEN2_CO2e!F97</f>
        <v>-0.23874921239365088</v>
      </c>
      <c r="G98" s="131">
        <f>SECTEN2_CO2e_2023!G110-[3]SECTEN2_CO2e!G97</f>
        <v>-0.49529178465022583</v>
      </c>
      <c r="H98" s="131">
        <f>SECTEN2_CO2e_2023!H110-[3]SECTEN2_CO2e!H97</f>
        <v>-1.2199625480653811</v>
      </c>
      <c r="I98" s="131">
        <f>SECTEN2_CO2e_2023!I110-[3]SECTEN2_CO2e!I97</f>
        <v>-1.7044072513590818</v>
      </c>
      <c r="J98" s="131">
        <f>SECTEN2_CO2e_2023!J110-[3]SECTEN2_CO2e!J97</f>
        <v>-2.7556288504318771</v>
      </c>
      <c r="K98" s="131">
        <f>SECTEN2_CO2e_2023!K110-[3]SECTEN2_CO2e!K97</f>
        <v>-3.456347085426315</v>
      </c>
      <c r="L98" s="131">
        <f>SECTEN2_CO2e_2023!L110-[3]SECTEN2_CO2e!L97</f>
        <v>-4.2027006816090484</v>
      </c>
      <c r="M98" s="131">
        <f>SECTEN2_CO2e_2023!M110-[3]SECTEN2_CO2e!M97</f>
        <v>-4.6991129029562915</v>
      </c>
      <c r="N98" s="131">
        <f>SECTEN2_CO2e_2023!N110-[3]SECTEN2_CO2e!N97</f>
        <v>-5.1520245607782993</v>
      </c>
      <c r="O98" s="131">
        <f>SECTEN2_CO2e_2023!O110-[3]SECTEN2_CO2e!O97</f>
        <v>-5.3390293250285437</v>
      </c>
    </row>
    <row r="99" spans="1:15" ht="15.75" x14ac:dyDescent="0.3">
      <c r="A99" s="47" t="s">
        <v>143</v>
      </c>
      <c r="B99" s="146" t="s">
        <v>208</v>
      </c>
      <c r="C99" s="131">
        <f>SECTEN2_CO2e_2023!C111-[3]SECTEN2_CO2e!C98</f>
        <v>0</v>
      </c>
      <c r="D99" s="131">
        <f>SECTEN2_CO2e_2023!D111-[3]SECTEN2_CO2e!D98</f>
        <v>0</v>
      </c>
      <c r="E99" s="131">
        <f>SECTEN2_CO2e_2023!E111-[3]SECTEN2_CO2e!E98</f>
        <v>0</v>
      </c>
      <c r="F99" s="131">
        <f>SECTEN2_CO2e_2023!F111-[3]SECTEN2_CO2e!F98</f>
        <v>0</v>
      </c>
      <c r="G99" s="131">
        <f>SECTEN2_CO2e_2023!G111-[3]SECTEN2_CO2e!G98</f>
        <v>0</v>
      </c>
      <c r="H99" s="131">
        <f>SECTEN2_CO2e_2023!H111-[3]SECTEN2_CO2e!H98</f>
        <v>0</v>
      </c>
      <c r="I99" s="131">
        <f>SECTEN2_CO2e_2023!I111-[3]SECTEN2_CO2e!I98</f>
        <v>0</v>
      </c>
      <c r="J99" s="131">
        <f>SECTEN2_CO2e_2023!J111-[3]SECTEN2_CO2e!J98</f>
        <v>0</v>
      </c>
      <c r="K99" s="131">
        <f>SECTEN2_CO2e_2023!K111-[3]SECTEN2_CO2e!K98</f>
        <v>0</v>
      </c>
      <c r="L99" s="131">
        <f>SECTEN2_CO2e_2023!L111-[3]SECTEN2_CO2e!L98</f>
        <v>0</v>
      </c>
      <c r="M99" s="131">
        <f>SECTEN2_CO2e_2023!M111-[3]SECTEN2_CO2e!M98</f>
        <v>0</v>
      </c>
      <c r="N99" s="131">
        <f>SECTEN2_CO2e_2023!N111-[3]SECTEN2_CO2e!N98</f>
        <v>0</v>
      </c>
      <c r="O99" s="131">
        <f>SECTEN2_CO2e_2023!O111-[3]SECTEN2_CO2e!O98</f>
        <v>0</v>
      </c>
    </row>
    <row r="100" spans="1:15" ht="15.75" x14ac:dyDescent="0.3">
      <c r="A100" s="47" t="s">
        <v>34</v>
      </c>
      <c r="B100" s="146" t="s">
        <v>144</v>
      </c>
      <c r="C100" s="131">
        <f>SECTEN2_CO2e_2023!C112-[3]SECTEN2_CO2e!C99</f>
        <v>2.9702377359650534E-3</v>
      </c>
      <c r="D100" s="131">
        <f>SECTEN2_CO2e_2023!D112-[3]SECTEN2_CO2e!D99</f>
        <v>2.9041026875251674E-3</v>
      </c>
      <c r="E100" s="131">
        <f>SECTEN2_CO2e_2023!E112-[3]SECTEN2_CO2e!E99</f>
        <v>-1.6804701681489842E-3</v>
      </c>
      <c r="F100" s="131">
        <f>SECTEN2_CO2e_2023!F112-[3]SECTEN2_CO2e!F99</f>
        <v>-6.4522375763257811E-2</v>
      </c>
      <c r="G100" s="131">
        <f>SECTEN2_CO2e_2023!G112-[3]SECTEN2_CO2e!G99</f>
        <v>-0.12679468901472313</v>
      </c>
      <c r="H100" s="131">
        <f>SECTEN2_CO2e_2023!H112-[3]SECTEN2_CO2e!H99</f>
        <v>-0.22599469042905462</v>
      </c>
      <c r="I100" s="131">
        <f>SECTEN2_CO2e_2023!I112-[3]SECTEN2_CO2e!I99</f>
        <v>-0.29386811966320969</v>
      </c>
      <c r="J100" s="131">
        <f>SECTEN2_CO2e_2023!J112-[3]SECTEN2_CO2e!J99</f>
        <v>-0.53783848394487199</v>
      </c>
      <c r="K100" s="131">
        <f>SECTEN2_CO2e_2023!K112-[3]SECTEN2_CO2e!K99</f>
        <v>-0.66795057787635548</v>
      </c>
      <c r="L100" s="131">
        <f>SECTEN2_CO2e_2023!L112-[3]SECTEN2_CO2e!L99</f>
        <v>-0.82512232469056379</v>
      </c>
      <c r="M100" s="131">
        <f>SECTEN2_CO2e_2023!M112-[3]SECTEN2_CO2e!M99</f>
        <v>-0.87701695111032574</v>
      </c>
      <c r="N100" s="131">
        <f>SECTEN2_CO2e_2023!N112-[3]SECTEN2_CO2e!N99</f>
        <v>-0.84220302442252204</v>
      </c>
      <c r="O100" s="131">
        <f>SECTEN2_CO2e_2023!O112-[3]SECTEN2_CO2e!O99</f>
        <v>-0.77140460935255384</v>
      </c>
    </row>
    <row r="101" spans="1:15" ht="15.75" x14ac:dyDescent="0.3">
      <c r="A101" s="47" t="s">
        <v>33</v>
      </c>
      <c r="B101" s="146" t="s">
        <v>145</v>
      </c>
      <c r="C101" s="131">
        <f>SECTEN2_CO2e_2023!C113-[3]SECTEN2_CO2e!C100</f>
        <v>-3.2256528951720015E-3</v>
      </c>
      <c r="D101" s="131">
        <f>SECTEN2_CO2e_2023!D113-[3]SECTEN2_CO2e!D100</f>
        <v>-3.0963138780523425E-3</v>
      </c>
      <c r="E101" s="131">
        <f>SECTEN2_CO2e_2023!E113-[3]SECTEN2_CO2e!E100</f>
        <v>-1.6858272602223445E-3</v>
      </c>
      <c r="F101" s="131">
        <f>SECTEN2_CO2e_2023!F113-[3]SECTEN2_CO2e!F100</f>
        <v>-3.2927777571931244E-3</v>
      </c>
      <c r="G101" s="131">
        <f>SECTEN2_CO2e_2023!G113-[3]SECTEN2_CO2e!G100</f>
        <v>-6.8361665972421076E-3</v>
      </c>
      <c r="H101" s="131">
        <f>SECTEN2_CO2e_2023!H113-[3]SECTEN2_CO2e!H100</f>
        <v>-1.4437772119538811E-2</v>
      </c>
      <c r="I101" s="131">
        <f>SECTEN2_CO2e_2023!I113-[3]SECTEN2_CO2e!I100</f>
        <v>-2.031417866341248E-2</v>
      </c>
      <c r="J101" s="131">
        <f>SECTEN2_CO2e_2023!J113-[3]SECTEN2_CO2e!J100</f>
        <v>-3.3679976485237073E-2</v>
      </c>
      <c r="K101" s="131">
        <f>SECTEN2_CO2e_2023!K113-[3]SECTEN2_CO2e!K100</f>
        <v>-4.1951688045309174E-2</v>
      </c>
      <c r="L101" s="131">
        <f>SECTEN2_CO2e_2023!L113-[3]SECTEN2_CO2e!L100</f>
        <v>-6.0757541266038495E-2</v>
      </c>
      <c r="M101" s="131">
        <f>SECTEN2_CO2e_2023!M113-[3]SECTEN2_CO2e!M100</f>
        <v>-6.993696076195581E-2</v>
      </c>
      <c r="N101" s="131">
        <f>SECTEN2_CO2e_2023!N113-[3]SECTEN2_CO2e!N100</f>
        <v>-9.1112928269633783E-2</v>
      </c>
      <c r="O101" s="131">
        <f>SECTEN2_CO2e_2023!O113-[3]SECTEN2_CO2e!O100</f>
        <v>-8.763559648557194E-2</v>
      </c>
    </row>
    <row r="102" spans="1:15" ht="15.75" x14ac:dyDescent="0.3">
      <c r="A102" s="47" t="s">
        <v>146</v>
      </c>
      <c r="B102" s="146" t="s">
        <v>147</v>
      </c>
      <c r="C102" s="131">
        <f>SECTEN2_CO2e_2023!C114-[3]SECTEN2_CO2e!C101</f>
        <v>0</v>
      </c>
      <c r="D102" s="131">
        <f>SECTEN2_CO2e_2023!D114-[3]SECTEN2_CO2e!D101</f>
        <v>0</v>
      </c>
      <c r="E102" s="131">
        <f>SECTEN2_CO2e_2023!E114-[3]SECTEN2_CO2e!E101</f>
        <v>0</v>
      </c>
      <c r="F102" s="131">
        <f>SECTEN2_CO2e_2023!F114-[3]SECTEN2_CO2e!F101</f>
        <v>0</v>
      </c>
      <c r="G102" s="131">
        <f>SECTEN2_CO2e_2023!G114-[3]SECTEN2_CO2e!G101</f>
        <v>0</v>
      </c>
      <c r="H102" s="131">
        <f>SECTEN2_CO2e_2023!H114-[3]SECTEN2_CO2e!H101</f>
        <v>0</v>
      </c>
      <c r="I102" s="131">
        <f>SECTEN2_CO2e_2023!I114-[3]SECTEN2_CO2e!I101</f>
        <v>0</v>
      </c>
      <c r="J102" s="131">
        <f>SECTEN2_CO2e_2023!J114-[3]SECTEN2_CO2e!J101</f>
        <v>0</v>
      </c>
      <c r="K102" s="131">
        <f>SECTEN2_CO2e_2023!K114-[3]SECTEN2_CO2e!K101</f>
        <v>0</v>
      </c>
      <c r="L102" s="131">
        <f>SECTEN2_CO2e_2023!L114-[3]SECTEN2_CO2e!L101</f>
        <v>0</v>
      </c>
      <c r="M102" s="131">
        <f>SECTEN2_CO2e_2023!M114-[3]SECTEN2_CO2e!M101</f>
        <v>0</v>
      </c>
      <c r="N102" s="131">
        <f>SECTEN2_CO2e_2023!N114-[3]SECTEN2_CO2e!N101</f>
        <v>0</v>
      </c>
      <c r="O102" s="131">
        <f>SECTEN2_CO2e_2023!O114-[3]SECTEN2_CO2e!O101</f>
        <v>0</v>
      </c>
    </row>
    <row r="103" spans="1:15" ht="15.75" x14ac:dyDescent="0.3">
      <c r="A103" s="47"/>
      <c r="B103" s="37" t="s">
        <v>209</v>
      </c>
      <c r="C103" s="141">
        <f>SECTEN2_CO2e_2023!C115-[3]SECTEN2_CO2e!C102</f>
        <v>-0.37083850557323217</v>
      </c>
      <c r="D103" s="141">
        <f>SECTEN2_CO2e_2023!D115-[3]SECTEN2_CO2e!D102</f>
        <v>-1.0458233472276675</v>
      </c>
      <c r="E103" s="141">
        <f>SECTEN2_CO2e_2023!E115-[3]SECTEN2_CO2e!E102</f>
        <v>0.45909643269702372</v>
      </c>
      <c r="F103" s="141">
        <f>SECTEN2_CO2e_2023!F115-[3]SECTEN2_CO2e!F102</f>
        <v>-1.8552294939232468</v>
      </c>
      <c r="G103" s="141">
        <f>SECTEN2_CO2e_2023!G115-[3]SECTEN2_CO2e!G102</f>
        <v>-5.0225877495123683</v>
      </c>
      <c r="H103" s="141">
        <f>SECTEN2_CO2e_2023!H115-[3]SECTEN2_CO2e!H102</f>
        <v>-9.5959550556707569</v>
      </c>
      <c r="I103" s="141">
        <f>SECTEN2_CO2e_2023!I115-[3]SECTEN2_CO2e!I102</f>
        <v>-12.451559675222782</v>
      </c>
      <c r="J103" s="141">
        <f>SECTEN2_CO2e_2023!J115-[3]SECTEN2_CO2e!J102</f>
        <v>-25.029531347562468</v>
      </c>
      <c r="K103" s="141">
        <f>SECTEN2_CO2e_2023!K115-[3]SECTEN2_CO2e!K102</f>
        <v>-32.012729508283762</v>
      </c>
      <c r="L103" s="141">
        <f>SECTEN2_CO2e_2023!L115-[3]SECTEN2_CO2e!L102</f>
        <v>-49.809250799544294</v>
      </c>
      <c r="M103" s="141">
        <f>SECTEN2_CO2e_2023!M115-[3]SECTEN2_CO2e!M102</f>
        <v>-57.325428720546526</v>
      </c>
      <c r="N103" s="141">
        <f>SECTEN2_CO2e_2023!N115-[3]SECTEN2_CO2e!N102</f>
        <v>-62.752202884736889</v>
      </c>
      <c r="O103" s="141">
        <f>SECTEN2_CO2e_2023!O115-[3]SECTEN2_CO2e!O102</f>
        <v>-60.905998814856638</v>
      </c>
    </row>
    <row r="104" spans="1:15" ht="15.75" x14ac:dyDescent="0.3">
      <c r="A104" s="47" t="s">
        <v>48</v>
      </c>
      <c r="B104" s="146" t="s">
        <v>148</v>
      </c>
      <c r="C104" s="131">
        <f>SECTEN2_CO2e_2023!C116-[3]SECTEN2_CO2e!C103</f>
        <v>-1.0360434087728576E-2</v>
      </c>
      <c r="D104" s="131">
        <f>SECTEN2_CO2e_2023!D116-[3]SECTEN2_CO2e!D103</f>
        <v>-9.2746370192643979E-3</v>
      </c>
      <c r="E104" s="131">
        <f>SECTEN2_CO2e_2023!E116-[3]SECTEN2_CO2e!E103</f>
        <v>-8.4600688517975087E-3</v>
      </c>
      <c r="F104" s="131">
        <f>SECTEN2_CO2e_2023!F116-[3]SECTEN2_CO2e!F103</f>
        <v>-3.4116779204567071E-2</v>
      </c>
      <c r="G104" s="131">
        <f>SECTEN2_CO2e_2023!G116-[3]SECTEN2_CO2e!G103</f>
        <v>-3.9365377407827751E-2</v>
      </c>
      <c r="H104" s="131">
        <f>SECTEN2_CO2e_2023!H116-[3]SECTEN2_CO2e!H103</f>
        <v>-3.9552427744039109E-2</v>
      </c>
      <c r="I104" s="131">
        <f>SECTEN2_CO2e_2023!I116-[3]SECTEN2_CO2e!I103</f>
        <v>-3.8905443660580741E-2</v>
      </c>
      <c r="J104" s="131">
        <f>SECTEN2_CO2e_2023!J116-[3]SECTEN2_CO2e!J103</f>
        <v>-0.10600163969766702</v>
      </c>
      <c r="K104" s="131">
        <f>SECTEN2_CO2e_2023!K116-[3]SECTEN2_CO2e!K103</f>
        <v>-0.14687623594136853</v>
      </c>
      <c r="L104" s="131">
        <f>SECTEN2_CO2e_2023!L116-[3]SECTEN2_CO2e!L103</f>
        <v>-0.21271455190705191</v>
      </c>
      <c r="M104" s="131">
        <f>SECTEN2_CO2e_2023!M116-[3]SECTEN2_CO2e!M103</f>
        <v>-0.24682880804091056</v>
      </c>
      <c r="N104" s="131">
        <f>SECTEN2_CO2e_2023!N116-[3]SECTEN2_CO2e!N103</f>
        <v>-0.30336430873638465</v>
      </c>
      <c r="O104" s="131">
        <f>SECTEN2_CO2e_2023!O116-[3]SECTEN2_CO2e!O103</f>
        <v>-0.30454374934753992</v>
      </c>
    </row>
    <row r="105" spans="1:15" ht="15.75" x14ac:dyDescent="0.3">
      <c r="A105" s="47" t="s">
        <v>70</v>
      </c>
      <c r="B105" s="146" t="s">
        <v>210</v>
      </c>
      <c r="C105" s="131">
        <f>SECTEN2_CO2e_2023!C117-[3]SECTEN2_CO2e!C104</f>
        <v>-5.544256304682027E-5</v>
      </c>
      <c r="D105" s="131">
        <f>SECTEN2_CO2e_2023!D117-[3]SECTEN2_CO2e!D104</f>
        <v>6.6750724512127657E-3</v>
      </c>
      <c r="E105" s="131">
        <f>SECTEN2_CO2e_2023!E117-[3]SECTEN2_CO2e!E104</f>
        <v>-1.1259723015727405E-2</v>
      </c>
      <c r="F105" s="131">
        <f>SECTEN2_CO2e_2023!F117-[3]SECTEN2_CO2e!F104</f>
        <v>2.2181234819242807E-3</v>
      </c>
      <c r="G105" s="131">
        <f>SECTEN2_CO2e_2023!G117-[3]SECTEN2_CO2e!G104</f>
        <v>1.1736259564173637E-2</v>
      </c>
      <c r="H105" s="131">
        <f>SECTEN2_CO2e_2023!H117-[3]SECTEN2_CO2e!H104</f>
        <v>2.5206291787509216E-2</v>
      </c>
      <c r="I105" s="131">
        <f>SECTEN2_CO2e_2023!I117-[3]SECTEN2_CO2e!I104</f>
        <v>3.4186313269732815E-2</v>
      </c>
      <c r="J105" s="131">
        <f>SECTEN2_CO2e_2023!J117-[3]SECTEN2_CO2e!J104</f>
        <v>2.7693968517309625E-2</v>
      </c>
      <c r="K105" s="131">
        <f>SECTEN2_CO2e_2023!K117-[3]SECTEN2_CO2e!K104</f>
        <v>2.336573868236079E-2</v>
      </c>
      <c r="L105" s="131">
        <f>SECTEN2_CO2e_2023!L117-[3]SECTEN2_CO2e!L104</f>
        <v>-2.962455378145129E-3</v>
      </c>
      <c r="M105" s="131">
        <f>SECTEN2_CO2e_2023!M117-[3]SECTEN2_CO2e!M104</f>
        <v>-2.0514584751815751E-2</v>
      </c>
      <c r="N105" s="131">
        <f>SECTEN2_CO2e_2023!N117-[3]SECTEN2_CO2e!N104</f>
        <v>-9.4519950563277777E-2</v>
      </c>
      <c r="O105" s="131">
        <f>SECTEN2_CO2e_2023!O117-[3]SECTEN2_CO2e!O104</f>
        <v>-0.11023551749658016</v>
      </c>
    </row>
    <row r="106" spans="1:15" ht="15.75" x14ac:dyDescent="0.3">
      <c r="A106" s="47" t="s">
        <v>50</v>
      </c>
      <c r="B106" s="146" t="s">
        <v>149</v>
      </c>
      <c r="C106" s="131">
        <f>SECTEN2_CO2e_2023!C118-[3]SECTEN2_CO2e!C105</f>
        <v>-8.7517160751653389E-3</v>
      </c>
      <c r="D106" s="131">
        <f>SECTEN2_CO2e_2023!D118-[3]SECTEN2_CO2e!D105</f>
        <v>-3.6278166634868825E-3</v>
      </c>
      <c r="E106" s="131">
        <f>SECTEN2_CO2e_2023!E118-[3]SECTEN2_CO2e!E105</f>
        <v>2.9039536602022409E-3</v>
      </c>
      <c r="F106" s="131">
        <f>SECTEN2_CO2e_2023!F118-[3]SECTEN2_CO2e!F105</f>
        <v>6.3727164701350647E-2</v>
      </c>
      <c r="G106" s="131">
        <f>SECTEN2_CO2e_2023!G118-[3]SECTEN2_CO2e!G105</f>
        <v>3.4925989302125426E-2</v>
      </c>
      <c r="H106" s="131">
        <f>SECTEN2_CO2e_2023!H118-[3]SECTEN2_CO2e!H105</f>
        <v>-1.749750451804899E-2</v>
      </c>
      <c r="I106" s="131">
        <f>SECTEN2_CO2e_2023!I118-[3]SECTEN2_CO2e!I105</f>
        <v>-4.8587518549738862E-2</v>
      </c>
      <c r="J106" s="131">
        <f>SECTEN2_CO2e_2023!J118-[3]SECTEN2_CO2e!J105</f>
        <v>-0.16806701304710758</v>
      </c>
      <c r="K106" s="131">
        <f>SECTEN2_CO2e_2023!K118-[3]SECTEN2_CO2e!K105</f>
        <v>-0.24243871977855913</v>
      </c>
      <c r="L106" s="131">
        <f>SECTEN2_CO2e_2023!L118-[3]SECTEN2_CO2e!L105</f>
        <v>-0.39884705687390265</v>
      </c>
      <c r="M106" s="131">
        <f>SECTEN2_CO2e_2023!M118-[3]SECTEN2_CO2e!M105</f>
        <v>-0.48611730525435498</v>
      </c>
      <c r="N106" s="131">
        <f>SECTEN2_CO2e_2023!N118-[3]SECTEN2_CO2e!N105</f>
        <v>-0.6666931969629738</v>
      </c>
      <c r="O106" s="131">
        <f>SECTEN2_CO2e_2023!O118-[3]SECTEN2_CO2e!O105</f>
        <v>-0.7409634600086894</v>
      </c>
    </row>
    <row r="107" spans="1:15" ht="15.75" x14ac:dyDescent="0.3">
      <c r="A107" s="47" t="s">
        <v>49</v>
      </c>
      <c r="B107" s="146" t="s">
        <v>150</v>
      </c>
      <c r="C107" s="131">
        <f>SECTEN2_CO2e_2023!C119-[3]SECTEN2_CO2e!C106</f>
        <v>6.8927980748112461E-4</v>
      </c>
      <c r="D107" s="131">
        <f>SECTEN2_CO2e_2023!D119-[3]SECTEN2_CO2e!D106</f>
        <v>6.1675875670963443E-4</v>
      </c>
      <c r="E107" s="131">
        <f>SECTEN2_CO2e_2023!E119-[3]SECTEN2_CO2e!E106</f>
        <v>6.6541620244047195E-3</v>
      </c>
      <c r="F107" s="131">
        <f>SECTEN2_CO2e_2023!F119-[3]SECTEN2_CO2e!F106</f>
        <v>2.0053693755953894E-2</v>
      </c>
      <c r="G107" s="131">
        <f>SECTEN2_CO2e_2023!G119-[3]SECTEN2_CO2e!G106</f>
        <v>2.8986714910320455E-2</v>
      </c>
      <c r="H107" s="131">
        <f>SECTEN2_CO2e_2023!H119-[3]SECTEN2_CO2e!H106</f>
        <v>2.8997831915698824E-2</v>
      </c>
      <c r="I107" s="131">
        <f>SECTEN2_CO2e_2023!I119-[3]SECTEN2_CO2e!I106</f>
        <v>2.9005243252617774E-2</v>
      </c>
      <c r="J107" s="131">
        <f>SECTEN2_CO2e_2023!J119-[3]SECTEN2_CO2e!J106</f>
        <v>-0.1022996253836016</v>
      </c>
      <c r="K107" s="131">
        <f>SECTEN2_CO2e_2023!K119-[3]SECTEN2_CO2e!K106</f>
        <v>-0.18983620447441485</v>
      </c>
      <c r="L107" s="131">
        <f>SECTEN2_CO2e_2023!L119-[3]SECTEN2_CO2e!L106</f>
        <v>-0.39904700224550094</v>
      </c>
      <c r="M107" s="131">
        <f>SECTEN2_CO2e_2023!M119-[3]SECTEN2_CO2e!M106</f>
        <v>-0.53852086742622474</v>
      </c>
      <c r="N107" s="131">
        <f>SECTEN2_CO2e_2023!N119-[3]SECTEN2_CO2e!N106</f>
        <v>-0.91463806268681147</v>
      </c>
      <c r="O107" s="131">
        <f>SECTEN2_CO2e_2023!O119-[3]SECTEN2_CO2e!O106</f>
        <v>-0.91318874398795769</v>
      </c>
    </row>
    <row r="108" spans="1:15" ht="15.75" x14ac:dyDescent="0.3">
      <c r="A108" s="47" t="s">
        <v>51</v>
      </c>
      <c r="B108" s="146" t="s">
        <v>151</v>
      </c>
      <c r="C108" s="131">
        <f>SECTEN2_CO2e_2023!C120-[3]SECTEN2_CO2e!C107</f>
        <v>-1.1492724420221201E-3</v>
      </c>
      <c r="D108" s="131">
        <f>SECTEN2_CO2e_2023!D120-[3]SECTEN2_CO2e!D107</f>
        <v>-1.2725639719368687E-3</v>
      </c>
      <c r="E108" s="131">
        <f>SECTEN2_CO2e_2023!E120-[3]SECTEN2_CO2e!E107</f>
        <v>1.0714724834106626E-3</v>
      </c>
      <c r="F108" s="131">
        <f>SECTEN2_CO2e_2023!F120-[3]SECTEN2_CO2e!F107</f>
        <v>8.8478396101558943E-3</v>
      </c>
      <c r="G108" s="131">
        <f>SECTEN2_CO2e_2023!G120-[3]SECTEN2_CO2e!G107</f>
        <v>-1.3525939568304501E-2</v>
      </c>
      <c r="H108" s="131">
        <f>SECTEN2_CO2e_2023!H120-[3]SECTEN2_CO2e!H107</f>
        <v>-0.12691154803416271</v>
      </c>
      <c r="I108" s="131">
        <f>SECTEN2_CO2e_2023!I120-[3]SECTEN2_CO2e!I107</f>
        <v>-0.20250157528648893</v>
      </c>
      <c r="J108" s="131">
        <f>SECTEN2_CO2e_2023!J120-[3]SECTEN2_CO2e!J107</f>
        <v>-1.0345382842124367</v>
      </c>
      <c r="K108" s="131">
        <f>SECTEN2_CO2e_2023!K120-[3]SECTEN2_CO2e!K107</f>
        <v>-1.5887128473399892</v>
      </c>
      <c r="L108" s="131">
        <f>SECTEN2_CO2e_2023!L120-[3]SECTEN2_CO2e!L107</f>
        <v>-1.8973577734574711</v>
      </c>
      <c r="M108" s="131">
        <f>SECTEN2_CO2e_2023!M120-[3]SECTEN2_CO2e!M107</f>
        <v>-2.1031199893303341</v>
      </c>
      <c r="N108" s="131">
        <f>SECTEN2_CO2e_2023!N120-[3]SECTEN2_CO2e!N107</f>
        <v>-2.3494919935317302</v>
      </c>
      <c r="O108" s="131">
        <f>SECTEN2_CO2e_2023!O120-[3]SECTEN2_CO2e!O107</f>
        <v>-2.5979415164093047</v>
      </c>
    </row>
    <row r="109" spans="1:15" ht="15.75" x14ac:dyDescent="0.3">
      <c r="A109" s="47"/>
      <c r="B109" s="37" t="s">
        <v>211</v>
      </c>
      <c r="C109" s="141">
        <f>SECTEN2_CO2e_2023!C121-[3]SECTEN2_CO2e!C108</f>
        <v>-1.9627585360481703E-2</v>
      </c>
      <c r="D109" s="141">
        <f>SECTEN2_CO2e_2023!D121-[3]SECTEN2_CO2e!D108</f>
        <v>-6.8831864467648884E-3</v>
      </c>
      <c r="E109" s="141">
        <f>SECTEN2_CO2e_2023!E121-[3]SECTEN2_CO2e!E108</f>
        <v>-9.0902036995084146E-3</v>
      </c>
      <c r="F109" s="141">
        <f>SECTEN2_CO2e_2023!F121-[3]SECTEN2_CO2e!F108</f>
        <v>6.0730042344817825E-2</v>
      </c>
      <c r="G109" s="141">
        <f>SECTEN2_CO2e_2023!G121-[3]SECTEN2_CO2e!G108</f>
        <v>2.2757646800488196E-2</v>
      </c>
      <c r="H109" s="141">
        <f>SECTEN2_CO2e_2023!H121-[3]SECTEN2_CO2e!H108</f>
        <v>-0.12975735659304277</v>
      </c>
      <c r="I109" s="141">
        <f>SECTEN2_CO2e_2023!I121-[3]SECTEN2_CO2e!I108</f>
        <v>-0.22680298097445739</v>
      </c>
      <c r="J109" s="141">
        <f>SECTEN2_CO2e_2023!J121-[3]SECTEN2_CO2e!J108</f>
        <v>-1.3832125938235027</v>
      </c>
      <c r="K109" s="141">
        <f>SECTEN2_CO2e_2023!K121-[3]SECTEN2_CO2e!K108</f>
        <v>-2.14449826885197</v>
      </c>
      <c r="L109" s="141">
        <f>SECTEN2_CO2e_2023!L121-[3]SECTEN2_CO2e!L108</f>
        <v>-2.9109288398620712</v>
      </c>
      <c r="M109" s="141">
        <f>SECTEN2_CO2e_2023!M121-[3]SECTEN2_CO2e!M108</f>
        <v>-3.3951015548036398</v>
      </c>
      <c r="N109" s="141">
        <f>SECTEN2_CO2e_2023!N121-[3]SECTEN2_CO2e!N108</f>
        <v>-4.328707512481178</v>
      </c>
      <c r="O109" s="141">
        <f>SECTEN2_CO2e_2023!O121-[3]SECTEN2_CO2e!O108</f>
        <v>-4.6668729872500716</v>
      </c>
    </row>
    <row r="110" spans="1:15" ht="15.75" x14ac:dyDescent="0.3">
      <c r="A110" s="47"/>
      <c r="B110" s="38" t="s">
        <v>212</v>
      </c>
      <c r="C110" s="142">
        <f>SECTEN2_CO2e_2023!C122-[3]SECTEN2_CO2e!C109</f>
        <v>-0.39046609093369966</v>
      </c>
      <c r="D110" s="142">
        <f>SECTEN2_CO2e_2023!D122-[3]SECTEN2_CO2e!D109</f>
        <v>-1.0527065336744386</v>
      </c>
      <c r="E110" s="142">
        <f>SECTEN2_CO2e_2023!E122-[3]SECTEN2_CO2e!E109</f>
        <v>0.45000622899752329</v>
      </c>
      <c r="F110" s="142">
        <f>SECTEN2_CO2e_2023!F122-[3]SECTEN2_CO2e!F109</f>
        <v>-1.7944994515784174</v>
      </c>
      <c r="G110" s="142">
        <f>SECTEN2_CO2e_2023!G122-[3]SECTEN2_CO2e!G109</f>
        <v>-4.9998301027118828</v>
      </c>
      <c r="H110" s="142">
        <f>SECTEN2_CO2e_2023!H122-[3]SECTEN2_CO2e!H109</f>
        <v>-9.7257124122638032</v>
      </c>
      <c r="I110" s="142">
        <f>SECTEN2_CO2e_2023!I122-[3]SECTEN2_CO2e!I109</f>
        <v>-12.678362656197223</v>
      </c>
      <c r="J110" s="142">
        <f>SECTEN2_CO2e_2023!J122-[3]SECTEN2_CO2e!J109</f>
        <v>-26.412743941385969</v>
      </c>
      <c r="K110" s="142">
        <f>SECTEN2_CO2e_2023!K122-[3]SECTEN2_CO2e!K109</f>
        <v>-34.157227777135738</v>
      </c>
      <c r="L110" s="142">
        <f>SECTEN2_CO2e_2023!L122-[3]SECTEN2_CO2e!L109</f>
        <v>-52.720179639406368</v>
      </c>
      <c r="M110" s="142">
        <f>SECTEN2_CO2e_2023!M122-[3]SECTEN2_CO2e!M109</f>
        <v>-60.720530275350157</v>
      </c>
      <c r="N110" s="142">
        <f>SECTEN2_CO2e_2023!N122-[3]SECTEN2_CO2e!N109</f>
        <v>-67.080910397218062</v>
      </c>
      <c r="O110" s="142">
        <f>SECTEN2_CO2e_2023!O122-[3]SECTEN2_CO2e!O109</f>
        <v>-65.572871802106718</v>
      </c>
    </row>
    <row r="111" spans="1:15" ht="15.75" x14ac:dyDescent="0.3">
      <c r="A111" s="47"/>
      <c r="B111" s="17"/>
      <c r="C111" s="81"/>
      <c r="D111" s="81"/>
      <c r="E111" s="82"/>
      <c r="F111" s="81"/>
      <c r="G111" s="81"/>
      <c r="H111" s="81"/>
      <c r="I111" s="81"/>
      <c r="J111" s="81"/>
      <c r="K111" s="81"/>
      <c r="L111" s="81"/>
      <c r="M111" s="81"/>
      <c r="N111" s="81"/>
      <c r="O111" s="81"/>
    </row>
    <row r="112" spans="1:15" ht="15.75" x14ac:dyDescent="0.3">
      <c r="A112" s="50" t="s">
        <v>71</v>
      </c>
      <c r="B112" s="172" t="s">
        <v>213</v>
      </c>
      <c r="C112" s="131">
        <f>SECTEN2_CO2e_2023!C124-[3]SECTEN2_CO2e!C111</f>
        <v>-5.6136087116270827E-5</v>
      </c>
      <c r="D112" s="131">
        <f>SECTEN2_CO2e_2023!D124-[3]SECTEN2_CO2e!D111</f>
        <v>3.8940477002175206E-3</v>
      </c>
      <c r="E112" s="131">
        <f>SECTEN2_CO2e_2023!E124-[3]SECTEN2_CO2e!E111</f>
        <v>-6.10587369252788E-3</v>
      </c>
      <c r="F112" s="131">
        <f>SECTEN2_CO2e_2023!F124-[3]SECTEN2_CO2e!F111</f>
        <v>9.9358921541140011E-4</v>
      </c>
      <c r="G112" s="131">
        <f>SECTEN2_CO2e_2023!G124-[3]SECTEN2_CO2e!G111</f>
        <v>6.0797740093832403E-3</v>
      </c>
      <c r="H112" s="131">
        <f>SECTEN2_CO2e_2023!H124-[3]SECTEN2_CO2e!H111</f>
        <v>1.3234862639017082E-2</v>
      </c>
      <c r="I112" s="131">
        <f>SECTEN2_CO2e_2023!I124-[3]SECTEN2_CO2e!I111</f>
        <v>1.8004921725439646E-2</v>
      </c>
      <c r="J112" s="131">
        <f>SECTEN2_CO2e_2023!J124-[3]SECTEN2_CO2e!J111</f>
        <v>1.4876777181094286E-2</v>
      </c>
      <c r="K112" s="131">
        <f>SECTEN2_CO2e_2023!K124-[3]SECTEN2_CO2e!K111</f>
        <v>1.2791347484864053E-2</v>
      </c>
      <c r="L112" s="131">
        <f>SECTEN2_CO2e_2023!L124-[3]SECTEN2_CO2e!L111</f>
        <v>-8.8973252040483453E-4</v>
      </c>
      <c r="M112" s="131">
        <f>SECTEN2_CO2e_2023!M124-[3]SECTEN2_CO2e!M111</f>
        <v>-1.0010452523917447E-2</v>
      </c>
      <c r="N112" s="131">
        <f>SECTEN2_CO2e_2023!N124-[3]SECTEN2_CO2e!N111</f>
        <v>-4.8836799349593417E-2</v>
      </c>
      <c r="O112" s="131">
        <f>SECTEN2_CO2e_2023!O124-[3]SECTEN2_CO2e!O111</f>
        <v>-5.7957239829643431E-2</v>
      </c>
    </row>
    <row r="113" spans="1:15" ht="15.75" x14ac:dyDescent="0.3">
      <c r="A113" s="50" t="s">
        <v>78</v>
      </c>
      <c r="B113" s="172" t="s">
        <v>214</v>
      </c>
      <c r="C113" s="131">
        <f>SECTEN2_CO2e_2023!C125-[3]SECTEN2_CO2e!C112</f>
        <v>-8.1471586177883637E-4</v>
      </c>
      <c r="D113" s="131">
        <f>SECTEN2_CO2e_2023!D125-[3]SECTEN2_CO2e!D112</f>
        <v>-7.1529154010629981E-4</v>
      </c>
      <c r="E113" s="131">
        <f>SECTEN2_CO2e_2023!E125-[3]SECTEN2_CO2e!E112</f>
        <v>-2.5888995338085863E-4</v>
      </c>
      <c r="F113" s="131">
        <f>SECTEN2_CO2e_2023!F125-[3]SECTEN2_CO2e!F112</f>
        <v>0.82568254286825127</v>
      </c>
      <c r="G113" s="131">
        <f>SECTEN2_CO2e_2023!G125-[3]SECTEN2_CO2e!G112</f>
        <v>0.96606615324046263</v>
      </c>
      <c r="H113" s="131">
        <f>SECTEN2_CO2e_2023!H125-[3]SECTEN2_CO2e!H112</f>
        <v>0.73397423822644692</v>
      </c>
      <c r="I113" s="131">
        <f>SECTEN2_CO2e_2023!I125-[3]SECTEN2_CO2e!I112</f>
        <v>0.57924629488376977</v>
      </c>
      <c r="J113" s="131">
        <f>SECTEN2_CO2e_2023!J125-[3]SECTEN2_CO2e!J112</f>
        <v>-0.22130608587442469</v>
      </c>
      <c r="K113" s="131">
        <f>SECTEN2_CO2e_2023!K125-[3]SECTEN2_CO2e!K112</f>
        <v>-0.75500767304655581</v>
      </c>
      <c r="L113" s="131">
        <f>SECTEN2_CO2e_2023!L125-[3]SECTEN2_CO2e!L112</f>
        <v>-1.492593953366665</v>
      </c>
      <c r="M113" s="131">
        <f>SECTEN2_CO2e_2023!M125-[3]SECTEN2_CO2e!M112</f>
        <v>-1.9843181402467376</v>
      </c>
      <c r="N113" s="131">
        <f>SECTEN2_CO2e_2023!N125-[3]SECTEN2_CO2e!N112</f>
        <v>-2.5150995528404403</v>
      </c>
      <c r="O113" s="131">
        <f>SECTEN2_CO2e_2023!O125-[3]SECTEN2_CO2e!O112</f>
        <v>-2.996433594408384</v>
      </c>
    </row>
    <row r="114" spans="1:15" ht="15.75" x14ac:dyDescent="0.3">
      <c r="A114" s="50" t="s">
        <v>53</v>
      </c>
      <c r="B114" s="172" t="s">
        <v>215</v>
      </c>
      <c r="C114" s="131">
        <f>SECTEN2_CO2e_2023!C126-[3]SECTEN2_CO2e!C113</f>
        <v>4.011490332121781E-3</v>
      </c>
      <c r="D114" s="131">
        <f>SECTEN2_CO2e_2023!D126-[3]SECTEN2_CO2e!D113</f>
        <v>5.961543618006715E-3</v>
      </c>
      <c r="E114" s="131">
        <f>SECTEN2_CO2e_2023!E126-[3]SECTEN2_CO2e!E113</f>
        <v>0.20528742896948415</v>
      </c>
      <c r="F114" s="131">
        <f>SECTEN2_CO2e_2023!F126-[3]SECTEN2_CO2e!F113</f>
        <v>0.48564853805649655</v>
      </c>
      <c r="G114" s="131">
        <f>SECTEN2_CO2e_2023!G126-[3]SECTEN2_CO2e!G113</f>
        <v>0.67254387677389005</v>
      </c>
      <c r="H114" s="131">
        <f>SECTEN2_CO2e_2023!H126-[3]SECTEN2_CO2e!H113</f>
        <v>0.17896517951122703</v>
      </c>
      <c r="I114" s="131">
        <f>SECTEN2_CO2e_2023!I126-[3]SECTEN2_CO2e!I113</f>
        <v>-0.15008541707506495</v>
      </c>
      <c r="J114" s="131">
        <f>SECTEN2_CO2e_2023!J126-[3]SECTEN2_CO2e!J113</f>
        <v>-2.5237367976712015</v>
      </c>
      <c r="K114" s="131">
        <f>SECTEN2_CO2e_2023!K126-[3]SECTEN2_CO2e!K113</f>
        <v>-4.1061627511224472</v>
      </c>
      <c r="L114" s="131">
        <f>SECTEN2_CO2e_2023!L126-[3]SECTEN2_CO2e!L113</f>
        <v>-6.4265670582862757</v>
      </c>
      <c r="M114" s="131">
        <f>SECTEN2_CO2e_2023!M126-[3]SECTEN2_CO2e!M113</f>
        <v>-7.9743476190437228</v>
      </c>
      <c r="N114" s="131">
        <f>SECTEN2_CO2e_2023!N126-[3]SECTEN2_CO2e!N113</f>
        <v>-10.280879860723667</v>
      </c>
      <c r="O114" s="131">
        <f>SECTEN2_CO2e_2023!O126-[3]SECTEN2_CO2e!O113</f>
        <v>-13.291103262276341</v>
      </c>
    </row>
    <row r="115" spans="1:15" ht="15.75" x14ac:dyDescent="0.3">
      <c r="A115" s="50" t="s">
        <v>152</v>
      </c>
      <c r="B115" s="41" t="s">
        <v>216</v>
      </c>
      <c r="C115" s="131">
        <f>SECTEN2_CO2e_2023!C127-[3]SECTEN2_CO2e!C114</f>
        <v>0</v>
      </c>
      <c r="D115" s="131">
        <f>SECTEN2_CO2e_2023!D127-[3]SECTEN2_CO2e!D114</f>
        <v>0</v>
      </c>
      <c r="E115" s="131">
        <f>SECTEN2_CO2e_2023!E127-[3]SECTEN2_CO2e!E114</f>
        <v>0</v>
      </c>
      <c r="F115" s="131">
        <f>SECTEN2_CO2e_2023!F127-[3]SECTEN2_CO2e!F114</f>
        <v>0</v>
      </c>
      <c r="G115" s="131">
        <f>SECTEN2_CO2e_2023!G127-[3]SECTEN2_CO2e!G114</f>
        <v>0</v>
      </c>
      <c r="H115" s="131">
        <f>SECTEN2_CO2e_2023!H127-[3]SECTEN2_CO2e!H114</f>
        <v>0</v>
      </c>
      <c r="I115" s="131">
        <f>SECTEN2_CO2e_2023!I127-[3]SECTEN2_CO2e!I114</f>
        <v>0</v>
      </c>
      <c r="J115" s="131">
        <f>SECTEN2_CO2e_2023!J127-[3]SECTEN2_CO2e!J114</f>
        <v>0</v>
      </c>
      <c r="K115" s="131">
        <f>SECTEN2_CO2e_2023!K127-[3]SECTEN2_CO2e!K114</f>
        <v>0</v>
      </c>
      <c r="L115" s="131">
        <f>SECTEN2_CO2e_2023!L127-[3]SECTEN2_CO2e!L114</f>
        <v>0</v>
      </c>
      <c r="M115" s="131">
        <f>SECTEN2_CO2e_2023!M127-[3]SECTEN2_CO2e!M114</f>
        <v>0</v>
      </c>
      <c r="N115" s="131">
        <f>SECTEN2_CO2e_2023!N127-[3]SECTEN2_CO2e!N114</f>
        <v>0</v>
      </c>
      <c r="O115" s="131">
        <f>SECTEN2_CO2e_2023!O127-[3]SECTEN2_CO2e!O114</f>
        <v>0</v>
      </c>
    </row>
    <row r="116" spans="1:15" ht="15.75" x14ac:dyDescent="0.3">
      <c r="A116" s="50"/>
      <c r="B116" s="42" t="s">
        <v>217</v>
      </c>
      <c r="C116" s="143">
        <f>SECTEN2_CO2e_2023!C128-[3]SECTEN2_CO2e!C115</f>
        <v>3.1406383832255358E-3</v>
      </c>
      <c r="D116" s="143">
        <f>SECTEN2_CO2e_2023!D128-[3]SECTEN2_CO2e!D115</f>
        <v>9.1402997781173667E-3</v>
      </c>
      <c r="E116" s="143">
        <f>SECTEN2_CO2e_2023!E128-[3]SECTEN2_CO2e!E115</f>
        <v>0.19892266532357539</v>
      </c>
      <c r="F116" s="143">
        <f>SECTEN2_CO2e_2023!F128-[3]SECTEN2_CO2e!F115</f>
        <v>1.3123246701401605</v>
      </c>
      <c r="G116" s="143">
        <f>SECTEN2_CO2e_2023!G128-[3]SECTEN2_CO2e!G115</f>
        <v>1.6446898040237379</v>
      </c>
      <c r="H116" s="143">
        <f>SECTEN2_CO2e_2023!H128-[3]SECTEN2_CO2e!H115</f>
        <v>0.92617428037668859</v>
      </c>
      <c r="I116" s="143">
        <f>SECTEN2_CO2e_2023!I128-[3]SECTEN2_CO2e!I115</f>
        <v>0.44716579953414737</v>
      </c>
      <c r="J116" s="143">
        <f>SECTEN2_CO2e_2023!J128-[3]SECTEN2_CO2e!J115</f>
        <v>-2.7301661063645319</v>
      </c>
      <c r="K116" s="143">
        <f>SECTEN2_CO2e_2023!K128-[3]SECTEN2_CO2e!K115</f>
        <v>-4.8483790766841395</v>
      </c>
      <c r="L116" s="143">
        <f>SECTEN2_CO2e_2023!L128-[3]SECTEN2_CO2e!L115</f>
        <v>-7.9200507441733485</v>
      </c>
      <c r="M116" s="143">
        <f>SECTEN2_CO2e_2023!M128-[3]SECTEN2_CO2e!M115</f>
        <v>-9.9686762118143779</v>
      </c>
      <c r="N116" s="143">
        <f>SECTEN2_CO2e_2023!N128-[3]SECTEN2_CO2e!N115</f>
        <v>-12.844816212913699</v>
      </c>
      <c r="O116" s="143">
        <f>SECTEN2_CO2e_2023!O128-[3]SECTEN2_CO2e!O115</f>
        <v>-16.345494096514365</v>
      </c>
    </row>
    <row r="117" spans="1:15" ht="15.75" x14ac:dyDescent="0.3">
      <c r="A117" s="48"/>
      <c r="B117" s="177"/>
      <c r="C117" s="177"/>
      <c r="D117" s="177"/>
    </row>
    <row r="118" spans="1:15" ht="16.5" x14ac:dyDescent="0.3">
      <c r="A118" s="48"/>
      <c r="B118" s="43" t="s">
        <v>218</v>
      </c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</row>
    <row r="119" spans="1:15" ht="30" x14ac:dyDescent="0.35">
      <c r="A119" s="46"/>
      <c r="B119" s="13" t="s">
        <v>184</v>
      </c>
      <c r="C119" s="130">
        <v>2018</v>
      </c>
      <c r="D119" s="130">
        <v>2019</v>
      </c>
      <c r="E119" s="130">
        <v>2020</v>
      </c>
      <c r="F119" s="130">
        <v>2023</v>
      </c>
      <c r="G119" s="130">
        <v>2025</v>
      </c>
      <c r="H119" s="130">
        <v>2028</v>
      </c>
      <c r="I119" s="130">
        <v>2030</v>
      </c>
      <c r="J119" s="130">
        <v>2033</v>
      </c>
      <c r="K119" s="130">
        <v>2035</v>
      </c>
      <c r="L119" s="130">
        <v>2038</v>
      </c>
      <c r="M119" s="130">
        <v>2040</v>
      </c>
      <c r="N119" s="130">
        <v>2045</v>
      </c>
      <c r="O119" s="130">
        <v>2050</v>
      </c>
    </row>
    <row r="120" spans="1:15" ht="15.75" x14ac:dyDescent="0.3">
      <c r="A120" s="47" t="s">
        <v>72</v>
      </c>
      <c r="B120" s="146" t="s">
        <v>153</v>
      </c>
      <c r="C120" s="131">
        <f>SECTEN2_CO2e_2023!C132-[3]SECTEN2_CO2e!C119</f>
        <v>-0.9269751241373001</v>
      </c>
      <c r="D120" s="131">
        <f>SECTEN2_CO2e_2023!D132-[3]SECTEN2_CO2e!D119</f>
        <v>0.28051909507415118</v>
      </c>
      <c r="E120" s="131">
        <f>SECTEN2_CO2e_2023!E132-[3]SECTEN2_CO2e!E119</f>
        <v>-1.1800992210173114</v>
      </c>
      <c r="F120" s="131">
        <f>SECTEN2_CO2e_2023!F132-[3]SECTEN2_CO2e!F119</f>
        <v>16.641585928349457</v>
      </c>
      <c r="G120" s="131">
        <f>SECTEN2_CO2e_2023!G132-[3]SECTEN2_CO2e!G119</f>
        <v>30.609281309014698</v>
      </c>
      <c r="H120" s="131">
        <f>SECTEN2_CO2e_2023!H132-[3]SECTEN2_CO2e!H119</f>
        <v>20.198284202565794</v>
      </c>
      <c r="I120" s="131">
        <f>SECTEN2_CO2e_2023!I132-[3]SECTEN2_CO2e!I119</f>
        <v>13.556183944884754</v>
      </c>
      <c r="J120" s="131">
        <f>SECTEN2_CO2e_2023!J132-[3]SECTEN2_CO2e!J119</f>
        <v>13.999062170723496</v>
      </c>
      <c r="K120" s="131">
        <f>SECTEN2_CO2e_2023!K132-[3]SECTEN2_CO2e!K119</f>
        <v>14.175260356011824</v>
      </c>
      <c r="L120" s="131">
        <f>SECTEN2_CO2e_2023!L132-[3]SECTEN2_CO2e!L119</f>
        <v>14.536891374634415</v>
      </c>
      <c r="M120" s="131">
        <f>SECTEN2_CO2e_2023!M132-[3]SECTEN2_CO2e!M119</f>
        <v>14.791750046216677</v>
      </c>
      <c r="N120" s="131">
        <f>SECTEN2_CO2e_2023!N132-[3]SECTEN2_CO2e!N119</f>
        <v>15.316550580298912</v>
      </c>
      <c r="O120" s="131">
        <f>SECTEN2_CO2e_2023!O132-[3]SECTEN2_CO2e!O119</f>
        <v>15.493899597093863</v>
      </c>
    </row>
    <row r="121" spans="1:15" ht="15.75" x14ac:dyDescent="0.3">
      <c r="A121" s="47" t="s">
        <v>67</v>
      </c>
      <c r="B121" s="146" t="s">
        <v>154</v>
      </c>
      <c r="C121" s="131">
        <f>SECTEN2_CO2e_2023!C133-[3]SECTEN2_CO2e!C120</f>
        <v>-4.7130699086775278</v>
      </c>
      <c r="D121" s="131">
        <f>SECTEN2_CO2e_2023!D133-[3]SECTEN2_CO2e!D120</f>
        <v>-5.9901310996936843</v>
      </c>
      <c r="E121" s="131">
        <f>SECTEN2_CO2e_2023!E133-[3]SECTEN2_CO2e!E120</f>
        <v>-6.2446641325365819</v>
      </c>
      <c r="F121" s="131">
        <f>SECTEN2_CO2e_2023!F133-[3]SECTEN2_CO2e!F120</f>
        <v>-7.0671304776152306</v>
      </c>
      <c r="G121" s="131">
        <f>SECTEN2_CO2e_2023!G133-[3]SECTEN2_CO2e!G120</f>
        <v>-6.4251925378737855</v>
      </c>
      <c r="H121" s="131">
        <f>SECTEN2_CO2e_2023!H133-[3]SECTEN2_CO2e!H120</f>
        <v>-4.1921240567211724</v>
      </c>
      <c r="I121" s="131">
        <f>SECTEN2_CO2e_2023!I133-[3]SECTEN2_CO2e!I120</f>
        <v>-3.6373467264043891</v>
      </c>
      <c r="J121" s="131">
        <f>SECTEN2_CO2e_2023!J133-[3]SECTEN2_CO2e!J120</f>
        <v>-4.4761436946081483</v>
      </c>
      <c r="K121" s="131">
        <f>SECTEN2_CO2e_2023!K133-[3]SECTEN2_CO2e!K120</f>
        <v>-5.0238967099446299</v>
      </c>
      <c r="L121" s="131">
        <f>SECTEN2_CO2e_2023!L133-[3]SECTEN2_CO2e!L120</f>
        <v>-5.0582952573360016</v>
      </c>
      <c r="M121" s="131">
        <f>SECTEN2_CO2e_2023!M133-[3]SECTEN2_CO2e!M120</f>
        <v>-5.5925539128402626</v>
      </c>
      <c r="N121" s="131">
        <f>SECTEN2_CO2e_2023!N133-[3]SECTEN2_CO2e!N120</f>
        <v>-6.2929922405178349</v>
      </c>
      <c r="O121" s="131">
        <f>SECTEN2_CO2e_2023!O133-[3]SECTEN2_CO2e!O120</f>
        <v>-6.9795459964682856</v>
      </c>
    </row>
    <row r="122" spans="1:15" ht="15.75" x14ac:dyDescent="0.3">
      <c r="A122" s="47" t="s">
        <v>73</v>
      </c>
      <c r="B122" s="146" t="s">
        <v>155</v>
      </c>
      <c r="C122" s="131">
        <f>SECTEN2_CO2e_2023!C134-[3]SECTEN2_CO2e!C121</f>
        <v>7.0029946428623209</v>
      </c>
      <c r="D122" s="131">
        <f>SECTEN2_CO2e_2023!D134-[3]SECTEN2_CO2e!D121</f>
        <v>6.7273963961909278</v>
      </c>
      <c r="E122" s="131">
        <f>SECTEN2_CO2e_2023!E134-[3]SECTEN2_CO2e!E121</f>
        <v>6.9674432183504766</v>
      </c>
      <c r="F122" s="131">
        <f>SECTEN2_CO2e_2023!F134-[3]SECTEN2_CO2e!F121</f>
        <v>5.611553413291956</v>
      </c>
      <c r="G122" s="131">
        <f>SECTEN2_CO2e_2023!G134-[3]SECTEN2_CO2e!G121</f>
        <v>5.3703795286545546</v>
      </c>
      <c r="H122" s="131">
        <f>SECTEN2_CO2e_2023!H134-[3]SECTEN2_CO2e!H121</f>
        <v>4.1656867198437801</v>
      </c>
      <c r="I122" s="131">
        <f>SECTEN2_CO2e_2023!I134-[3]SECTEN2_CO2e!I121</f>
        <v>3.8092217316920243</v>
      </c>
      <c r="J122" s="131">
        <f>SECTEN2_CO2e_2023!J134-[3]SECTEN2_CO2e!J121</f>
        <v>3.8063713972879709</v>
      </c>
      <c r="K122" s="131">
        <f>SECTEN2_CO2e_2023!K134-[3]SECTEN2_CO2e!K121</f>
        <v>3.7491201436214063</v>
      </c>
      <c r="L122" s="131">
        <f>SECTEN2_CO2e_2023!L134-[3]SECTEN2_CO2e!L121</f>
        <v>6.4315759129985661</v>
      </c>
      <c r="M122" s="131">
        <f>SECTEN2_CO2e_2023!M134-[3]SECTEN2_CO2e!M121</f>
        <v>6.4258704987637536</v>
      </c>
      <c r="N122" s="131">
        <f>SECTEN2_CO2e_2023!N134-[3]SECTEN2_CO2e!N121</f>
        <v>6.3616506396520665</v>
      </c>
      <c r="O122" s="131">
        <f>SECTEN2_CO2e_2023!O134-[3]SECTEN2_CO2e!O121</f>
        <v>6.511817215047869</v>
      </c>
    </row>
    <row r="123" spans="1:15" ht="15.75" x14ac:dyDescent="0.3">
      <c r="A123" s="47" t="s">
        <v>82</v>
      </c>
      <c r="B123" s="146" t="s">
        <v>156</v>
      </c>
      <c r="C123" s="131">
        <f>SECTEN2_CO2e_2023!C135-[3]SECTEN2_CO2e!C122</f>
        <v>0.1025207782902734</v>
      </c>
      <c r="D123" s="131">
        <f>SECTEN2_CO2e_2023!D135-[3]SECTEN2_CO2e!D122</f>
        <v>7.143890191107416E-2</v>
      </c>
      <c r="E123" s="131">
        <f>SECTEN2_CO2e_2023!E135-[3]SECTEN2_CO2e!E122</f>
        <v>4.3375526070634773E-2</v>
      </c>
      <c r="F123" s="131">
        <f>SECTEN2_CO2e_2023!F135-[3]SECTEN2_CO2e!F122</f>
        <v>-2.9155174323993005E-2</v>
      </c>
      <c r="G123" s="131">
        <f>SECTEN2_CO2e_2023!G135-[3]SECTEN2_CO2e!G122</f>
        <v>-2.9799400844530533E-2</v>
      </c>
      <c r="H123" s="131">
        <f>SECTEN2_CO2e_2023!H135-[3]SECTEN2_CO2e!H122</f>
        <v>-1.1116149870120939E-2</v>
      </c>
      <c r="I123" s="131">
        <f>SECTEN2_CO2e_2023!I135-[3]SECTEN2_CO2e!I122</f>
        <v>-1.1119815015780354E-2</v>
      </c>
      <c r="J123" s="131">
        <f>SECTEN2_CO2e_2023!J135-[3]SECTEN2_CO2e!J122</f>
        <v>-5.3169757884961283E-2</v>
      </c>
      <c r="K123" s="131">
        <f>SECTEN2_CO2e_2023!K135-[3]SECTEN2_CO2e!K122</f>
        <v>-9.510577678599666E-2</v>
      </c>
      <c r="L123" s="131">
        <f>SECTEN2_CO2e_2023!L135-[3]SECTEN2_CO2e!L122</f>
        <v>-0.13138528954358589</v>
      </c>
      <c r="M123" s="131">
        <f>SECTEN2_CO2e_2023!M135-[3]SECTEN2_CO2e!M122</f>
        <v>-0.13797065126374702</v>
      </c>
      <c r="N123" s="131">
        <f>SECTEN2_CO2e_2023!N135-[3]SECTEN2_CO2e!N122</f>
        <v>-0.15178511188361044</v>
      </c>
      <c r="O123" s="131">
        <f>SECTEN2_CO2e_2023!O135-[3]SECTEN2_CO2e!O122</f>
        <v>-0.16167278526920331</v>
      </c>
    </row>
    <row r="124" spans="1:15" ht="15.75" x14ac:dyDescent="0.3">
      <c r="A124" s="47" t="s">
        <v>79</v>
      </c>
      <c r="B124" s="146" t="s">
        <v>219</v>
      </c>
      <c r="C124" s="131">
        <f>SECTEN2_CO2e_2023!C136-[3]SECTEN2_CO2e!C123</f>
        <v>-6.8414811633163115</v>
      </c>
      <c r="D124" s="131">
        <f>SECTEN2_CO2e_2023!D136-[3]SECTEN2_CO2e!D123</f>
        <v>-6.96611695000575</v>
      </c>
      <c r="E124" s="131">
        <f>SECTEN2_CO2e_2023!E136-[3]SECTEN2_CO2e!E123</f>
        <v>-6.8762668801354749</v>
      </c>
      <c r="F124" s="131">
        <f>SECTEN2_CO2e_2023!F136-[3]SECTEN2_CO2e!F123</f>
        <v>-7.5218914804089598</v>
      </c>
      <c r="G124" s="131">
        <f>SECTEN2_CO2e_2023!G136-[3]SECTEN2_CO2e!G123</f>
        <v>-7.0210941776440556</v>
      </c>
      <c r="H124" s="131">
        <f>SECTEN2_CO2e_2023!H136-[3]SECTEN2_CO2e!H123</f>
        <v>-5.0791457736907555</v>
      </c>
      <c r="I124" s="131">
        <f>SECTEN2_CO2e_2023!I136-[3]SECTEN2_CO2e!I123</f>
        <v>-4.3979835233107103</v>
      </c>
      <c r="J124" s="131">
        <f>SECTEN2_CO2e_2023!J136-[3]SECTEN2_CO2e!J123</f>
        <v>-4.3890243239341116</v>
      </c>
      <c r="K124" s="131">
        <f>SECTEN2_CO2e_2023!K136-[3]SECTEN2_CO2e!K123</f>
        <v>-4.3893660314151557</v>
      </c>
      <c r="L124" s="131">
        <f>SECTEN2_CO2e_2023!L136-[3]SECTEN2_CO2e!L123</f>
        <v>-4.3311822627469558</v>
      </c>
      <c r="M124" s="131">
        <f>SECTEN2_CO2e_2023!M136-[3]SECTEN2_CO2e!M123</f>
        <v>-4.2971091839549356</v>
      </c>
      <c r="N124" s="131">
        <f>SECTEN2_CO2e_2023!N136-[3]SECTEN2_CO2e!N123</f>
        <v>-4.0908993741182877</v>
      </c>
      <c r="O124" s="131">
        <f>SECTEN2_CO2e_2023!O136-[3]SECTEN2_CO2e!O123</f>
        <v>-3.8600113007948154</v>
      </c>
    </row>
    <row r="125" spans="1:15" ht="15.75" x14ac:dyDescent="0.3">
      <c r="A125" s="47" t="s">
        <v>76</v>
      </c>
      <c r="B125" s="146" t="s">
        <v>157</v>
      </c>
      <c r="C125" s="131">
        <f>SECTEN2_CO2e_2023!C137-[3]SECTEN2_CO2e!C124</f>
        <v>9.6563339552999991E-2</v>
      </c>
      <c r="D125" s="131">
        <f>SECTEN2_CO2e_2023!D137-[3]SECTEN2_CO2e!D124</f>
        <v>9.3442773453333322E-2</v>
      </c>
      <c r="E125" s="131">
        <f>SECTEN2_CO2e_2023!E137-[3]SECTEN2_CO2e!E124</f>
        <v>9.2942536072000009E-2</v>
      </c>
      <c r="F125" s="131">
        <f>SECTEN2_CO2e_2023!F137-[3]SECTEN2_CO2e!F124</f>
        <v>9.2942536071999995E-2</v>
      </c>
      <c r="G125" s="131">
        <f>SECTEN2_CO2e_2023!G137-[3]SECTEN2_CO2e!G124</f>
        <v>9.2942536071999995E-2</v>
      </c>
      <c r="H125" s="131">
        <f>SECTEN2_CO2e_2023!H137-[3]SECTEN2_CO2e!H124</f>
        <v>9.2942536071999995E-2</v>
      </c>
      <c r="I125" s="131">
        <f>SECTEN2_CO2e_2023!I137-[3]SECTEN2_CO2e!I124</f>
        <v>9.2942536071999995E-2</v>
      </c>
      <c r="J125" s="131">
        <f>SECTEN2_CO2e_2023!J137-[3]SECTEN2_CO2e!J124</f>
        <v>9.2942536071999995E-2</v>
      </c>
      <c r="K125" s="131">
        <f>SECTEN2_CO2e_2023!K137-[3]SECTEN2_CO2e!K124</f>
        <v>9.2942536071999995E-2</v>
      </c>
      <c r="L125" s="131">
        <f>SECTEN2_CO2e_2023!L137-[3]SECTEN2_CO2e!L124</f>
        <v>9.2942536071999995E-2</v>
      </c>
      <c r="M125" s="131">
        <f>SECTEN2_CO2e_2023!M137-[3]SECTEN2_CO2e!M124</f>
        <v>9.2942536071999995E-2</v>
      </c>
      <c r="N125" s="131">
        <f>SECTEN2_CO2e_2023!N137-[3]SECTEN2_CO2e!N124</f>
        <v>9.2942536071999995E-2</v>
      </c>
      <c r="O125" s="131">
        <f>SECTEN2_CO2e_2023!O137-[3]SECTEN2_CO2e!O124</f>
        <v>9.2942536071999995E-2</v>
      </c>
    </row>
    <row r="126" spans="1:15" ht="15.75" x14ac:dyDescent="0.3">
      <c r="A126" s="47" t="s">
        <v>74</v>
      </c>
      <c r="B126" s="146" t="s">
        <v>158</v>
      </c>
      <c r="C126" s="131">
        <f>SECTEN2_CO2e_2023!C138-[3]SECTEN2_CO2e!C125</f>
        <v>-9.9198870422701702E-2</v>
      </c>
      <c r="D126" s="131">
        <f>SECTEN2_CO2e_2023!D138-[3]SECTEN2_CO2e!D125</f>
        <v>2.4134010577609777E-2</v>
      </c>
      <c r="E126" s="131">
        <f>SECTEN2_CO2e_2023!E138-[3]SECTEN2_CO2e!E125</f>
        <v>-0.23767273577816672</v>
      </c>
      <c r="F126" s="131">
        <f>SECTEN2_CO2e_2023!F138-[3]SECTEN2_CO2e!F125</f>
        <v>-2.2359463060468361</v>
      </c>
      <c r="G126" s="131">
        <f>SECTEN2_CO2e_2023!G138-[3]SECTEN2_CO2e!G125</f>
        <v>-3.7029779894123025</v>
      </c>
      <c r="H126" s="131">
        <f>SECTEN2_CO2e_2023!H138-[3]SECTEN2_CO2e!H125</f>
        <v>-4.4610748073204052</v>
      </c>
      <c r="I126" s="131">
        <f>SECTEN2_CO2e_2023!I138-[3]SECTEN2_CO2e!I125</f>
        <v>-4.963175803540933</v>
      </c>
      <c r="J126" s="131">
        <f>SECTEN2_CO2e_2023!J138-[3]SECTEN2_CO2e!J125</f>
        <v>-5.3447815044000002</v>
      </c>
      <c r="K126" s="131">
        <f>SECTEN2_CO2e_2023!K138-[3]SECTEN2_CO2e!K125</f>
        <v>-5.5934345126458593</v>
      </c>
      <c r="L126" s="131">
        <f>SECTEN2_CO2e_2023!L138-[3]SECTEN2_CO2e!L125</f>
        <v>-5.9540329833814436</v>
      </c>
      <c r="M126" s="131">
        <f>SECTEN2_CO2e_2023!M138-[3]SECTEN2_CO2e!M125</f>
        <v>-6.185525490887529</v>
      </c>
      <c r="N126" s="131">
        <f>SECTEN2_CO2e_2023!N138-[3]SECTEN2_CO2e!N125</f>
        <v>-6.7339369482734952</v>
      </c>
      <c r="O126" s="131">
        <f>SECTEN2_CO2e_2023!O138-[3]SECTEN2_CO2e!O125</f>
        <v>-7.2436782234487653</v>
      </c>
    </row>
    <row r="127" spans="1:15" ht="15.75" x14ac:dyDescent="0.3">
      <c r="A127" s="47" t="s">
        <v>159</v>
      </c>
      <c r="B127" s="146" t="s">
        <v>160</v>
      </c>
      <c r="C127" s="131">
        <f>SECTEN2_CO2e_2023!C139-[3]SECTEN2_CO2e!C126</f>
        <v>0</v>
      </c>
      <c r="D127" s="131">
        <f>SECTEN2_CO2e_2023!D139-[3]SECTEN2_CO2e!D126</f>
        <v>0</v>
      </c>
      <c r="E127" s="131">
        <f>SECTEN2_CO2e_2023!E139-[3]SECTEN2_CO2e!E126</f>
        <v>0</v>
      </c>
      <c r="F127" s="131">
        <f>SECTEN2_CO2e_2023!F139-[3]SECTEN2_CO2e!F126</f>
        <v>0</v>
      </c>
      <c r="G127" s="131">
        <f>SECTEN2_CO2e_2023!G139-[3]SECTEN2_CO2e!G126</f>
        <v>0</v>
      </c>
      <c r="H127" s="131">
        <f>SECTEN2_CO2e_2023!H139-[3]SECTEN2_CO2e!H126</f>
        <v>0</v>
      </c>
      <c r="I127" s="131">
        <f>SECTEN2_CO2e_2023!I139-[3]SECTEN2_CO2e!I126</f>
        <v>0</v>
      </c>
      <c r="J127" s="131">
        <f>SECTEN2_CO2e_2023!J139-[3]SECTEN2_CO2e!J126</f>
        <v>0</v>
      </c>
      <c r="K127" s="131">
        <f>SECTEN2_CO2e_2023!K139-[3]SECTEN2_CO2e!K126</f>
        <v>0</v>
      </c>
      <c r="L127" s="131">
        <f>SECTEN2_CO2e_2023!L139-[3]SECTEN2_CO2e!L126</f>
        <v>0</v>
      </c>
      <c r="M127" s="131">
        <f>SECTEN2_CO2e_2023!M139-[3]SECTEN2_CO2e!M126</f>
        <v>0</v>
      </c>
      <c r="N127" s="131">
        <f>SECTEN2_CO2e_2023!N139-[3]SECTEN2_CO2e!N126</f>
        <v>0</v>
      </c>
      <c r="O127" s="131">
        <f>SECTEN2_CO2e_2023!O139-[3]SECTEN2_CO2e!O126</f>
        <v>0</v>
      </c>
    </row>
    <row r="128" spans="1:15" ht="15.75" x14ac:dyDescent="0.3">
      <c r="A128" s="47" t="s">
        <v>75</v>
      </c>
      <c r="B128" s="44" t="s">
        <v>161</v>
      </c>
      <c r="C128" s="131">
        <f>SECTEN2_CO2e_2023!C140-[3]SECTEN2_CO2e!C127</f>
        <v>0</v>
      </c>
      <c r="D128" s="131">
        <f>SECTEN2_CO2e_2023!D140-[3]SECTEN2_CO2e!D127</f>
        <v>0</v>
      </c>
      <c r="E128" s="131">
        <f>SECTEN2_CO2e_2023!E140-[3]SECTEN2_CO2e!E127</f>
        <v>0</v>
      </c>
      <c r="F128" s="131">
        <f>SECTEN2_CO2e_2023!F140-[3]SECTEN2_CO2e!F127</f>
        <v>0</v>
      </c>
      <c r="G128" s="131">
        <f>SECTEN2_CO2e_2023!G140-[3]SECTEN2_CO2e!G127</f>
        <v>0</v>
      </c>
      <c r="H128" s="131">
        <f>SECTEN2_CO2e_2023!H140-[3]SECTEN2_CO2e!H127</f>
        <v>0</v>
      </c>
      <c r="I128" s="131">
        <f>SECTEN2_CO2e_2023!I140-[3]SECTEN2_CO2e!I127</f>
        <v>0</v>
      </c>
      <c r="J128" s="131">
        <f>SECTEN2_CO2e_2023!J140-[3]SECTEN2_CO2e!J127</f>
        <v>0</v>
      </c>
      <c r="K128" s="131">
        <f>SECTEN2_CO2e_2023!K140-[3]SECTEN2_CO2e!K127</f>
        <v>0</v>
      </c>
      <c r="L128" s="131">
        <f>SECTEN2_CO2e_2023!L140-[3]SECTEN2_CO2e!L127</f>
        <v>0</v>
      </c>
      <c r="M128" s="131">
        <f>SECTEN2_CO2e_2023!M140-[3]SECTEN2_CO2e!M127</f>
        <v>0</v>
      </c>
      <c r="N128" s="131">
        <f>SECTEN2_CO2e_2023!N140-[3]SECTEN2_CO2e!N127</f>
        <v>0</v>
      </c>
      <c r="O128" s="131">
        <f>SECTEN2_CO2e_2023!O140-[3]SECTEN2_CO2e!O127</f>
        <v>0</v>
      </c>
    </row>
    <row r="129" spans="1:15" ht="15.75" x14ac:dyDescent="0.3">
      <c r="A129" s="47"/>
      <c r="B129" s="45" t="s">
        <v>220</v>
      </c>
      <c r="C129" s="144">
        <f>SECTEN2_CO2e_2023!C141-[3]SECTEN2_CO2e!C128</f>
        <v>-5.378646305848239</v>
      </c>
      <c r="D129" s="144">
        <f>SECTEN2_CO2e_2023!D141-[3]SECTEN2_CO2e!D128</f>
        <v>-5.759316872492338</v>
      </c>
      <c r="E129" s="144">
        <f>SECTEN2_CO2e_2023!E141-[3]SECTEN2_CO2e!E128</f>
        <v>-7.4349416889744226</v>
      </c>
      <c r="F129" s="144">
        <f>SECTEN2_CO2e_2023!F141-[3]SECTEN2_CO2e!F128</f>
        <v>5.4919584393183918</v>
      </c>
      <c r="G129" s="144">
        <f>SECTEN2_CO2e_2023!G141-[3]SECTEN2_CO2e!G128</f>
        <v>18.893539267966577</v>
      </c>
      <c r="H129" s="144">
        <f>SECTEN2_CO2e_2023!H141-[3]SECTEN2_CO2e!H128</f>
        <v>10.713452670879121</v>
      </c>
      <c r="I129" s="144">
        <f>SECTEN2_CO2e_2023!I141-[3]SECTEN2_CO2e!I128</f>
        <v>4.4487223443769608</v>
      </c>
      <c r="J129" s="144">
        <f>SECTEN2_CO2e_2023!J141-[3]SECTEN2_CO2e!J128</f>
        <v>3.6352568232562454</v>
      </c>
      <c r="K129" s="144">
        <f>SECTEN2_CO2e_2023!K141-[3]SECTEN2_CO2e!K128</f>
        <v>2.9155200049135921</v>
      </c>
      <c r="L129" s="144">
        <f>SECTEN2_CO2e_2023!L141-[3]SECTEN2_CO2e!L128</f>
        <v>5.5865140306969998</v>
      </c>
      <c r="M129" s="144">
        <f>SECTEN2_CO2e_2023!M141-[3]SECTEN2_CO2e!M128</f>
        <v>5.0974038421059618</v>
      </c>
      <c r="N129" s="144">
        <f>SECTEN2_CO2e_2023!N141-[3]SECTEN2_CO2e!N128</f>
        <v>4.5015300812297525</v>
      </c>
      <c r="O129" s="144">
        <f>SECTEN2_CO2e_2023!O141-[3]SECTEN2_CO2e!O128</f>
        <v>3.8537510422326626</v>
      </c>
    </row>
    <row r="130" spans="1:15" x14ac:dyDescent="0.25">
      <c r="A130" s="47"/>
      <c r="B130" s="80"/>
      <c r="C130" s="86"/>
      <c r="D130" s="86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</row>
    <row r="131" spans="1:15" x14ac:dyDescent="0.25">
      <c r="A131" s="50"/>
    </row>
  </sheetData>
  <mergeCells count="1">
    <mergeCell ref="B117:D1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B4903-04D1-4A52-8F2E-F41C3704F5C2}">
  <sheetPr>
    <tabColor theme="8"/>
  </sheetPr>
  <dimension ref="A1:Q131"/>
  <sheetViews>
    <sheetView topLeftCell="A14" workbookViewId="0">
      <selection activeCell="C31" sqref="C31:O39"/>
    </sheetView>
  </sheetViews>
  <sheetFormatPr baseColWidth="10" defaultColWidth="11.42578125" defaultRowHeight="15" x14ac:dyDescent="0.25"/>
  <cols>
    <col min="1" max="1" width="12.85546875" customWidth="1"/>
    <col min="2" max="2" width="55.85546875" customWidth="1"/>
    <col min="3" max="3" width="11.85546875" style="2" bestFit="1" customWidth="1"/>
    <col min="4" max="15" width="11.42578125" style="2"/>
  </cols>
  <sheetData>
    <row r="1" spans="1:17" ht="15.75" thickBot="1" x14ac:dyDescent="0.3">
      <c r="B1" s="64" t="s">
        <v>183</v>
      </c>
    </row>
    <row r="2" spans="1:17" x14ac:dyDescent="0.25">
      <c r="B2" s="91"/>
    </row>
    <row r="3" spans="1:17" ht="30" x14ac:dyDescent="0.35">
      <c r="B3" s="13" t="s">
        <v>184</v>
      </c>
      <c r="C3" s="130">
        <v>2018</v>
      </c>
      <c r="D3" s="130">
        <v>2019</v>
      </c>
      <c r="E3" s="130">
        <v>2020</v>
      </c>
      <c r="F3" s="130">
        <v>2023</v>
      </c>
      <c r="G3" s="130">
        <v>2025</v>
      </c>
      <c r="H3" s="130">
        <v>2028</v>
      </c>
      <c r="I3" s="130">
        <v>2030</v>
      </c>
      <c r="J3" s="130">
        <v>2033</v>
      </c>
      <c r="K3" s="130">
        <v>2035</v>
      </c>
      <c r="L3" s="130">
        <v>2038</v>
      </c>
      <c r="M3" s="130">
        <v>2040</v>
      </c>
      <c r="N3" s="130">
        <v>2045</v>
      </c>
      <c r="O3" s="130">
        <v>2050</v>
      </c>
    </row>
    <row r="4" spans="1:17" ht="15.75" x14ac:dyDescent="0.3">
      <c r="A4" s="156"/>
      <c r="B4" s="157" t="s">
        <v>185</v>
      </c>
      <c r="C4" s="131">
        <f>SECTEN2_CO2e_2023!C4-[4]SECTEN2_CO2e!C4</f>
        <v>-2.8270888051174836E-2</v>
      </c>
      <c r="D4" s="131">
        <f>SECTEN2_CO2e_2023!D4-[4]SECTEN2_CO2e!D4</f>
        <v>0.18798699231593474</v>
      </c>
      <c r="E4" s="131">
        <f>SECTEN2_CO2e_2023!E4-[4]SECTEN2_CO2e!E4</f>
        <v>0.36914295894342075</v>
      </c>
      <c r="F4" s="131">
        <f>SECTEN2_CO2e_2023!F4-[4]SECTEN2_CO2e!F4</f>
        <v>0.41595179352430733</v>
      </c>
      <c r="G4" s="131">
        <f>SECTEN2_CO2e_2023!G4-[4]SECTEN2_CO2e!G4</f>
        <v>0.40095836669288687</v>
      </c>
      <c r="H4" s="131">
        <f>SECTEN2_CO2e_2023!H4-[4]SECTEN2_CO2e!H4</f>
        <v>0.38460603195170862</v>
      </c>
      <c r="I4" s="131">
        <f>SECTEN2_CO2e_2023!I4-[4]SECTEN2_CO2e!I4</f>
        <v>0.37389096137173894</v>
      </c>
      <c r="J4" s="131">
        <f>SECTEN2_CO2e_2023!J4-[4]SECTEN2_CO2e!J4</f>
        <v>0.35633450724616367</v>
      </c>
      <c r="K4" s="131">
        <f>SECTEN2_CO2e_2023!K4-[4]SECTEN2_CO2e!K4</f>
        <v>0.34599392891596636</v>
      </c>
      <c r="L4" s="131">
        <f>SECTEN2_CO2e_2023!L4-[4]SECTEN2_CO2e!L4</f>
        <v>0.33097266157790983</v>
      </c>
      <c r="M4" s="131">
        <f>SECTEN2_CO2e_2023!M4-[4]SECTEN2_CO2e!M4</f>
        <v>0.32166464322462307</v>
      </c>
      <c r="N4" s="131">
        <f>SECTEN2_CO2e_2023!N4-[4]SECTEN2_CO2e!N4</f>
        <v>0.29264040966329841</v>
      </c>
      <c r="O4" s="131">
        <f>SECTEN2_CO2e_2023!O4-[4]SECTEN2_CO2e!O4</f>
        <v>0.2616708301682209</v>
      </c>
    </row>
    <row r="5" spans="1:17" ht="15.75" x14ac:dyDescent="0.3">
      <c r="A5" s="158"/>
      <c r="B5" s="157" t="s">
        <v>186</v>
      </c>
      <c r="C5" s="131">
        <f>SECTEN2_CO2e_2023!C5-[4]SECTEN2_CO2e!C5</f>
        <v>-0.15667454967933736</v>
      </c>
      <c r="D5" s="131">
        <f>SECTEN2_CO2e_2023!D5-[4]SECTEN2_CO2e!D5</f>
        <v>-0.2055503661718916</v>
      </c>
      <c r="E5" s="131">
        <f>SECTEN2_CO2e_2023!E5-[4]SECTEN2_CO2e!E5</f>
        <v>-0.36249444474140091</v>
      </c>
      <c r="F5" s="131">
        <f>SECTEN2_CO2e_2023!F5-[4]SECTEN2_CO2e!F5</f>
        <v>-0.46595123308526354</v>
      </c>
      <c r="G5" s="131">
        <f>SECTEN2_CO2e_2023!G5-[4]SECTEN2_CO2e!G5</f>
        <v>-0.48730407911081386</v>
      </c>
      <c r="H5" s="131">
        <f>SECTEN2_CO2e_2023!H5-[4]SECTEN2_CO2e!H5</f>
        <v>-0.33882880278937222</v>
      </c>
      <c r="I5" s="131">
        <f>SECTEN2_CO2e_2023!I5-[4]SECTEN2_CO2e!I5</f>
        <v>-0.20469934648396304</v>
      </c>
      <c r="J5" s="131">
        <f>SECTEN2_CO2e_2023!J5-[4]SECTEN2_CO2e!J5</f>
        <v>-0.13781053107349805</v>
      </c>
      <c r="K5" s="131">
        <f>SECTEN2_CO2e_2023!K5-[4]SECTEN2_CO2e!K5</f>
        <v>-9.3828855619371154E-2</v>
      </c>
      <c r="L5" s="131">
        <f>SECTEN2_CO2e_2023!L5-[4]SECTEN2_CO2e!L5</f>
        <v>-0.14727760505512322</v>
      </c>
      <c r="M5" s="131">
        <f>SECTEN2_CO2e_2023!M5-[4]SECTEN2_CO2e!M5</f>
        <v>-0.17964299345445056</v>
      </c>
      <c r="N5" s="131">
        <f>SECTEN2_CO2e_2023!N5-[4]SECTEN2_CO2e!N5</f>
        <v>0.11452478902586494</v>
      </c>
      <c r="O5" s="131">
        <f>SECTEN2_CO2e_2023!O5-[4]SECTEN2_CO2e!O5</f>
        <v>4.8407780224351882E-2</v>
      </c>
    </row>
    <row r="6" spans="1:17" ht="15.75" x14ac:dyDescent="0.3">
      <c r="A6" s="159"/>
      <c r="B6" s="157" t="s">
        <v>167</v>
      </c>
      <c r="C6" s="131">
        <f>SECTEN2_CO2e_2023!C6-[4]SECTEN2_CO2e!C6</f>
        <v>-1.2664427166412047</v>
      </c>
      <c r="D6" s="131">
        <f>SECTEN2_CO2e_2023!D6-[4]SECTEN2_CO2e!D6</f>
        <v>-0.57532096074369932</v>
      </c>
      <c r="E6" s="131">
        <f>SECTEN2_CO2e_2023!E6-[4]SECTEN2_CO2e!E6</f>
        <v>-9.6743819652932217E-2</v>
      </c>
      <c r="F6" s="131">
        <f>SECTEN2_CO2e_2023!F6-[4]SECTEN2_CO2e!F6</f>
        <v>-6.9000162510530316E-2</v>
      </c>
      <c r="G6" s="131">
        <f>SECTEN2_CO2e_2023!G6-[4]SECTEN2_CO2e!G6</f>
        <v>-3.2490182406450074E-2</v>
      </c>
      <c r="H6" s="131">
        <f>SECTEN2_CO2e_2023!H6-[4]SECTEN2_CO2e!H6</f>
        <v>1.1725873143726417E-2</v>
      </c>
      <c r="I6" s="131">
        <f>SECTEN2_CO2e_2023!I6-[4]SECTEN2_CO2e!I6</f>
        <v>1.9910771068381017E-2</v>
      </c>
      <c r="J6" s="131">
        <f>SECTEN2_CO2e_2023!J6-[4]SECTEN2_CO2e!J6</f>
        <v>2.7720715476790225E-2</v>
      </c>
      <c r="K6" s="131">
        <f>SECTEN2_CO2e_2023!K6-[4]SECTEN2_CO2e!K6</f>
        <v>3.0210738181629893E-2</v>
      </c>
      <c r="L6" s="131">
        <f>SECTEN2_CO2e_2023!L6-[4]SECTEN2_CO2e!L6</f>
        <v>3.2873450448821728E-2</v>
      </c>
      <c r="M6" s="131">
        <f>SECTEN2_CO2e_2023!M6-[4]SECTEN2_CO2e!M6</f>
        <v>3.4012541988984069E-2</v>
      </c>
      <c r="N6" s="131">
        <f>SECTEN2_CO2e_2023!N6-[4]SECTEN2_CO2e!N6</f>
        <v>4.3582420712894532E-2</v>
      </c>
      <c r="O6" s="131">
        <f>SECTEN2_CO2e_2023!O6-[4]SECTEN2_CO2e!O6</f>
        <v>5.5778926478290636E-2</v>
      </c>
    </row>
    <row r="7" spans="1:17" ht="15.75" x14ac:dyDescent="0.3">
      <c r="A7" s="160"/>
      <c r="B7" s="157" t="s">
        <v>187</v>
      </c>
      <c r="C7" s="131">
        <f>SECTEN2_CO2e_2023!C7-[4]SECTEN2_CO2e!C7</f>
        <v>0.41745396746148344</v>
      </c>
      <c r="D7" s="131">
        <f>SECTEN2_CO2e_2023!D7-[4]SECTEN2_CO2e!D7</f>
        <v>0.313858217921819</v>
      </c>
      <c r="E7" s="131">
        <f>SECTEN2_CO2e_2023!E7-[4]SECTEN2_CO2e!E7</f>
        <v>1.5857065794079972E-2</v>
      </c>
      <c r="F7" s="131">
        <f>SECTEN2_CO2e_2023!F7-[4]SECTEN2_CO2e!F7</f>
        <v>0.2673174200608841</v>
      </c>
      <c r="G7" s="131">
        <f>SECTEN2_CO2e_2023!G7-[4]SECTEN2_CO2e!G7</f>
        <v>0.17612862304254406</v>
      </c>
      <c r="H7" s="131">
        <f>SECTEN2_CO2e_2023!H7-[4]SECTEN2_CO2e!H7</f>
        <v>9.1824806694035033E-2</v>
      </c>
      <c r="I7" s="131">
        <f>SECTEN2_CO2e_2023!I7-[4]SECTEN2_CO2e!I7</f>
        <v>5.2116963177521569E-2</v>
      </c>
      <c r="J7" s="131">
        <f>SECTEN2_CO2e_2023!J7-[4]SECTEN2_CO2e!J7</f>
        <v>2.5409219974925179E-2</v>
      </c>
      <c r="K7" s="131">
        <f>SECTEN2_CO2e_2023!K7-[4]SECTEN2_CO2e!K7</f>
        <v>2.6317967571660716E-2</v>
      </c>
      <c r="L7" s="131">
        <f>SECTEN2_CO2e_2023!L7-[4]SECTEN2_CO2e!L7</f>
        <v>6.006731936744103E-2</v>
      </c>
      <c r="M7" s="131">
        <f>SECTEN2_CO2e_2023!M7-[4]SECTEN2_CO2e!M7</f>
        <v>8.3502307607190573E-2</v>
      </c>
      <c r="N7" s="131">
        <f>SECTEN2_CO2e_2023!N7-[4]SECTEN2_CO2e!N7</f>
        <v>9.3660529094329981E-2</v>
      </c>
      <c r="O7" s="131">
        <f>SECTEN2_CO2e_2023!O7-[4]SECTEN2_CO2e!O7</f>
        <v>7.7014889288476773E-2</v>
      </c>
      <c r="Q7" s="173"/>
    </row>
    <row r="8" spans="1:17" ht="15.75" x14ac:dyDescent="0.3">
      <c r="A8" s="161"/>
      <c r="B8" s="157" t="s">
        <v>188</v>
      </c>
      <c r="C8" s="131">
        <f>SECTEN2_CO2e_2023!C8-[4]SECTEN2_CO2e!C8</f>
        <v>-4.0487217388579353</v>
      </c>
      <c r="D8" s="131">
        <f>SECTEN2_CO2e_2023!D8-[4]SECTEN2_CO2e!D8</f>
        <v>-4.6214873153088547</v>
      </c>
      <c r="E8" s="131">
        <f>SECTEN2_CO2e_2023!E8-[4]SECTEN2_CO2e!E8</f>
        <v>-3.5125060473805405</v>
      </c>
      <c r="F8" s="131">
        <f>SECTEN2_CO2e_2023!F8-[4]SECTEN2_CO2e!F8</f>
        <v>-3.7509460966502957</v>
      </c>
      <c r="G8" s="131">
        <f>SECTEN2_CO2e_2023!G8-[4]SECTEN2_CO2e!G8</f>
        <v>-3.9418266303208611</v>
      </c>
      <c r="H8" s="131">
        <f>SECTEN2_CO2e_2023!H8-[4]SECTEN2_CO2e!H8</f>
        <v>-4.2266754005034244</v>
      </c>
      <c r="I8" s="131">
        <f>SECTEN2_CO2e_2023!I8-[4]SECTEN2_CO2e!I8</f>
        <v>-4.3920467476190481</v>
      </c>
      <c r="J8" s="131">
        <f>SECTEN2_CO2e_2023!J8-[4]SECTEN2_CO2e!J8</f>
        <v>-4.6852297881987823</v>
      </c>
      <c r="K8" s="131">
        <f>SECTEN2_CO2e_2023!K8-[4]SECTEN2_CO2e!K8</f>
        <v>-4.8603427481534496</v>
      </c>
      <c r="L8" s="131">
        <f>SECTEN2_CO2e_2023!L8-[4]SECTEN2_CO2e!L8</f>
        <v>-5.132972793194142</v>
      </c>
      <c r="M8" s="131">
        <f>SECTEN2_CO2e_2023!M8-[4]SECTEN2_CO2e!M8</f>
        <v>-5.2955906117548039</v>
      </c>
      <c r="N8" s="131">
        <f>SECTEN2_CO2e_2023!N8-[4]SECTEN2_CO2e!N8</f>
        <v>-5.6507203229928678</v>
      </c>
      <c r="O8" s="131">
        <f>SECTEN2_CO2e_2023!O8-[4]SECTEN2_CO2e!O8</f>
        <v>-5.894444191751127</v>
      </c>
    </row>
    <row r="9" spans="1:17" ht="15.75" x14ac:dyDescent="0.3">
      <c r="A9" s="162"/>
      <c r="B9" s="157" t="s">
        <v>170</v>
      </c>
      <c r="C9" s="131">
        <f>SECTEN2_CO2e_2023!C9-[4]SECTEN2_CO2e!C9</f>
        <v>-0.39046609093372808</v>
      </c>
      <c r="D9" s="131">
        <f>SECTEN2_CO2e_2023!D9-[4]SECTEN2_CO2e!D9</f>
        <v>-1.0527065336744386</v>
      </c>
      <c r="E9" s="131">
        <f>SECTEN2_CO2e_2023!E9-[4]SECTEN2_CO2e!E9</f>
        <v>0.45000622899749487</v>
      </c>
      <c r="F9" s="131">
        <f>SECTEN2_CO2e_2023!F9-[4]SECTEN2_CO2e!F9</f>
        <v>0.78971594149616919</v>
      </c>
      <c r="G9" s="131">
        <f>SECTEN2_CO2e_2023!G9-[4]SECTEN2_CO2e!G9</f>
        <v>0.87583970570094039</v>
      </c>
      <c r="H9" s="131">
        <f>SECTEN2_CO2e_2023!H9-[4]SECTEN2_CO2e!H9</f>
        <v>0.74172022322603937</v>
      </c>
      <c r="I9" s="131">
        <f>SECTEN2_CO2e_2023!I9-[4]SECTEN2_CO2e!I9</f>
        <v>0.65138016004425481</v>
      </c>
      <c r="J9" s="131">
        <f>SECTEN2_CO2e_2023!J9-[4]SECTEN2_CO2e!J9</f>
        <v>0.47354872559400008</v>
      </c>
      <c r="K9" s="131">
        <f>SECTEN2_CO2e_2023!K9-[4]SECTEN2_CO2e!K9</f>
        <v>0.36646796854402908</v>
      </c>
      <c r="L9" s="131">
        <f>SECTEN2_CO2e_2023!L9-[4]SECTEN2_CO2e!L9</f>
        <v>0.16203332113372326</v>
      </c>
      <c r="M9" s="131">
        <f>SECTEN2_CO2e_2023!M9-[4]SECTEN2_CO2e!M9</f>
        <v>6.3584979046085621E-2</v>
      </c>
      <c r="N9" s="131">
        <f>SECTEN2_CO2e_2023!N9-[4]SECTEN2_CO2e!N9</f>
        <v>-1.0470957174453233E-3</v>
      </c>
      <c r="O9" s="131">
        <f>SECTEN2_CO2e_2023!O9-[4]SECTEN2_CO2e!O9</f>
        <v>-3.7535695416446302E-4</v>
      </c>
    </row>
    <row r="10" spans="1:17" ht="15.75" x14ac:dyDescent="0.3">
      <c r="A10" s="163"/>
      <c r="B10" s="164" t="s">
        <v>189</v>
      </c>
      <c r="C10" s="131">
        <f>SECTEN2_CO2e_2023!C10-[4]SECTEN2_CO2e!C10</f>
        <v>3.1406383832219831E-3</v>
      </c>
      <c r="D10" s="131">
        <f>SECTEN2_CO2e_2023!D10-[4]SECTEN2_CO2e!D10</f>
        <v>9.1402997781173667E-3</v>
      </c>
      <c r="E10" s="131">
        <f>SECTEN2_CO2e_2023!E10-[4]SECTEN2_CO2e!E10</f>
        <v>0.19892266532357539</v>
      </c>
      <c r="F10" s="131">
        <f>SECTEN2_CO2e_2023!F10-[4]SECTEN2_CO2e!F10</f>
        <v>0.35062229935036271</v>
      </c>
      <c r="G10" s="131">
        <f>SECTEN2_CO2e_2023!G10-[4]SECTEN2_CO2e!G10</f>
        <v>0.45128039313478752</v>
      </c>
      <c r="H10" s="131">
        <f>SECTEN2_CO2e_2023!H10-[4]SECTEN2_CO2e!H10</f>
        <v>0.45355020427200543</v>
      </c>
      <c r="I10" s="131">
        <f>SECTEN2_CO2e_2023!I10-[4]SECTEN2_CO2e!I10</f>
        <v>0.45506382118509237</v>
      </c>
      <c r="J10" s="131">
        <f>SECTEN2_CO2e_2023!J10-[4]SECTEN2_CO2e!J10</f>
        <v>0.41028082181870218</v>
      </c>
      <c r="K10" s="131">
        <f>SECTEN2_CO2e_2023!K10-[4]SECTEN2_CO2e!K10</f>
        <v>0.38042632313412739</v>
      </c>
      <c r="L10" s="131">
        <f>SECTEN2_CO2e_2023!L10-[4]SECTEN2_CO2e!L10</f>
        <v>0.33822366589852848</v>
      </c>
      <c r="M10" s="131">
        <f>SECTEN2_CO2e_2023!M10-[4]SECTEN2_CO2e!M10</f>
        <v>0.30929341645577324</v>
      </c>
      <c r="N10" s="131">
        <f>SECTEN2_CO2e_2023!N10-[4]SECTEN2_CO2e!N10</f>
        <v>0.27354822230109832</v>
      </c>
      <c r="O10" s="131">
        <f>SECTEN2_CO2e_2023!O10-[4]SECTEN2_CO2e!O10</f>
        <v>0.20754548615279411</v>
      </c>
    </row>
    <row r="11" spans="1:17" ht="15.75" x14ac:dyDescent="0.3">
      <c r="A11" s="165"/>
      <c r="B11" s="166" t="s">
        <v>190</v>
      </c>
      <c r="C11" s="132">
        <f>SECTEN2_CO2e_2023!C11-[4]SECTEN2_CO2e!C11</f>
        <v>-5.4731220167018364</v>
      </c>
      <c r="D11" s="132">
        <f>SECTEN2_CO2e_2023!D11-[4]SECTEN2_CO2e!D11</f>
        <v>-5.9532199656611624</v>
      </c>
      <c r="E11" s="132">
        <f>SECTEN2_CO2e_2023!E11-[4]SECTEN2_CO2e!E11</f>
        <v>-3.1367380580399526</v>
      </c>
      <c r="F11" s="132">
        <f>SECTEN2_CO2e_2023!F11-[4]SECTEN2_CO2e!F11</f>
        <v>-2.8129123371647324</v>
      </c>
      <c r="G11" s="132">
        <f>SECTEN2_CO2e_2023!G11-[4]SECTEN2_CO2e!G11</f>
        <v>-3.008694196401791</v>
      </c>
      <c r="H11" s="132">
        <f>SECTEN2_CO2e_2023!H11-[4]SECTEN2_CO2e!H11</f>
        <v>-3.3356272682772783</v>
      </c>
      <c r="I11" s="132">
        <f>SECTEN2_CO2e_2023!I11-[4]SECTEN2_CO2e!I11</f>
        <v>-3.4994472384411779</v>
      </c>
      <c r="J11" s="132">
        <f>SECTEN2_CO2e_2023!J11-[4]SECTEN2_CO2e!J11</f>
        <v>-3.9400271509803986</v>
      </c>
      <c r="K11" s="132">
        <f>SECTEN2_CO2e_2023!K11-[4]SECTEN2_CO2e!K11</f>
        <v>-4.1851810005595382</v>
      </c>
      <c r="L11" s="132">
        <f>SECTEN2_CO2e_2023!L11-[4]SECTEN2_CO2e!L11</f>
        <v>-4.6943036457213907</v>
      </c>
      <c r="M11" s="132">
        <f>SECTEN2_CO2e_2023!M11-[4]SECTEN2_CO2e!M11</f>
        <v>-4.9724691333423863</v>
      </c>
      <c r="N11" s="132">
        <f>SECTEN2_CO2e_2023!N11-[4]SECTEN2_CO2e!N11</f>
        <v>-5.1073592702139337</v>
      </c>
      <c r="O11" s="132">
        <f>SECTEN2_CO2e_2023!O11-[4]SECTEN2_CO2e!O11</f>
        <v>-5.4519471225459739</v>
      </c>
    </row>
    <row r="12" spans="1:17" ht="15.75" x14ac:dyDescent="0.3">
      <c r="A12" s="167"/>
      <c r="B12" s="157" t="s">
        <v>66</v>
      </c>
      <c r="C12" s="133">
        <f>SECTEN2_CO2e_2023!C12-[4]SECTEN2_CO2e!C12</f>
        <v>-5.3786463058482425</v>
      </c>
      <c r="D12" s="133">
        <f>SECTEN2_CO2e_2023!D12-[4]SECTEN2_CO2e!D12</f>
        <v>-5.7593168724923345</v>
      </c>
      <c r="E12" s="133">
        <f>SECTEN2_CO2e_2023!E12-[4]SECTEN2_CO2e!E12</f>
        <v>-7.4349416889744262</v>
      </c>
      <c r="F12" s="133">
        <f>SECTEN2_CO2e_2023!F12-[4]SECTEN2_CO2e!F12</f>
        <v>-6.1393865250342667</v>
      </c>
      <c r="G12" s="133">
        <f>SECTEN2_CO2e_2023!G12-[4]SECTEN2_CO2e!G12</f>
        <v>-0.18303045060171108</v>
      </c>
      <c r="H12" s="133">
        <f>SECTEN2_CO2e_2023!H12-[4]SECTEN2_CO2e!H12</f>
        <v>3.6133323224325657</v>
      </c>
      <c r="I12" s="133">
        <f>SECTEN2_CO2e_2023!I12-[4]SECTEN2_CO2e!I12</f>
        <v>5.3380985741026841</v>
      </c>
      <c r="J12" s="133">
        <f>SECTEN2_CO2e_2023!J12-[4]SECTEN2_CO2e!J12</f>
        <v>6.5910891232517201</v>
      </c>
      <c r="K12" s="133">
        <f>SECTEN2_CO2e_2023!K12-[4]SECTEN2_CO2e!K12</f>
        <v>7.4272899276367532</v>
      </c>
      <c r="L12" s="133">
        <f>SECTEN2_CO2e_2023!L12-[4]SECTEN2_CO2e!L12</f>
        <v>12.393874126632916</v>
      </c>
      <c r="M12" s="133">
        <f>SECTEN2_CO2e_2023!M12-[4]SECTEN2_CO2e!M12</f>
        <v>13.466592934934685</v>
      </c>
      <c r="N12" s="133">
        <f>SECTEN2_CO2e_2023!N12-[4]SECTEN2_CO2e!N12</f>
        <v>14.108900723911741</v>
      </c>
      <c r="O12" s="133">
        <f>SECTEN2_CO2e_2023!O12-[4]SECTEN2_CO2e!O12</f>
        <v>14.387342766661696</v>
      </c>
    </row>
    <row r="13" spans="1:17" ht="15.75" x14ac:dyDescent="0.3">
      <c r="A13" s="168"/>
      <c r="B13" s="166" t="s">
        <v>191</v>
      </c>
      <c r="C13" s="132">
        <f>SECTEN2_CO2e_2023!C13-[4]SECTEN2_CO2e!C13</f>
        <v>-10.851768322550129</v>
      </c>
      <c r="D13" s="132">
        <f>SECTEN2_CO2e_2023!D13-[4]SECTEN2_CO2e!D13</f>
        <v>-11.712536838153483</v>
      </c>
      <c r="E13" s="132">
        <f>SECTEN2_CO2e_2023!E13-[4]SECTEN2_CO2e!E13</f>
        <v>-10.5716797470144</v>
      </c>
      <c r="F13" s="132">
        <f>SECTEN2_CO2e_2023!F13-[4]SECTEN2_CO2e!F13</f>
        <v>-8.9522988621989157</v>
      </c>
      <c r="G13" s="132">
        <f>SECTEN2_CO2e_2023!G13-[4]SECTEN2_CO2e!G13</f>
        <v>-3.1917246470034684</v>
      </c>
      <c r="H13" s="132">
        <f>SECTEN2_CO2e_2023!H13-[4]SECTEN2_CO2e!H13</f>
        <v>0.27770505415531943</v>
      </c>
      <c r="I13" s="132">
        <f>SECTEN2_CO2e_2023!I13-[4]SECTEN2_CO2e!I13</f>
        <v>1.8386513356615808</v>
      </c>
      <c r="J13" s="132">
        <f>SECTEN2_CO2e_2023!J13-[4]SECTEN2_CO2e!J13</f>
        <v>2.6510619722713216</v>
      </c>
      <c r="K13" s="132">
        <f>SECTEN2_CO2e_2023!K13-[4]SECTEN2_CO2e!K13</f>
        <v>3.2421089270771972</v>
      </c>
      <c r="L13" s="132">
        <f>SECTEN2_CO2e_2023!L13-[4]SECTEN2_CO2e!L13</f>
        <v>7.6995704809115466</v>
      </c>
      <c r="M13" s="132">
        <f>SECTEN2_CO2e_2023!M13-[4]SECTEN2_CO2e!M13</f>
        <v>8.4941238015922806</v>
      </c>
      <c r="N13" s="132">
        <f>SECTEN2_CO2e_2023!N13-[4]SECTEN2_CO2e!N13</f>
        <v>9.0015414536978184</v>
      </c>
      <c r="O13" s="132">
        <f>SECTEN2_CO2e_2023!O13-[4]SECTEN2_CO2e!O13</f>
        <v>8.9353956441157187</v>
      </c>
    </row>
    <row r="14" spans="1:17" s="90" customFormat="1" ht="12.75" x14ac:dyDescent="0.2"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</row>
    <row r="15" spans="1:17" ht="16.5" x14ac:dyDescent="0.3">
      <c r="B15" s="11" t="s">
        <v>185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7" ht="30" x14ac:dyDescent="0.35">
      <c r="A16" s="46" t="s">
        <v>192</v>
      </c>
      <c r="B16" s="13" t="s">
        <v>184</v>
      </c>
      <c r="C16" s="130">
        <v>2018</v>
      </c>
      <c r="D16" s="130">
        <v>2019</v>
      </c>
      <c r="E16" s="130">
        <v>2020</v>
      </c>
      <c r="F16" s="130">
        <v>2023</v>
      </c>
      <c r="G16" s="130">
        <v>2025</v>
      </c>
      <c r="H16" s="130">
        <v>2028</v>
      </c>
      <c r="I16" s="130">
        <v>2030</v>
      </c>
      <c r="J16" s="130">
        <v>2033</v>
      </c>
      <c r="K16" s="130">
        <v>2035</v>
      </c>
      <c r="L16" s="130">
        <v>2038</v>
      </c>
      <c r="M16" s="130">
        <v>2040</v>
      </c>
      <c r="N16" s="130">
        <v>2045</v>
      </c>
      <c r="O16" s="130">
        <v>2050</v>
      </c>
    </row>
    <row r="17" spans="1:15" ht="15.75" x14ac:dyDescent="0.3">
      <c r="A17" s="47" t="s">
        <v>69</v>
      </c>
      <c r="B17" s="148" t="s">
        <v>89</v>
      </c>
      <c r="C17" s="131">
        <f>SECTEN2_CO2e_2023!C17+SECTEN2_CO2e_2023!C18-[4]SECTEN2_CO2e!C17-[4]SECTEN2_CO2e!C18</f>
        <v>2.6109538907093111E-4</v>
      </c>
      <c r="D17" s="131">
        <f>SECTEN2_CO2e_2023!D17+SECTEN2_CO2e_2023!D18-[4]SECTEN2_CO2e!D17-[4]SECTEN2_CO2e!D18</f>
        <v>1.3123546679754128E-3</v>
      </c>
      <c r="E17" s="131">
        <f>SECTEN2_CO2e_2023!E17+SECTEN2_CO2e_2023!E18-[4]SECTEN2_CO2e!E17-[4]SECTEN2_CO2e!E18</f>
        <v>9.3659017452374371E-4</v>
      </c>
      <c r="F17" s="131">
        <f>SECTEN2_CO2e_2023!F17+SECTEN2_CO2e_2023!F18-[4]SECTEN2_CO2e!F17-[4]SECTEN2_CO2e!F18</f>
        <v>1.1749560858831387E-3</v>
      </c>
      <c r="G17" s="131">
        <f>SECTEN2_CO2e_2023!G17+SECTEN2_CO2e_2023!G18-[4]SECTEN2_CO2e!G17-[4]SECTEN2_CO2e!G18</f>
        <v>1.0559862706731593E-3</v>
      </c>
      <c r="H17" s="131">
        <f>SECTEN2_CO2e_2023!H17+SECTEN2_CO2e_2023!H18-[4]SECTEN2_CO2e!H17-[4]SECTEN2_CO2e!H18</f>
        <v>9.5954493434824428E-4</v>
      </c>
      <c r="I17" s="131">
        <f>SECTEN2_CO2e_2023!I17+SECTEN2_CO2e_2023!I18-[4]SECTEN2_CO2e!I17-[4]SECTEN2_CO2e!I18</f>
        <v>8.9195295790922557E-4</v>
      </c>
      <c r="J17" s="131">
        <f>SECTEN2_CO2e_2023!J17+SECTEN2_CO2e_2023!J18-[4]SECTEN2_CO2e!J17-[4]SECTEN2_CO2e!J18</f>
        <v>7.8717117932569636E-4</v>
      </c>
      <c r="K17" s="131">
        <f>SECTEN2_CO2e_2023!K17+SECTEN2_CO2e_2023!K18-[4]SECTEN2_CO2e!K17-[4]SECTEN2_CO2e!K18</f>
        <v>7.2067883156634593E-4</v>
      </c>
      <c r="L17" s="131">
        <f>SECTEN2_CO2e_2023!L17+SECTEN2_CO2e_2023!L18-[4]SECTEN2_CO2e!L17-[4]SECTEN2_CO2e!L18</f>
        <v>3.5734228316774974E-4</v>
      </c>
      <c r="M17" s="131">
        <f>SECTEN2_CO2e_2023!M17+SECTEN2_CO2e_2023!M18-[4]SECTEN2_CO2e!M17-[4]SECTEN2_CO2e!M18</f>
        <v>1.1697089226542223E-4</v>
      </c>
      <c r="N17" s="131">
        <f>SECTEN2_CO2e_2023!N17+SECTEN2_CO2e_2023!N18-[4]SECTEN2_CO2e!N17-[4]SECTEN2_CO2e!N18</f>
        <v>1.1161457451108747E-4</v>
      </c>
      <c r="O17" s="131">
        <f>SECTEN2_CO2e_2023!O17+SECTEN2_CO2e_2023!O18-[4]SECTEN2_CO2e!O17-[4]SECTEN2_CO2e!O18</f>
        <v>1.1352083932544832E-4</v>
      </c>
    </row>
    <row r="18" spans="1:15" ht="15.75" x14ac:dyDescent="0.3">
      <c r="A18" s="47" t="s">
        <v>68</v>
      </c>
      <c r="B18" s="148" t="s">
        <v>90</v>
      </c>
      <c r="C18" s="131">
        <f>SECTEN2_CO2e_2023!C19+SECTEN2_CO2e_2023!C20-[4]SECTEN2_CO2e!C19-[4]SECTEN2_CO2e!C20</f>
        <v>-5.6403913497389269E-3</v>
      </c>
      <c r="D18" s="131">
        <f>SECTEN2_CO2e_2023!D19+SECTEN2_CO2e_2023!D20-[4]SECTEN2_CO2e!D19-[4]SECTEN2_CO2e!D20</f>
        <v>-8.2122498347523276E-3</v>
      </c>
      <c r="E18" s="131">
        <f>SECTEN2_CO2e_2023!E19+SECTEN2_CO2e_2023!E20-[4]SECTEN2_CO2e!E19-[4]SECTEN2_CO2e!E20</f>
        <v>-5.7878142130993737E-3</v>
      </c>
      <c r="F18" s="131">
        <f>SECTEN2_CO2e_2023!F19+SECTEN2_CO2e_2023!F20-[4]SECTEN2_CO2e!F19-[4]SECTEN2_CO2e!F20</f>
        <v>-4.6245329577185856E-3</v>
      </c>
      <c r="G18" s="131">
        <f>SECTEN2_CO2e_2023!G19+SECTEN2_CO2e_2023!G20-[4]SECTEN2_CO2e!G19-[4]SECTEN2_CO2e!G20</f>
        <v>-4.3913423141095365E-3</v>
      </c>
      <c r="H18" s="131">
        <f>SECTEN2_CO2e_2023!H19+SECTEN2_CO2e_2023!H20-[4]SECTEN2_CO2e!H19-[4]SECTEN2_CO2e!H20</f>
        <v>-3.9992470110270517E-3</v>
      </c>
      <c r="I18" s="131">
        <f>SECTEN2_CO2e_2023!I19+SECTEN2_CO2e_2023!I20-[4]SECTEN2_CO2e!I19-[4]SECTEN2_CO2e!I20</f>
        <v>-3.7069399811455739E-3</v>
      </c>
      <c r="J18" s="131">
        <f>SECTEN2_CO2e_2023!J19+SECTEN2_CO2e_2023!J20-[4]SECTEN2_CO2e!J19-[4]SECTEN2_CO2e!J20</f>
        <v>-2.9291973527278969E-3</v>
      </c>
      <c r="K18" s="131">
        <f>SECTEN2_CO2e_2023!K19+SECTEN2_CO2e_2023!K20-[4]SECTEN2_CO2e!K19-[4]SECTEN2_CO2e!K20</f>
        <v>-2.4383738321356319E-3</v>
      </c>
      <c r="L18" s="131">
        <f>SECTEN2_CO2e_2023!L19+SECTEN2_CO2e_2023!L20-[4]SECTEN2_CO2e!L19-[4]SECTEN2_CO2e!L20</f>
        <v>-1.4830279141277991E-3</v>
      </c>
      <c r="M18" s="131">
        <f>SECTEN2_CO2e_2023!M19+SECTEN2_CO2e_2023!M20-[4]SECTEN2_CO2e!M19-[4]SECTEN2_CO2e!M20</f>
        <v>-9.4453289171592125E-4</v>
      </c>
      <c r="N18" s="131">
        <f>SECTEN2_CO2e_2023!N19+SECTEN2_CO2e_2023!N20-[4]SECTEN2_CO2e!N19-[4]SECTEN2_CO2e!N20</f>
        <v>-1.1572690731043167E-5</v>
      </c>
      <c r="O18" s="131">
        <f>SECTEN2_CO2e_2023!O19+SECTEN2_CO2e_2023!O20-[4]SECTEN2_CO2e!O19-[4]SECTEN2_CO2e!O20</f>
        <v>7.315734164650145E-4</v>
      </c>
    </row>
    <row r="19" spans="1:15" ht="15.75" x14ac:dyDescent="0.3">
      <c r="A19" s="47" t="s">
        <v>11</v>
      </c>
      <c r="B19" s="148" t="s">
        <v>91</v>
      </c>
      <c r="C19" s="131">
        <f>SECTEN2_CO2e_2023!C21+SECTEN2_CO2e_2023!C22-[4]SECTEN2_CO2e!C21-[4]SECTEN2_CO2e!C22</f>
        <v>0</v>
      </c>
      <c r="D19" s="131">
        <f>SECTEN2_CO2e_2023!D21+SECTEN2_CO2e_2023!D22-[4]SECTEN2_CO2e!D21-[4]SECTEN2_CO2e!D22</f>
        <v>-1.2903162366997734E-2</v>
      </c>
      <c r="E19" s="131">
        <f>SECTEN2_CO2e_2023!E21+SECTEN2_CO2e_2023!E22-[4]SECTEN2_CO2e!E21-[4]SECTEN2_CO2e!E22</f>
        <v>-0.14513314211164818</v>
      </c>
      <c r="F19" s="131">
        <f>SECTEN2_CO2e_2023!F21+SECTEN2_CO2e_2023!F22-[4]SECTEN2_CO2e!F21-[4]SECTEN2_CO2e!F22</f>
        <v>-3.0158171697797442E-2</v>
      </c>
      <c r="G19" s="131">
        <f>SECTEN2_CO2e_2023!G21+SECTEN2_CO2e_2023!G22-[4]SECTEN2_CO2e!G21-[4]SECTEN2_CO2e!G22</f>
        <v>-3.1842634997674146E-2</v>
      </c>
      <c r="H19" s="131">
        <f>SECTEN2_CO2e_2023!H21+SECTEN2_CO2e_2023!H22-[4]SECTEN2_CO2e!H21-[4]SECTEN2_CO2e!H22</f>
        <v>-2.8545859068580093E-2</v>
      </c>
      <c r="I19" s="131">
        <f>SECTEN2_CO2e_2023!I21+SECTEN2_CO2e_2023!I22-[4]SECTEN2_CO2e!I21-[4]SECTEN2_CO2e!I22</f>
        <v>-2.6367482455197155E-2</v>
      </c>
      <c r="J19" s="131">
        <f>SECTEN2_CO2e_2023!J21+SECTEN2_CO2e_2023!J22-[4]SECTEN2_CO2e!J21-[4]SECTEN2_CO2e!J22</f>
        <v>-2.3068337622603075E-2</v>
      </c>
      <c r="K19" s="131">
        <f>SECTEN2_CO2e_2023!K21+SECTEN2_CO2e_2023!K22-[4]SECTEN2_CO2e!K21-[4]SECTEN2_CO2e!K22</f>
        <v>-1.9887432603177047E-2</v>
      </c>
      <c r="L19" s="131">
        <f>SECTEN2_CO2e_2023!L21+SECTEN2_CO2e_2023!L22-[4]SECTEN2_CO2e!L21-[4]SECTEN2_CO2e!L22</f>
        <v>-1.6774867516788028E-2</v>
      </c>
      <c r="M19" s="131">
        <f>SECTEN2_CO2e_2023!M21+SECTEN2_CO2e_2023!M22-[4]SECTEN2_CO2e!M21-[4]SECTEN2_CO2e!M22</f>
        <v>-1.4709284222694574E-2</v>
      </c>
      <c r="N19" s="131">
        <f>SECTEN2_CO2e_2023!N21+SECTEN2_CO2e_2023!N22-[4]SECTEN2_CO2e!N21-[4]SECTEN2_CO2e!N22</f>
        <v>-9.6430741474731185E-3</v>
      </c>
      <c r="O19" s="131">
        <f>SECTEN2_CO2e_2023!O21+SECTEN2_CO2e_2023!O22-[4]SECTEN2_CO2e!O21-[4]SECTEN2_CO2e!O22</f>
        <v>-3.9057937582285263E-3</v>
      </c>
    </row>
    <row r="20" spans="1:15" ht="15.75" x14ac:dyDescent="0.3">
      <c r="A20" s="47" t="s">
        <v>81</v>
      </c>
      <c r="B20" s="148" t="s">
        <v>92</v>
      </c>
      <c r="C20" s="131">
        <f>SECTEN2_CO2e_2023!C23-[4]SECTEN2_CO2e!C23</f>
        <v>0</v>
      </c>
      <c r="D20" s="131">
        <f>SECTEN2_CO2e_2023!D23-[4]SECTEN2_CO2e!D23</f>
        <v>0</v>
      </c>
      <c r="E20" s="131">
        <f>SECTEN2_CO2e_2023!E23-[4]SECTEN2_CO2e!E23</f>
        <v>0</v>
      </c>
      <c r="F20" s="131">
        <f>SECTEN2_CO2e_2023!F23-[4]SECTEN2_CO2e!F23</f>
        <v>0</v>
      </c>
      <c r="G20" s="131">
        <f>SECTEN2_CO2e_2023!G23-[4]SECTEN2_CO2e!G23</f>
        <v>0</v>
      </c>
      <c r="H20" s="131">
        <f>SECTEN2_CO2e_2023!H23-[4]SECTEN2_CO2e!H23</f>
        <v>0</v>
      </c>
      <c r="I20" s="131">
        <f>SECTEN2_CO2e_2023!I23-[4]SECTEN2_CO2e!I23</f>
        <v>0</v>
      </c>
      <c r="J20" s="131">
        <f>SECTEN2_CO2e_2023!J23-[4]SECTEN2_CO2e!J23</f>
        <v>0</v>
      </c>
      <c r="K20" s="131">
        <f>SECTEN2_CO2e_2023!K23-[4]SECTEN2_CO2e!K23</f>
        <v>0</v>
      </c>
      <c r="L20" s="131">
        <f>SECTEN2_CO2e_2023!L23-[4]SECTEN2_CO2e!L23</f>
        <v>0</v>
      </c>
      <c r="M20" s="131">
        <f>SECTEN2_CO2e_2023!M23-[4]SECTEN2_CO2e!M23</f>
        <v>0</v>
      </c>
      <c r="N20" s="131">
        <f>SECTEN2_CO2e_2023!N23-[4]SECTEN2_CO2e!N23</f>
        <v>0</v>
      </c>
      <c r="O20" s="131">
        <f>SECTEN2_CO2e_2023!O23-[4]SECTEN2_CO2e!O23</f>
        <v>0</v>
      </c>
    </row>
    <row r="21" spans="1:15" ht="15.75" x14ac:dyDescent="0.3">
      <c r="A21" s="47" t="s">
        <v>35</v>
      </c>
      <c r="B21" s="148" t="s">
        <v>93</v>
      </c>
      <c r="C21" s="131">
        <f>SECTEN2_CO2e_2023!C24-[4]SECTEN2_CO2e!C24</f>
        <v>0</v>
      </c>
      <c r="D21" s="131">
        <f>SECTEN2_CO2e_2023!D24-[4]SECTEN2_CO2e!D24</f>
        <v>0</v>
      </c>
      <c r="E21" s="131">
        <f>SECTEN2_CO2e_2023!E24-[4]SECTEN2_CO2e!E24</f>
        <v>0</v>
      </c>
      <c r="F21" s="131">
        <f>SECTEN2_CO2e_2023!F24-[4]SECTEN2_CO2e!F24</f>
        <v>0</v>
      </c>
      <c r="G21" s="131">
        <f>SECTEN2_CO2e_2023!G24-[4]SECTEN2_CO2e!G24</f>
        <v>0</v>
      </c>
      <c r="H21" s="131">
        <f>SECTEN2_CO2e_2023!H24-[4]SECTEN2_CO2e!H24</f>
        <v>0</v>
      </c>
      <c r="I21" s="131">
        <f>SECTEN2_CO2e_2023!I24-[4]SECTEN2_CO2e!I24</f>
        <v>0</v>
      </c>
      <c r="J21" s="131">
        <f>SECTEN2_CO2e_2023!J24-[4]SECTEN2_CO2e!J24</f>
        <v>0</v>
      </c>
      <c r="K21" s="131">
        <f>SECTEN2_CO2e_2023!K24-[4]SECTEN2_CO2e!K24</f>
        <v>0</v>
      </c>
      <c r="L21" s="131">
        <f>SECTEN2_CO2e_2023!L24-[4]SECTEN2_CO2e!L24</f>
        <v>0</v>
      </c>
      <c r="M21" s="131">
        <f>SECTEN2_CO2e_2023!M24-[4]SECTEN2_CO2e!M24</f>
        <v>0</v>
      </c>
      <c r="N21" s="131">
        <f>SECTEN2_CO2e_2023!N24-[4]SECTEN2_CO2e!N24</f>
        <v>0</v>
      </c>
      <c r="O21" s="131">
        <f>SECTEN2_CO2e_2023!O24-[4]SECTEN2_CO2e!O24</f>
        <v>0</v>
      </c>
    </row>
    <row r="22" spans="1:15" ht="15.75" x14ac:dyDescent="0.3">
      <c r="A22" s="47" t="s">
        <v>36</v>
      </c>
      <c r="B22" s="148" t="s">
        <v>94</v>
      </c>
      <c r="C22" s="131">
        <f>SECTEN2_CO2e_2023!C25-[4]SECTEN2_CO2e!C25</f>
        <v>0</v>
      </c>
      <c r="D22" s="131">
        <f>SECTEN2_CO2e_2023!D25-[4]SECTEN2_CO2e!D25</f>
        <v>0</v>
      </c>
      <c r="E22" s="131">
        <f>SECTEN2_CO2e_2023!E25-[4]SECTEN2_CO2e!E25</f>
        <v>0</v>
      </c>
      <c r="F22" s="131">
        <f>SECTEN2_CO2e_2023!F25-[4]SECTEN2_CO2e!F25</f>
        <v>0</v>
      </c>
      <c r="G22" s="131">
        <f>SECTEN2_CO2e_2023!G25-[4]SECTEN2_CO2e!G25</f>
        <v>0</v>
      </c>
      <c r="H22" s="131">
        <f>SECTEN2_CO2e_2023!H25-[4]SECTEN2_CO2e!H25</f>
        <v>0</v>
      </c>
      <c r="I22" s="131">
        <f>SECTEN2_CO2e_2023!I25-[4]SECTEN2_CO2e!I25</f>
        <v>0</v>
      </c>
      <c r="J22" s="131">
        <f>SECTEN2_CO2e_2023!J25-[4]SECTEN2_CO2e!J25</f>
        <v>0</v>
      </c>
      <c r="K22" s="131">
        <f>SECTEN2_CO2e_2023!K25-[4]SECTEN2_CO2e!K25</f>
        <v>0</v>
      </c>
      <c r="L22" s="131">
        <f>SECTEN2_CO2e_2023!L25-[4]SECTEN2_CO2e!L25</f>
        <v>0</v>
      </c>
      <c r="M22" s="131">
        <f>SECTEN2_CO2e_2023!M25-[4]SECTEN2_CO2e!M25</f>
        <v>0</v>
      </c>
      <c r="N22" s="131">
        <f>SECTEN2_CO2e_2023!N25-[4]SECTEN2_CO2e!N25</f>
        <v>0</v>
      </c>
      <c r="O22" s="131">
        <f>SECTEN2_CO2e_2023!O25-[4]SECTEN2_CO2e!O25</f>
        <v>0</v>
      </c>
    </row>
    <row r="23" spans="1:15" ht="15.75" x14ac:dyDescent="0.3">
      <c r="A23" s="47" t="s">
        <v>12</v>
      </c>
      <c r="B23" s="148" t="s">
        <v>95</v>
      </c>
      <c r="C23" s="131">
        <f>SECTEN2_CO2e_2023!C26-[4]SECTEN2_CO2e!C26</f>
        <v>0</v>
      </c>
      <c r="D23" s="131">
        <f>SECTEN2_CO2e_2023!D26-[4]SECTEN2_CO2e!D26</f>
        <v>0</v>
      </c>
      <c r="E23" s="131">
        <f>SECTEN2_CO2e_2023!E26-[4]SECTEN2_CO2e!E26</f>
        <v>1.2267054951866641E-3</v>
      </c>
      <c r="F23" s="131">
        <f>SECTEN2_CO2e_2023!F26-[4]SECTEN2_CO2e!F26</f>
        <v>1.2139129985042629E-3</v>
      </c>
      <c r="G23" s="131">
        <f>SECTEN2_CO2e_2023!G26-[4]SECTEN2_CO2e!G26</f>
        <v>1.1762696207477941E-3</v>
      </c>
      <c r="H23" s="131">
        <f>SECTEN2_CO2e_2023!H26-[4]SECTEN2_CO2e!H26</f>
        <v>1.0400619119435017E-3</v>
      </c>
      <c r="I23" s="131">
        <f>SECTEN2_CO2e_2023!I26-[4]SECTEN2_CO2e!I26</f>
        <v>9.477671791191522E-4</v>
      </c>
      <c r="J23" s="131">
        <f>SECTEN2_CO2e_2023!J26-[4]SECTEN2_CO2e!J26</f>
        <v>8.1623173172062913E-4</v>
      </c>
      <c r="K23" s="131">
        <f>SECTEN2_CO2e_2023!K26-[4]SECTEN2_CO2e!K26</f>
        <v>7.3011438422410091E-4</v>
      </c>
      <c r="L23" s="131">
        <f>SECTEN2_CO2e_2023!L26-[4]SECTEN2_CO2e!L26</f>
        <v>5.7315470076679809E-4</v>
      </c>
      <c r="M23" s="131">
        <f>SECTEN2_CO2e_2023!M26-[4]SECTEN2_CO2e!M26</f>
        <v>4.8059336833861099E-4</v>
      </c>
      <c r="N23" s="131">
        <f>SECTEN2_CO2e_2023!N26-[4]SECTEN2_CO2e!N26</f>
        <v>3.588503195792736E-4</v>
      </c>
      <c r="O23" s="131">
        <f>SECTEN2_CO2e_2023!O26-[4]SECTEN2_CO2e!O26</f>
        <v>2.3460823547333254E-4</v>
      </c>
    </row>
    <row r="24" spans="1:15" ht="15.75" x14ac:dyDescent="0.3">
      <c r="A24" s="47" t="s">
        <v>96</v>
      </c>
      <c r="B24" s="148" t="s">
        <v>193</v>
      </c>
      <c r="C24" s="131">
        <f>SECTEN2_CO2e_2023!C27-[4]SECTEN2_CO2e!C27</f>
        <v>0</v>
      </c>
      <c r="D24" s="131">
        <f>SECTEN2_CO2e_2023!D27-[4]SECTEN2_CO2e!D27</f>
        <v>0</v>
      </c>
      <c r="E24" s="131">
        <f>SECTEN2_CO2e_2023!E27-[4]SECTEN2_CO2e!E27</f>
        <v>5.6310759563009665E-5</v>
      </c>
      <c r="F24" s="131">
        <f>SECTEN2_CO2e_2023!F27-[4]SECTEN2_CO2e!F27</f>
        <v>0</v>
      </c>
      <c r="G24" s="131">
        <f>SECTEN2_CO2e_2023!G27-[4]SECTEN2_CO2e!G27</f>
        <v>0</v>
      </c>
      <c r="H24" s="131">
        <f>SECTEN2_CO2e_2023!H27-[4]SECTEN2_CO2e!H27</f>
        <v>0</v>
      </c>
      <c r="I24" s="131">
        <f>SECTEN2_CO2e_2023!I27-[4]SECTEN2_CO2e!I27</f>
        <v>0</v>
      </c>
      <c r="J24" s="131">
        <f>SECTEN2_CO2e_2023!J27-[4]SECTEN2_CO2e!J27</f>
        <v>0</v>
      </c>
      <c r="K24" s="131">
        <f>SECTEN2_CO2e_2023!K27-[4]SECTEN2_CO2e!K27</f>
        <v>0</v>
      </c>
      <c r="L24" s="131">
        <f>SECTEN2_CO2e_2023!L27-[4]SECTEN2_CO2e!L27</f>
        <v>0</v>
      </c>
      <c r="M24" s="131">
        <f>SECTEN2_CO2e_2023!M27-[4]SECTEN2_CO2e!M27</f>
        <v>0</v>
      </c>
      <c r="N24" s="131">
        <f>SECTEN2_CO2e_2023!N27-[4]SECTEN2_CO2e!N27</f>
        <v>0</v>
      </c>
      <c r="O24" s="131">
        <f>SECTEN2_CO2e_2023!O27-[4]SECTEN2_CO2e!O27</f>
        <v>0</v>
      </c>
    </row>
    <row r="25" spans="1:15" ht="15.75" x14ac:dyDescent="0.3">
      <c r="A25" s="47" t="s">
        <v>10</v>
      </c>
      <c r="B25" s="148" t="s">
        <v>97</v>
      </c>
      <c r="C25" s="131">
        <f>SECTEN2_CO2e_2023!C28-[4]SECTEN2_CO2e!C28</f>
        <v>-2.28915920905024E-2</v>
      </c>
      <c r="D25" s="131">
        <f>SECTEN2_CO2e_2023!D28-[4]SECTEN2_CO2e!D28</f>
        <v>0.2077900498497014</v>
      </c>
      <c r="E25" s="131">
        <f>SECTEN2_CO2e_2023!E28-[4]SECTEN2_CO2e!E28</f>
        <v>0.51784430883889065</v>
      </c>
      <c r="F25" s="131">
        <f>SECTEN2_CO2e_2023!F28-[4]SECTEN2_CO2e!F28</f>
        <v>0.44834562909543596</v>
      </c>
      <c r="G25" s="131">
        <f>SECTEN2_CO2e_2023!G28-[4]SECTEN2_CO2e!G28</f>
        <v>0.43496008811325115</v>
      </c>
      <c r="H25" s="131">
        <f>SECTEN2_CO2e_2023!H28-[4]SECTEN2_CO2e!H28</f>
        <v>0.41515153118502379</v>
      </c>
      <c r="I25" s="131">
        <f>SECTEN2_CO2e_2023!I28-[4]SECTEN2_CO2e!I28</f>
        <v>0.40212566367104685</v>
      </c>
      <c r="J25" s="131">
        <f>SECTEN2_CO2e_2023!J28-[4]SECTEN2_CO2e!J28</f>
        <v>0.38072863931045209</v>
      </c>
      <c r="K25" s="131">
        <f>SECTEN2_CO2e_2023!K28-[4]SECTEN2_CO2e!K28</f>
        <v>0.36686894213548538</v>
      </c>
      <c r="L25" s="131">
        <f>SECTEN2_CO2e_2023!L28-[4]SECTEN2_CO2e!L28</f>
        <v>0.34830006002489</v>
      </c>
      <c r="M25" s="131">
        <f>SECTEN2_CO2e_2023!M28-[4]SECTEN2_CO2e!M28</f>
        <v>0.33672089607842892</v>
      </c>
      <c r="N25" s="131">
        <f>SECTEN2_CO2e_2023!N28-[4]SECTEN2_CO2e!N28</f>
        <v>0.30182459160741182</v>
      </c>
      <c r="O25" s="131">
        <f>SECTEN2_CO2e_2023!O28-[4]SECTEN2_CO2e!O28</f>
        <v>0.26449692143518622</v>
      </c>
    </row>
    <row r="26" spans="1:15" ht="15.75" x14ac:dyDescent="0.3">
      <c r="A26" s="47"/>
      <c r="B26" s="147" t="s">
        <v>248</v>
      </c>
      <c r="C26" s="131">
        <f>SECTEN2_CO2e_2023!C29-[4]SECTEN2_CO2e!C29</f>
        <v>0</v>
      </c>
      <c r="D26" s="131">
        <f>SECTEN2_CO2e_2023!D29-[4]SECTEN2_CO2e!D29</f>
        <v>0</v>
      </c>
      <c r="E26" s="131">
        <f>SECTEN2_CO2e_2023!E29-[4]SECTEN2_CO2e!E29</f>
        <v>0</v>
      </c>
      <c r="F26" s="131">
        <f>SECTEN2_CO2e_2023!F29-[4]SECTEN2_CO2e!F29</f>
        <v>0</v>
      </c>
      <c r="G26" s="131">
        <f>SECTEN2_CO2e_2023!G29-[4]SECTEN2_CO2e!G29</f>
        <v>0</v>
      </c>
      <c r="H26" s="131">
        <f>SECTEN2_CO2e_2023!H29-[4]SECTEN2_CO2e!H29</f>
        <v>0</v>
      </c>
      <c r="I26" s="131">
        <f>SECTEN2_CO2e_2023!I29-[4]SECTEN2_CO2e!I29</f>
        <v>0</v>
      </c>
      <c r="J26" s="131">
        <f>SECTEN2_CO2e_2023!J29-[4]SECTEN2_CO2e!J29</f>
        <v>0</v>
      </c>
      <c r="K26" s="131">
        <f>SECTEN2_CO2e_2023!K29-[4]SECTEN2_CO2e!K29</f>
        <v>0</v>
      </c>
      <c r="L26" s="131">
        <f>SECTEN2_CO2e_2023!L29-[4]SECTEN2_CO2e!L29</f>
        <v>0</v>
      </c>
      <c r="M26" s="131">
        <f>SECTEN2_CO2e_2023!M29-[4]SECTEN2_CO2e!M29</f>
        <v>0</v>
      </c>
      <c r="N26" s="131">
        <f>SECTEN2_CO2e_2023!N29-[4]SECTEN2_CO2e!N29</f>
        <v>0</v>
      </c>
      <c r="O26" s="131">
        <f>SECTEN2_CO2e_2023!O29-[4]SECTEN2_CO2e!O29</f>
        <v>0</v>
      </c>
    </row>
    <row r="27" spans="1:15" ht="15.75" x14ac:dyDescent="0.3">
      <c r="A27" s="47"/>
      <c r="B27" s="16" t="s">
        <v>194</v>
      </c>
      <c r="C27" s="134">
        <f>SECTEN2_CO2e_2023!C30-[4]SECTEN2_CO2e!C30</f>
        <v>-2.8270888051181942E-2</v>
      </c>
      <c r="D27" s="134">
        <f>SECTEN2_CO2e_2023!D30-[4]SECTEN2_CO2e!D30</f>
        <v>0.18798699231593474</v>
      </c>
      <c r="E27" s="134">
        <f>SECTEN2_CO2e_2023!E30-[4]SECTEN2_CO2e!E30</f>
        <v>0.36914295894341365</v>
      </c>
      <c r="F27" s="134">
        <f>SECTEN2_CO2e_2023!F30-[4]SECTEN2_CO2e!F30</f>
        <v>0.41595179352430733</v>
      </c>
      <c r="G27" s="134">
        <f>SECTEN2_CO2e_2023!G30-[4]SECTEN2_CO2e!G30</f>
        <v>0.40095836669289397</v>
      </c>
      <c r="H27" s="134">
        <f>SECTEN2_CO2e_2023!H30-[4]SECTEN2_CO2e!H30</f>
        <v>0.38460603195171217</v>
      </c>
      <c r="I27" s="134">
        <f>SECTEN2_CO2e_2023!I30-[4]SECTEN2_CO2e!I30</f>
        <v>0.37389096137173894</v>
      </c>
      <c r="J27" s="134">
        <f>SECTEN2_CO2e_2023!J30-[4]SECTEN2_CO2e!J30</f>
        <v>0.35633450724616722</v>
      </c>
      <c r="K27" s="134">
        <f>SECTEN2_CO2e_2023!K30-[4]SECTEN2_CO2e!K30</f>
        <v>0.34599392891596281</v>
      </c>
      <c r="L27" s="134">
        <f>SECTEN2_CO2e_2023!L30-[4]SECTEN2_CO2e!L30</f>
        <v>0.33097266157790628</v>
      </c>
      <c r="M27" s="134">
        <f>SECTEN2_CO2e_2023!M30-[4]SECTEN2_CO2e!M30</f>
        <v>0.32166464322462218</v>
      </c>
      <c r="N27" s="134">
        <f>SECTEN2_CO2e_2023!N30-[4]SECTEN2_CO2e!N30</f>
        <v>0.29264040966329796</v>
      </c>
      <c r="O27" s="134">
        <f>SECTEN2_CO2e_2023!O30-[4]SECTEN2_CO2e!O30</f>
        <v>0.2616708301682209</v>
      </c>
    </row>
    <row r="28" spans="1:15" ht="15.75" x14ac:dyDescent="0.3">
      <c r="A28" s="48"/>
      <c r="B28" s="17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ht="16.5" x14ac:dyDescent="0.3">
      <c r="A29" s="48"/>
      <c r="B29" s="18" t="s">
        <v>186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15" ht="30" x14ac:dyDescent="0.35">
      <c r="A30" s="46"/>
      <c r="B30" s="13" t="s">
        <v>184</v>
      </c>
      <c r="C30" s="130">
        <v>2018</v>
      </c>
      <c r="D30" s="130">
        <v>2019</v>
      </c>
      <c r="E30" s="130">
        <v>2020</v>
      </c>
      <c r="F30" s="130">
        <v>2023</v>
      </c>
      <c r="G30" s="130">
        <v>2025</v>
      </c>
      <c r="H30" s="130">
        <v>2028</v>
      </c>
      <c r="I30" s="130">
        <v>2030</v>
      </c>
      <c r="J30" s="130">
        <v>2033</v>
      </c>
      <c r="K30" s="130">
        <v>2035</v>
      </c>
      <c r="L30" s="130">
        <v>2038</v>
      </c>
      <c r="M30" s="130">
        <v>2040</v>
      </c>
      <c r="N30" s="130">
        <v>2045</v>
      </c>
      <c r="O30" s="130">
        <v>2050</v>
      </c>
    </row>
    <row r="31" spans="1:15" ht="15.75" x14ac:dyDescent="0.3">
      <c r="A31" s="47" t="s">
        <v>17</v>
      </c>
      <c r="B31" s="146" t="s">
        <v>98</v>
      </c>
      <c r="C31" s="131">
        <f>SECTEN2_CO2e_2023!C34+SECTEN2_CO2e_2023!C35-[4]SECTEN2_CO2e!C34-[4]SECTEN2_CO2e!C35</f>
        <v>-3.6595102001349744E-2</v>
      </c>
      <c r="D31" s="131">
        <f>SECTEN2_CO2e_2023!D34+SECTEN2_CO2e_2023!D35-[4]SECTEN2_CO2e!D34-[4]SECTEN2_CO2e!D35</f>
        <v>-1.085699963844533E-2</v>
      </c>
      <c r="E31" s="131">
        <f>SECTEN2_CO2e_2023!E34+SECTEN2_CO2e_2023!E35-[4]SECTEN2_CO2e!E34-[4]SECTEN2_CO2e!E35</f>
        <v>0.65791198877484902</v>
      </c>
      <c r="F31" s="131">
        <f>SECTEN2_CO2e_2023!F34+SECTEN2_CO2e_2023!F35-[4]SECTEN2_CO2e!F34-[4]SECTEN2_CO2e!F35</f>
        <v>0.7126466421115083</v>
      </c>
      <c r="G31" s="131">
        <f>SECTEN2_CO2e_2023!G34+SECTEN2_CO2e_2023!G35-[4]SECTEN2_CO2e!G34-[4]SECTEN2_CO2e!G35</f>
        <v>0.7035907403458026</v>
      </c>
      <c r="H31" s="131">
        <f>SECTEN2_CO2e_2023!H34+SECTEN2_CO2e_2023!H35-[4]SECTEN2_CO2e!H34-[4]SECTEN2_CO2e!H35</f>
        <v>0.64944094533652486</v>
      </c>
      <c r="I31" s="131">
        <f>SECTEN2_CO2e_2023!I34+SECTEN2_CO2e_2023!I35-[4]SECTEN2_CO2e!I34-[4]SECTEN2_CO2e!I35</f>
        <v>0.61113022790128602</v>
      </c>
      <c r="J31" s="131">
        <f>SECTEN2_CO2e_2023!J34+SECTEN2_CO2e_2023!J35-[4]SECTEN2_CO2e!J34-[4]SECTEN2_CO2e!J35</f>
        <v>0.56098718732535691</v>
      </c>
      <c r="K31" s="131">
        <f>SECTEN2_CO2e_2023!K34+SECTEN2_CO2e_2023!K35-[4]SECTEN2_CO2e!K34-[4]SECTEN2_CO2e!K35</f>
        <v>0.51823924586994075</v>
      </c>
      <c r="L31" s="131">
        <f>SECTEN2_CO2e_2023!L34+SECTEN2_CO2e_2023!L35-[4]SECTEN2_CO2e!L34-[4]SECTEN2_CO2e!L35</f>
        <v>0.458022421776624</v>
      </c>
      <c r="M31" s="131">
        <f>SECTEN2_CO2e_2023!M34+SECTEN2_CO2e_2023!M35-[4]SECTEN2_CO2e!M34-[4]SECTEN2_CO2e!M35</f>
        <v>0.42192964748087114</v>
      </c>
      <c r="N31" s="131">
        <f>SECTEN2_CO2e_2023!N34+SECTEN2_CO2e_2023!N35-[4]SECTEN2_CO2e!N34-[4]SECTEN2_CO2e!N35</f>
        <v>0.34795816080270914</v>
      </c>
      <c r="O31" s="131">
        <f>SECTEN2_CO2e_2023!O34+SECTEN2_CO2e_2023!O35-[4]SECTEN2_CO2e!O34-[4]SECTEN2_CO2e!O35</f>
        <v>0.27342446294922329</v>
      </c>
    </row>
    <row r="32" spans="1:15" ht="15.75" x14ac:dyDescent="0.3">
      <c r="A32" s="47" t="s">
        <v>7</v>
      </c>
      <c r="B32" s="146" t="s">
        <v>99</v>
      </c>
      <c r="C32" s="131">
        <f>SECTEN2_CO2e_2023!C37+SECTEN2_CO2e_2023!C36-[4]SECTEN2_CO2e!C37-[4]SECTEN2_CO2e!C36</f>
        <v>-0.13008599314880254</v>
      </c>
      <c r="D32" s="131">
        <f>SECTEN2_CO2e_2023!D37+SECTEN2_CO2e_2023!D36-[4]SECTEN2_CO2e!D37-[4]SECTEN2_CO2e!D36</f>
        <v>-6.4094909922554066E-3</v>
      </c>
      <c r="E32" s="131">
        <f>SECTEN2_CO2e_2023!E37+SECTEN2_CO2e_2023!E36-[4]SECTEN2_CO2e!E37-[4]SECTEN2_CO2e!E36</f>
        <v>1.2186161712191002E-3</v>
      </c>
      <c r="F32" s="131">
        <f>SECTEN2_CO2e_2023!F37+SECTEN2_CO2e_2023!F36-[4]SECTEN2_CO2e!F37-[4]SECTEN2_CO2e!F36</f>
        <v>1.007471850984043E-3</v>
      </c>
      <c r="G32" s="131">
        <f>SECTEN2_CO2e_2023!G37+SECTEN2_CO2e_2023!G36-[4]SECTEN2_CO2e!G37-[4]SECTEN2_CO2e!G36</f>
        <v>8.8909717788698828E-4</v>
      </c>
      <c r="H32" s="131">
        <f>SECTEN2_CO2e_2023!H37+SECTEN2_CO2e_2023!H36-[4]SECTEN2_CO2e!H37-[4]SECTEN2_CO2e!H36</f>
        <v>6.8980024107778704E-4</v>
      </c>
      <c r="I32" s="131">
        <f>SECTEN2_CO2e_2023!I37+SECTEN2_CO2e_2023!I36-[4]SECTEN2_CO2e!I37-[4]SECTEN2_CO2e!I36</f>
        <v>5.624411833506926E-4</v>
      </c>
      <c r="J32" s="131">
        <f>SECTEN2_CO2e_2023!J37+SECTEN2_CO2e_2023!J36-[4]SECTEN2_CO2e!J37-[4]SECTEN2_CO2e!J36</f>
        <v>4.8489136707408065E-4</v>
      </c>
      <c r="K32" s="131">
        <f>SECTEN2_CO2e_2023!K37+SECTEN2_CO2e_2023!K36-[4]SECTEN2_CO2e!K37-[4]SECTEN2_CO2e!K36</f>
        <v>4.3306844989166038E-4</v>
      </c>
      <c r="L32" s="131">
        <f>SECTEN2_CO2e_2023!L37+SECTEN2_CO2e_2023!L36-[4]SECTEN2_CO2e!L37-[4]SECTEN2_CO2e!L36</f>
        <v>3.5701345893479619E-4</v>
      </c>
      <c r="M32" s="131">
        <f>SECTEN2_CO2e_2023!M37+SECTEN2_CO2e_2023!M36-[4]SECTEN2_CO2e!M37-[4]SECTEN2_CO2e!M36</f>
        <v>3.0163064178789778E-4</v>
      </c>
      <c r="N32" s="131">
        <f>SECTEN2_CO2e_2023!N37+SECTEN2_CO2e_2023!N36-[4]SECTEN2_CO2e!N37-[4]SECTEN2_CO2e!N36</f>
        <v>1.8678455704185248E-4</v>
      </c>
      <c r="O32" s="131">
        <f>SECTEN2_CO2e_2023!O37+SECTEN2_CO2e_2023!O36-[4]SECTEN2_CO2e!O37-[4]SECTEN2_CO2e!O36</f>
        <v>1.0057681849320876E-4</v>
      </c>
    </row>
    <row r="33" spans="1:15" ht="15.75" x14ac:dyDescent="0.3">
      <c r="A33" s="47" t="s">
        <v>18</v>
      </c>
      <c r="B33" s="146" t="s">
        <v>100</v>
      </c>
      <c r="C33" s="131">
        <f>SECTEN2_CO2e_2023!C38+SECTEN2_CO2e_2023!C39-[4]SECTEN2_CO2e!C38-[4]SECTEN2_CO2e!C39</f>
        <v>-3.6546694456529583E-2</v>
      </c>
      <c r="D33" s="131">
        <f>SECTEN2_CO2e_2023!D38+SECTEN2_CO2e_2023!D39-[4]SECTEN2_CO2e!D38-[4]SECTEN2_CO2e!D39</f>
        <v>-1.0390534248928773E-2</v>
      </c>
      <c r="E33" s="131">
        <f>SECTEN2_CO2e_2023!E38+SECTEN2_CO2e_2023!E39-[4]SECTEN2_CO2e!E38-[4]SECTEN2_CO2e!E39</f>
        <v>0.6754792361219093</v>
      </c>
      <c r="F33" s="131">
        <f>SECTEN2_CO2e_2023!F38+SECTEN2_CO2e_2023!F39-[4]SECTEN2_CO2e!F38-[4]SECTEN2_CO2e!F39</f>
        <v>0.65938494008883364</v>
      </c>
      <c r="G33" s="131">
        <f>SECTEN2_CO2e_2023!G38+SECTEN2_CO2e_2023!G39-[4]SECTEN2_CO2e!G38-[4]SECTEN2_CO2e!G39</f>
        <v>0.65132159230631359</v>
      </c>
      <c r="H33" s="131">
        <f>SECTEN2_CO2e_2023!H38+SECTEN2_CO2e_2023!H39-[4]SECTEN2_CO2e!H38-[4]SECTEN2_CO2e!H39</f>
        <v>0.57494615638550961</v>
      </c>
      <c r="I33" s="131">
        <f>SECTEN2_CO2e_2023!I38+SECTEN2_CO2e_2023!I39-[4]SECTEN2_CO2e!I38-[4]SECTEN2_CO2e!I39</f>
        <v>0.52397261981103682</v>
      </c>
      <c r="J33" s="131">
        <f>SECTEN2_CO2e_2023!J38+SECTEN2_CO2e_2023!J39-[4]SECTEN2_CO2e!J38-[4]SECTEN2_CO2e!J39</f>
        <v>0.45384950796365553</v>
      </c>
      <c r="K33" s="131">
        <f>SECTEN2_CO2e_2023!K38+SECTEN2_CO2e_2023!K39-[4]SECTEN2_CO2e!K38-[4]SECTEN2_CO2e!K39</f>
        <v>0.41827601425535543</v>
      </c>
      <c r="L33" s="131">
        <f>SECTEN2_CO2e_2023!L38+SECTEN2_CO2e_2023!L39-[4]SECTEN2_CO2e!L38-[4]SECTEN2_CO2e!L39</f>
        <v>0.31912931330411909</v>
      </c>
      <c r="M33" s="131">
        <f>SECTEN2_CO2e_2023!M38+SECTEN2_CO2e_2023!M39-[4]SECTEN2_CO2e!M38-[4]SECTEN2_CO2e!M39</f>
        <v>0.2617090115689904</v>
      </c>
      <c r="N33" s="131">
        <f>SECTEN2_CO2e_2023!N38+SECTEN2_CO2e_2023!N39-[4]SECTEN2_CO2e!N38-[4]SECTEN2_CO2e!N39</f>
        <v>0.16565908260898854</v>
      </c>
      <c r="O33" s="131">
        <f>SECTEN2_CO2e_2023!O38+SECTEN2_CO2e_2023!O39-[4]SECTEN2_CO2e!O38-[4]SECTEN2_CO2e!O39</f>
        <v>3.6989923578431172E-2</v>
      </c>
    </row>
    <row r="34" spans="1:15" ht="15.75" x14ac:dyDescent="0.3">
      <c r="A34" s="47" t="s">
        <v>20</v>
      </c>
      <c r="B34" s="146" t="s">
        <v>101</v>
      </c>
      <c r="C34" s="131">
        <f>SECTEN2_CO2e_2023!C40+SECTEN2_CO2e_2023!C41-[4]SECTEN2_CO2e!C40-[4]SECTEN2_CO2e!C41</f>
        <v>0.18469846309583993</v>
      </c>
      <c r="D34" s="131">
        <f>SECTEN2_CO2e_2023!D40+SECTEN2_CO2e_2023!D41-[4]SECTEN2_CO2e!D40-[4]SECTEN2_CO2e!D41</f>
        <v>0.13310606710943418</v>
      </c>
      <c r="E34" s="131">
        <f>SECTEN2_CO2e_2023!E40+SECTEN2_CO2e_2023!E41-[4]SECTEN2_CO2e!E40-[4]SECTEN2_CO2e!E41</f>
        <v>0.48957674892421998</v>
      </c>
      <c r="F34" s="131">
        <f>SECTEN2_CO2e_2023!F40+SECTEN2_CO2e_2023!F41-[4]SECTEN2_CO2e!F40-[4]SECTEN2_CO2e!F41</f>
        <v>0.37535214303906894</v>
      </c>
      <c r="G34" s="131">
        <f>SECTEN2_CO2e_2023!G40+SECTEN2_CO2e_2023!G41-[4]SECTEN2_CO2e!G40-[4]SECTEN2_CO2e!G41</f>
        <v>0.35476544152815404</v>
      </c>
      <c r="H34" s="131">
        <f>SECTEN2_CO2e_2023!H40+SECTEN2_CO2e_2023!H41-[4]SECTEN2_CO2e!H40-[4]SECTEN2_CO2e!H41</f>
        <v>0.30250709496085726</v>
      </c>
      <c r="I34" s="131">
        <f>SECTEN2_CO2e_2023!I40+SECTEN2_CO2e_2023!I41-[4]SECTEN2_CO2e!I40-[4]SECTEN2_CO2e!I41</f>
        <v>0.2703754658607469</v>
      </c>
      <c r="J34" s="131">
        <f>SECTEN2_CO2e_2023!J40+SECTEN2_CO2e_2023!J41-[4]SECTEN2_CO2e!J40-[4]SECTEN2_CO2e!J41</f>
        <v>0.23003641703544009</v>
      </c>
      <c r="K34" s="131">
        <f>SECTEN2_CO2e_2023!K40+SECTEN2_CO2e_2023!K41-[4]SECTEN2_CO2e!K40-[4]SECTEN2_CO2e!K41</f>
        <v>0.2095753860274705</v>
      </c>
      <c r="L34" s="131">
        <f>SECTEN2_CO2e_2023!L40+SECTEN2_CO2e_2023!L41-[4]SECTEN2_CO2e!L40-[4]SECTEN2_CO2e!L41</f>
        <v>0.15502750276664967</v>
      </c>
      <c r="M34" s="131">
        <f>SECTEN2_CO2e_2023!M40+SECTEN2_CO2e_2023!M41-[4]SECTEN2_CO2e!M40-[4]SECTEN2_CO2e!M41</f>
        <v>0.12311119933207948</v>
      </c>
      <c r="N34" s="131">
        <f>SECTEN2_CO2e_2023!N40+SECTEN2_CO2e_2023!N41-[4]SECTEN2_CO2e!N40-[4]SECTEN2_CO2e!N41</f>
        <v>7.2354403391581057E-2</v>
      </c>
      <c r="O34" s="131">
        <f>SECTEN2_CO2e_2023!O40+SECTEN2_CO2e_2023!O41-[4]SECTEN2_CO2e!O40-[4]SECTEN2_CO2e!O41</f>
        <v>3.5274865433971847E-3</v>
      </c>
    </row>
    <row r="35" spans="1:15" ht="15.75" x14ac:dyDescent="0.3">
      <c r="A35" s="47" t="s">
        <v>14</v>
      </c>
      <c r="B35" s="146" t="s">
        <v>102</v>
      </c>
      <c r="C35" s="131">
        <f>SECTEN2_CO2e_2023!C42+SECTEN2_CO2e_2023!C43-[4]SECTEN2_CO2e!C42-[4]SECTEN2_CO2e!C43</f>
        <v>8.8567922125950105E-2</v>
      </c>
      <c r="D35" s="131">
        <f>SECTEN2_CO2e_2023!D42+SECTEN2_CO2e_2023!D43-[4]SECTEN2_CO2e!D42-[4]SECTEN2_CO2e!D43</f>
        <v>1.1291871418713129E-2</v>
      </c>
      <c r="E35" s="131">
        <f>SECTEN2_CO2e_2023!E42+SECTEN2_CO2e_2023!E43-[4]SECTEN2_CO2e!E42-[4]SECTEN2_CO2e!E43</f>
        <v>-1.5743290638520282</v>
      </c>
      <c r="F35" s="131">
        <f>SECTEN2_CO2e_2023!F42+SECTEN2_CO2e_2023!F43-[4]SECTEN2_CO2e!F42-[4]SECTEN2_CO2e!F43</f>
        <v>-1.6542822411042941</v>
      </c>
      <c r="G35" s="131">
        <f>SECTEN2_CO2e_2023!G42+SECTEN2_CO2e_2023!G43-[4]SECTEN2_CO2e!G42-[4]SECTEN2_CO2e!G43</f>
        <v>-1.6437836841290547</v>
      </c>
      <c r="H35" s="131">
        <f>SECTEN2_CO2e_2023!H42+SECTEN2_CO2e_2023!H43-[4]SECTEN2_CO2e!H42-[4]SECTEN2_CO2e!H43</f>
        <v>-1.369079060564375</v>
      </c>
      <c r="I35" s="131">
        <f>SECTEN2_CO2e_2023!I42+SECTEN2_CO2e_2023!I43-[4]SECTEN2_CO2e!I42-[4]SECTEN2_CO2e!I43</f>
        <v>-1.1539362435594569</v>
      </c>
      <c r="J35" s="131">
        <f>SECTEN2_CO2e_2023!J42+SECTEN2_CO2e_2023!J43-[4]SECTEN2_CO2e!J42-[4]SECTEN2_CO2e!J43</f>
        <v>-0.97680549566372754</v>
      </c>
      <c r="K35" s="131">
        <f>SECTEN2_CO2e_2023!K42+SECTEN2_CO2e_2023!K43-[4]SECTEN2_CO2e!K42-[4]SECTEN2_CO2e!K43</f>
        <v>-0.85911791104060153</v>
      </c>
      <c r="L35" s="131">
        <f>SECTEN2_CO2e_2023!L42+SECTEN2_CO2e_2023!L43-[4]SECTEN2_CO2e!L42-[4]SECTEN2_CO2e!L43</f>
        <v>-0.76404974648737589</v>
      </c>
      <c r="M35" s="131">
        <f>SECTEN2_CO2e_2023!M42+SECTEN2_CO2e_2023!M43-[4]SECTEN2_CO2e!M42-[4]SECTEN2_CO2e!M43</f>
        <v>-0.70802826897953519</v>
      </c>
      <c r="N35" s="131">
        <f>SECTEN2_CO2e_2023!N42+SECTEN2_CO2e_2023!N43-[4]SECTEN2_CO2e!N42-[4]SECTEN2_CO2e!N43</f>
        <v>-0.25553695851064706</v>
      </c>
      <c r="O35" s="131">
        <f>SECTEN2_CO2e_2023!O42+SECTEN2_CO2e_2023!O43-[4]SECTEN2_CO2e!O42-[4]SECTEN2_CO2e!O43</f>
        <v>-0.13355706883058316</v>
      </c>
    </row>
    <row r="36" spans="1:15" ht="15.75" x14ac:dyDescent="0.3">
      <c r="A36" s="47" t="s">
        <v>15</v>
      </c>
      <c r="B36" s="146" t="s">
        <v>103</v>
      </c>
      <c r="C36" s="131">
        <f>SECTEN2_CO2e_2023!C44+SECTEN2_CO2e_2023!C45-[4]SECTEN2_CO2e!C44-[4]SECTEN2_CO2e!C45</f>
        <v>-0.22028852756808659</v>
      </c>
      <c r="D36" s="131">
        <f>SECTEN2_CO2e_2023!D44+SECTEN2_CO2e_2023!D45-[4]SECTEN2_CO2e!D44-[4]SECTEN2_CO2e!D45</f>
        <v>-0.25616560202752403</v>
      </c>
      <c r="E36" s="131">
        <f>SECTEN2_CO2e_2023!E44+SECTEN2_CO2e_2023!E45-[4]SECTEN2_CO2e!E44-[4]SECTEN2_CO2e!E45</f>
        <v>-0.20294441948518793</v>
      </c>
      <c r="F36" s="131">
        <f>SECTEN2_CO2e_2023!F44+SECTEN2_CO2e_2023!F45-[4]SECTEN2_CO2e!F44-[4]SECTEN2_CO2e!F45</f>
        <v>-0.19166170918607772</v>
      </c>
      <c r="G36" s="131">
        <f>SECTEN2_CO2e_2023!G44+SECTEN2_CO2e_2023!G45-[4]SECTEN2_CO2e!G44-[4]SECTEN2_CO2e!G45</f>
        <v>-0.19424837189309452</v>
      </c>
      <c r="H36" s="131">
        <f>SECTEN2_CO2e_2023!H44+SECTEN2_CO2e_2023!H45-[4]SECTEN2_CO2e!H44-[4]SECTEN2_CO2e!H45</f>
        <v>-0.18429076670216493</v>
      </c>
      <c r="I36" s="131">
        <f>SECTEN2_CO2e_2023!I44+SECTEN2_CO2e_2023!I45-[4]SECTEN2_CO2e!I44-[4]SECTEN2_CO2e!I45</f>
        <v>-0.17471390072698334</v>
      </c>
      <c r="J36" s="131">
        <f>SECTEN2_CO2e_2023!J44+SECTEN2_CO2e_2023!J45-[4]SECTEN2_CO2e!J44-[4]SECTEN2_CO2e!J45</f>
        <v>-0.16597101231641243</v>
      </c>
      <c r="K36" s="131">
        <f>SECTEN2_CO2e_2023!K44+SECTEN2_CO2e_2023!K45-[4]SECTEN2_CO2e!K44-[4]SECTEN2_CO2e!K45</f>
        <v>-0.16136049044331391</v>
      </c>
      <c r="L36" s="131">
        <f>SECTEN2_CO2e_2023!L44+SECTEN2_CO2e_2023!L45-[4]SECTEN2_CO2e!L44-[4]SECTEN2_CO2e!L45</f>
        <v>-0.15077020998483803</v>
      </c>
      <c r="M36" s="131">
        <f>SECTEN2_CO2e_2023!M44+SECTEN2_CO2e_2023!M45-[4]SECTEN2_CO2e!M44-[4]SECTEN2_CO2e!M45</f>
        <v>-0.14501695061523634</v>
      </c>
      <c r="N36" s="131">
        <f>SECTEN2_CO2e_2023!N44+SECTEN2_CO2e_2023!N45-[4]SECTEN2_CO2e!N44-[4]SECTEN2_CO2e!N45</f>
        <v>-0.13454430770633219</v>
      </c>
      <c r="O36" s="131">
        <f>SECTEN2_CO2e_2023!O44+SECTEN2_CO2e_2023!O45-[4]SECTEN2_CO2e!O44-[4]SECTEN2_CO2e!O45</f>
        <v>-0.12130970236386451</v>
      </c>
    </row>
    <row r="37" spans="1:15" ht="15.75" x14ac:dyDescent="0.3">
      <c r="A37" s="47" t="s">
        <v>21</v>
      </c>
      <c r="B37" s="146" t="s">
        <v>104</v>
      </c>
      <c r="C37" s="131">
        <f>SECTEN2_CO2e_2023!C46+SECTEN2_CO2e_2023!C47-[4]SECTEN2_CO2e!C46-[4]SECTEN2_CO2e!C47</f>
        <v>-1.1846534047574409E-2</v>
      </c>
      <c r="D37" s="131">
        <f>SECTEN2_CO2e_2023!D46+SECTEN2_CO2e_2023!D47-[4]SECTEN2_CO2e!D46-[4]SECTEN2_CO2e!D47</f>
        <v>-5.2649006942434795E-2</v>
      </c>
      <c r="E37" s="131">
        <f>SECTEN2_CO2e_2023!E46+SECTEN2_CO2e_2023!E47-[4]SECTEN2_CO2e!E46-[4]SECTEN2_CO2e!E47</f>
        <v>0.14529965252040355</v>
      </c>
      <c r="F37" s="131">
        <f>SECTEN2_CO2e_2023!F46+SECTEN2_CO2e_2023!F47-[4]SECTEN2_CO2e!F46-[4]SECTEN2_CO2e!F47</f>
        <v>0.13787140814100241</v>
      </c>
      <c r="G37" s="131">
        <f>SECTEN2_CO2e_2023!G46+SECTEN2_CO2e_2023!G47-[4]SECTEN2_CO2e!G46-[4]SECTEN2_CO2e!G47</f>
        <v>0.1339128224061028</v>
      </c>
      <c r="H37" s="131">
        <f>SECTEN2_CO2e_2023!H46+SECTEN2_CO2e_2023!H47-[4]SECTEN2_CO2e!H46-[4]SECTEN2_CO2e!H47</f>
        <v>0.12373506928602507</v>
      </c>
      <c r="I37" s="131">
        <f>SECTEN2_CO2e_2023!I46+SECTEN2_CO2e_2023!I47-[4]SECTEN2_CO2e!I46-[4]SECTEN2_CO2e!I47</f>
        <v>0.11711286205404003</v>
      </c>
      <c r="J37" s="131">
        <f>SECTEN2_CO2e_2023!J46+SECTEN2_CO2e_2023!J47-[4]SECTEN2_CO2e!J46-[4]SECTEN2_CO2e!J47</f>
        <v>0.10996845722299042</v>
      </c>
      <c r="K37" s="131">
        <f>SECTEN2_CO2e_2023!K46+SECTEN2_CO2e_2023!K47-[4]SECTEN2_CO2e!K46-[4]SECTEN2_CO2e!K47</f>
        <v>0.1059573021846667</v>
      </c>
      <c r="L37" s="131">
        <f>SECTEN2_CO2e_2023!L46+SECTEN2_CO2e_2023!L47-[4]SECTEN2_CO2e!L46-[4]SECTEN2_CO2e!L47</f>
        <v>9.5575949671522054E-2</v>
      </c>
      <c r="M37" s="131">
        <f>SECTEN2_CO2e_2023!M46+SECTEN2_CO2e_2023!M47-[4]SECTEN2_CO2e!M46-[4]SECTEN2_CO2e!M47</f>
        <v>8.9510877458787164E-2</v>
      </c>
      <c r="N37" s="131">
        <f>SECTEN2_CO2e_2023!N46+SECTEN2_CO2e_2023!N47-[4]SECTEN2_CO2e!N46-[4]SECTEN2_CO2e!N47</f>
        <v>7.7805077969507863E-2</v>
      </c>
      <c r="O37" s="131">
        <f>SECTEN2_CO2e_2023!O46+SECTEN2_CO2e_2023!O47-[4]SECTEN2_CO2e!O46-[4]SECTEN2_CO2e!O47</f>
        <v>6.4674558127381765E-2</v>
      </c>
    </row>
    <row r="38" spans="1:15" ht="15.75" x14ac:dyDescent="0.3">
      <c r="A38" s="47" t="s">
        <v>19</v>
      </c>
      <c r="B38" s="146" t="s">
        <v>105</v>
      </c>
      <c r="C38" s="131">
        <f>SECTEN2_CO2e_2023!C48+SECTEN2_CO2e_2023!C49-[4]SECTEN2_CO2e!C48-[4]SECTEN2_CO2e!C49</f>
        <v>7.6243347481019796E-4</v>
      </c>
      <c r="D38" s="131">
        <f>SECTEN2_CO2e_2023!D48+SECTEN2_CO2e_2023!D49-[4]SECTEN2_CO2e!D48-[4]SECTEN2_CO2e!D49</f>
        <v>-1.01801597557305E-3</v>
      </c>
      <c r="E38" s="131">
        <f>SECTEN2_CO2e_2023!E48+SECTEN2_CO2e_2023!E49-[4]SECTEN2_CO2e!E48-[4]SECTEN2_CO2e!E49</f>
        <v>3.8385548845286444E-2</v>
      </c>
      <c r="F38" s="131">
        <f>SECTEN2_CO2e_2023!F48+SECTEN2_CO2e_2023!F49-[4]SECTEN2_CO2e!F48-[4]SECTEN2_CO2e!F49</f>
        <v>3.689200899215983E-2</v>
      </c>
      <c r="G38" s="131">
        <f>SECTEN2_CO2e_2023!G48+SECTEN2_CO2e_2023!G49-[4]SECTEN2_CO2e!G48-[4]SECTEN2_CO2e!G49</f>
        <v>3.6234515993890604E-2</v>
      </c>
      <c r="H38" s="131">
        <f>SECTEN2_CO2e_2023!H48+SECTEN2_CO2e_2023!H49-[4]SECTEN2_CO2e!H48-[4]SECTEN2_CO2e!H49</f>
        <v>3.2481687166831419E-2</v>
      </c>
      <c r="I38" s="131">
        <f>SECTEN2_CO2e_2023!I48+SECTEN2_CO2e_2023!I49-[4]SECTEN2_CO2e!I48-[4]SECTEN2_CO2e!I49</f>
        <v>2.9998647976942072E-2</v>
      </c>
      <c r="J38" s="131">
        <f>SECTEN2_CO2e_2023!J48+SECTEN2_CO2e_2023!J49-[4]SECTEN2_CO2e!J48-[4]SECTEN2_CO2e!J49</f>
        <v>2.6567526264885455E-2</v>
      </c>
      <c r="K38" s="131">
        <f>SECTEN2_CO2e_2023!K48+SECTEN2_CO2e_2023!K49-[4]SECTEN2_CO2e!K48-[4]SECTEN2_CO2e!K49</f>
        <v>2.4831977255661108E-2</v>
      </c>
      <c r="L38" s="131">
        <f>SECTEN2_CO2e_2023!L48+SECTEN2_CO2e_2023!L49-[4]SECTEN2_CO2e!L48-[4]SECTEN2_CO2e!L49</f>
        <v>2.0314942928411073E-2</v>
      </c>
      <c r="M38" s="131">
        <f>SECTEN2_CO2e_2023!M48+SECTEN2_CO2e_2023!M49-[4]SECTEN2_CO2e!M48-[4]SECTEN2_CO2e!M49</f>
        <v>1.7677125476316058E-2</v>
      </c>
      <c r="N38" s="131">
        <f>SECTEN2_CO2e_2023!N48+SECTEN2_CO2e_2023!N49-[4]SECTEN2_CO2e!N48-[4]SECTEN2_CO2e!N49</f>
        <v>1.3298940380657265E-2</v>
      </c>
      <c r="O38" s="131">
        <f>SECTEN2_CO2e_2023!O48+SECTEN2_CO2e_2023!O49-[4]SECTEN2_CO2e!O48-[4]SECTEN2_CO2e!O49</f>
        <v>7.4080395065176941E-3</v>
      </c>
    </row>
    <row r="39" spans="1:15" ht="15.75" x14ac:dyDescent="0.3">
      <c r="A39" s="47" t="s">
        <v>16</v>
      </c>
      <c r="B39" s="146" t="s">
        <v>106</v>
      </c>
      <c r="C39" s="131">
        <f>SECTEN2_CO2e_2023!C50+SECTEN2_CO2e_2023!C51-[4]SECTEN2_CO2e!C50-[4]SECTEN2_CO2e!C51</f>
        <v>3.8760093006895424E-3</v>
      </c>
      <c r="D39" s="131">
        <f>SECTEN2_CO2e_2023!D50+SECTEN2_CO2e_2023!D51-[4]SECTEN2_CO2e!D50-[4]SECTEN2_CO2e!D51</f>
        <v>-1.3116776658915974E-2</v>
      </c>
      <c r="E39" s="131">
        <f>SECTEN2_CO2e_2023!E50+SECTEN2_CO2e_2023!E51-[4]SECTEN2_CO2e!E50-[4]SECTEN2_CO2e!E51</f>
        <v>-0.59363894659554894</v>
      </c>
      <c r="F39" s="131">
        <f>SECTEN2_CO2e_2023!F50+SECTEN2_CO2e_2023!F51-[4]SECTEN2_CO2e!F50-[4]SECTEN2_CO2e!F51</f>
        <v>-0.54316189701843709</v>
      </c>
      <c r="G39" s="131">
        <f>SECTEN2_CO2e_2023!G50+SECTEN2_CO2e_2023!G51-[4]SECTEN2_CO2e!G50-[4]SECTEN2_CO2e!G51</f>
        <v>-0.52998623284682789</v>
      </c>
      <c r="H39" s="131">
        <f>SECTEN2_CO2e_2023!H50+SECTEN2_CO2e_2023!H51-[4]SECTEN2_CO2e!H50-[4]SECTEN2_CO2e!H51</f>
        <v>-0.46925972889964362</v>
      </c>
      <c r="I39" s="131">
        <f>SECTEN2_CO2e_2023!I50+SECTEN2_CO2e_2023!I51-[4]SECTEN2_CO2e!I50-[4]SECTEN2_CO2e!I51</f>
        <v>-0.4292014669849249</v>
      </c>
      <c r="J39" s="131">
        <f>SECTEN2_CO2e_2023!J50+SECTEN2_CO2e_2023!J51-[4]SECTEN2_CO2e!J50-[4]SECTEN2_CO2e!J51</f>
        <v>-0.3769280102727669</v>
      </c>
      <c r="K39" s="131">
        <f>SECTEN2_CO2e_2023!K50+SECTEN2_CO2e_2023!K51-[4]SECTEN2_CO2e!K50-[4]SECTEN2_CO2e!K51</f>
        <v>-0.35066344817844541</v>
      </c>
      <c r="L39" s="131">
        <f>SECTEN2_CO2e_2023!L50+SECTEN2_CO2e_2023!L51-[4]SECTEN2_CO2e!L50-[4]SECTEN2_CO2e!L51</f>
        <v>-0.28088479248916243</v>
      </c>
      <c r="M39" s="131">
        <f>SECTEN2_CO2e_2023!M50+SECTEN2_CO2e_2023!M51-[4]SECTEN2_CO2e!M50-[4]SECTEN2_CO2e!M51</f>
        <v>-0.24083726581850806</v>
      </c>
      <c r="N39" s="131">
        <f>SECTEN2_CO2e_2023!N50+SECTEN2_CO2e_2023!N51-[4]SECTEN2_CO2e!N50-[4]SECTEN2_CO2e!N51</f>
        <v>-0.17265639446763936</v>
      </c>
      <c r="O39" s="131">
        <f>SECTEN2_CO2e_2023!O50+SECTEN2_CO2e_2023!O51-[4]SECTEN2_CO2e!O50-[4]SECTEN2_CO2e!O51</f>
        <v>-8.2850496104644122E-2</v>
      </c>
    </row>
    <row r="40" spans="1:15" ht="15.75" x14ac:dyDescent="0.3">
      <c r="A40" s="47"/>
      <c r="B40" s="21" t="s">
        <v>195</v>
      </c>
      <c r="C40" s="135">
        <f>SECTEN2_CO2e_2023!C52-[4]SECTEN2_CO2e!C52</f>
        <v>-0.15745802322503266</v>
      </c>
      <c r="D40" s="135">
        <f>SECTEN2_CO2e_2023!D52-[4]SECTEN2_CO2e!D52</f>
        <v>-0.20620848795593361</v>
      </c>
      <c r="E40" s="135">
        <f>SECTEN2_CO2e_2023!E52-[4]SECTEN2_CO2e!E52</f>
        <v>-0.36304063857487279</v>
      </c>
      <c r="F40" s="135">
        <f>SECTEN2_CO2e_2023!F52-[4]SECTEN2_CO2e!F52</f>
        <v>-0.46595123308526354</v>
      </c>
      <c r="G40" s="135">
        <f>SECTEN2_CO2e_2023!G52-[4]SECTEN2_CO2e!G52</f>
        <v>-0.48730407911081386</v>
      </c>
      <c r="H40" s="135">
        <f>SECTEN2_CO2e_2023!H52-[4]SECTEN2_CO2e!H52</f>
        <v>-0.33882880278935801</v>
      </c>
      <c r="I40" s="135">
        <f>SECTEN2_CO2e_2023!I52-[4]SECTEN2_CO2e!I52</f>
        <v>-0.20469934648396304</v>
      </c>
      <c r="J40" s="135">
        <f>SECTEN2_CO2e_2023!J52-[4]SECTEN2_CO2e!J52</f>
        <v>-0.13781053107350516</v>
      </c>
      <c r="K40" s="135">
        <f>SECTEN2_CO2e_2023!K52-[4]SECTEN2_CO2e!K52</f>
        <v>-9.3828855619374707E-2</v>
      </c>
      <c r="L40" s="135">
        <f>SECTEN2_CO2e_2023!L52-[4]SECTEN2_CO2e!L52</f>
        <v>-0.14727760505512322</v>
      </c>
      <c r="M40" s="135">
        <f>SECTEN2_CO2e_2023!M52-[4]SECTEN2_CO2e!M52</f>
        <v>-0.17964299345444701</v>
      </c>
      <c r="N40" s="135">
        <f>SECTEN2_CO2e_2023!N52-[4]SECTEN2_CO2e!N52</f>
        <v>0.11452478902586583</v>
      </c>
      <c r="O40" s="135">
        <f>SECTEN2_CO2e_2023!O52-[4]SECTEN2_CO2e!O52</f>
        <v>4.8407780224353658E-2</v>
      </c>
    </row>
    <row r="41" spans="1:15" ht="15.75" x14ac:dyDescent="0.3">
      <c r="A41" s="48"/>
      <c r="B41" s="17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1:15" ht="16.5" x14ac:dyDescent="0.3">
      <c r="A42" s="48"/>
      <c r="B42" s="23" t="s">
        <v>167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</row>
    <row r="43" spans="1:15" ht="30" x14ac:dyDescent="0.35">
      <c r="A43" s="46"/>
      <c r="B43" s="13" t="s">
        <v>184</v>
      </c>
      <c r="C43" s="130">
        <v>2018</v>
      </c>
      <c r="D43" s="130">
        <v>2019</v>
      </c>
      <c r="E43" s="130">
        <v>2020</v>
      </c>
      <c r="F43" s="130">
        <v>2023</v>
      </c>
      <c r="G43" s="130">
        <v>2025</v>
      </c>
      <c r="H43" s="130">
        <v>2028</v>
      </c>
      <c r="I43" s="130">
        <v>2030</v>
      </c>
      <c r="J43" s="130">
        <v>2033</v>
      </c>
      <c r="K43" s="130">
        <v>2035</v>
      </c>
      <c r="L43" s="130">
        <v>2038</v>
      </c>
      <c r="M43" s="130">
        <v>2040</v>
      </c>
      <c r="N43" s="130">
        <v>2045</v>
      </c>
      <c r="O43" s="130">
        <v>2050</v>
      </c>
    </row>
    <row r="44" spans="1:15" ht="15.75" x14ac:dyDescent="0.3">
      <c r="A44" s="47" t="s">
        <v>60</v>
      </c>
      <c r="B44" s="146" t="s">
        <v>107</v>
      </c>
      <c r="C44" s="131">
        <f>SECTEN2_CO2e_2023!C56-[4]SECTEN2_CO2e!C56</f>
        <v>-1.2813553240751556</v>
      </c>
      <c r="D44" s="131">
        <f>SECTEN2_CO2e_2023!D56-[4]SECTEN2_CO2e!D56</f>
        <v>-0.59602395776024331</v>
      </c>
      <c r="E44" s="131">
        <f>SECTEN2_CO2e_2023!E56-[4]SECTEN2_CO2e!E56</f>
        <v>-0.1556614879330489</v>
      </c>
      <c r="F44" s="131">
        <f>SECTEN2_CO2e_2023!F56-[4]SECTEN2_CO2e!F56</f>
        <v>-0.13525420447354897</v>
      </c>
      <c r="G44" s="131">
        <f>SECTEN2_CO2e_2023!G56-[4]SECTEN2_CO2e!G56</f>
        <v>-9.4928358149579672E-2</v>
      </c>
      <c r="H44" s="131">
        <f>SECTEN2_CO2e_2023!H56-[4]SECTEN2_CO2e!H56</f>
        <v>-4.9086653903805733E-2</v>
      </c>
      <c r="I44" s="131">
        <f>SECTEN2_CO2e_2023!I56-[4]SECTEN2_CO2e!I56</f>
        <v>-4.1893681684641582E-2</v>
      </c>
      <c r="J44" s="131">
        <f>SECTEN2_CO2e_2023!J56-[4]SECTEN2_CO2e!J56</f>
        <v>-3.4018271446575543E-2</v>
      </c>
      <c r="K44" s="131">
        <f>SECTEN2_CO2e_2023!K56-[4]SECTEN2_CO2e!K56</f>
        <v>-3.0920724289540402E-2</v>
      </c>
      <c r="L44" s="131">
        <f>SECTEN2_CO2e_2023!L56-[4]SECTEN2_CO2e!L56</f>
        <v>-2.6757435205038149E-2</v>
      </c>
      <c r="M44" s="131">
        <f>SECTEN2_CO2e_2023!M56-[4]SECTEN2_CO2e!M56</f>
        <v>-2.4117541462682413E-2</v>
      </c>
      <c r="N44" s="131">
        <f>SECTEN2_CO2e_2023!N56-[4]SECTEN2_CO2e!N56</f>
        <v>-1.8320151822573072E-2</v>
      </c>
      <c r="O44" s="131">
        <f>SECTEN2_CO2e_2023!O56-[4]SECTEN2_CO2e!O56</f>
        <v>-1.5248888305053443E-2</v>
      </c>
    </row>
    <row r="45" spans="1:15" ht="15.75" x14ac:dyDescent="0.3">
      <c r="A45" s="47" t="s">
        <v>59</v>
      </c>
      <c r="B45" s="146" t="s">
        <v>108</v>
      </c>
      <c r="C45" s="131">
        <f>SECTEN2_CO2e_2023!C57-[4]SECTEN2_CO2e!C57</f>
        <v>3.8480094907443529E-2</v>
      </c>
      <c r="D45" s="131">
        <f>SECTEN2_CO2e_2023!D57-[4]SECTEN2_CO2e!D57</f>
        <v>9.8460987176148151E-2</v>
      </c>
      <c r="E45" s="131">
        <f>SECTEN2_CO2e_2023!E57-[4]SECTEN2_CO2e!E57</f>
        <v>0.19084545856418234</v>
      </c>
      <c r="F45" s="131">
        <f>SECTEN2_CO2e_2023!F57-[4]SECTEN2_CO2e!F57</f>
        <v>0.20145695740020475</v>
      </c>
      <c r="G45" s="131">
        <f>SECTEN2_CO2e_2023!G57-[4]SECTEN2_CO2e!G57</f>
        <v>0.2018936200601551</v>
      </c>
      <c r="H45" s="131">
        <f>SECTEN2_CO2e_2023!H57-[4]SECTEN2_CO2e!H57</f>
        <v>0.20586517113605041</v>
      </c>
      <c r="I45" s="131">
        <f>SECTEN2_CO2e_2023!I57-[4]SECTEN2_CO2e!I57</f>
        <v>0.20903061995498162</v>
      </c>
      <c r="J45" s="131">
        <f>SECTEN2_CO2e_2023!J57-[4]SECTEN2_CO2e!J57</f>
        <v>0.21116739066553625</v>
      </c>
      <c r="K45" s="131">
        <f>SECTEN2_CO2e_2023!K57-[4]SECTEN2_CO2e!K57</f>
        <v>0.21339320179485721</v>
      </c>
      <c r="L45" s="131">
        <f>SECTEN2_CO2e_2023!L57-[4]SECTEN2_CO2e!L57</f>
        <v>0.21927836598161288</v>
      </c>
      <c r="M45" s="131">
        <f>SECTEN2_CO2e_2023!M57-[4]SECTEN2_CO2e!M57</f>
        <v>0.22338994834524972</v>
      </c>
      <c r="N45" s="131">
        <f>SECTEN2_CO2e_2023!N57-[4]SECTEN2_CO2e!N57</f>
        <v>0.23484697521707321</v>
      </c>
      <c r="O45" s="131">
        <f>SECTEN2_CO2e_2023!O57-[4]SECTEN2_CO2e!O57</f>
        <v>0.24606549819256962</v>
      </c>
    </row>
    <row r="46" spans="1:15" ht="15.75" x14ac:dyDescent="0.3">
      <c r="A46" s="47" t="s">
        <v>42</v>
      </c>
      <c r="B46" s="146" t="s">
        <v>109</v>
      </c>
      <c r="C46" s="131">
        <f>SECTEN2_CO2e_2023!C58-[4]SECTEN2_CO2e!C58</f>
        <v>6.6182505515964829E-3</v>
      </c>
      <c r="D46" s="131">
        <f>SECTEN2_CO2e_2023!D58-[4]SECTEN2_CO2e!D58</f>
        <v>-4.4947143788137467E-2</v>
      </c>
      <c r="E46" s="131">
        <f>SECTEN2_CO2e_2023!E58-[4]SECTEN2_CO2e!E58</f>
        <v>-9.5742357441853554E-2</v>
      </c>
      <c r="F46" s="131">
        <f>SECTEN2_CO2e_2023!F58-[4]SECTEN2_CO2e!F58</f>
        <v>-9.7927830548498074E-2</v>
      </c>
      <c r="G46" s="131">
        <f>SECTEN2_CO2e_2023!G58-[4]SECTEN2_CO2e!G58</f>
        <v>-0.10145638313523431</v>
      </c>
      <c r="H46" s="131">
        <f>SECTEN2_CO2e_2023!H58-[4]SECTEN2_CO2e!H58</f>
        <v>-0.10593371394118989</v>
      </c>
      <c r="I46" s="131">
        <f>SECTEN2_CO2e_2023!I58-[4]SECTEN2_CO2e!I58</f>
        <v>-0.10717040882861495</v>
      </c>
      <c r="J46" s="131">
        <f>SECTEN2_CO2e_2023!J58-[4]SECTEN2_CO2e!J58</f>
        <v>-0.10746797634780236</v>
      </c>
      <c r="K46" s="131">
        <f>SECTEN2_CO2e_2023!K58-[4]SECTEN2_CO2e!K58</f>
        <v>-0.10798850722769338</v>
      </c>
      <c r="L46" s="131">
        <f>SECTEN2_CO2e_2023!L58-[4]SECTEN2_CO2e!L58</f>
        <v>-0.11016338057952479</v>
      </c>
      <c r="M46" s="131">
        <f>SECTEN2_CO2e_2023!M58-[4]SECTEN2_CO2e!M58</f>
        <v>-0.11248202417863751</v>
      </c>
      <c r="N46" s="131">
        <f>SECTEN2_CO2e_2023!N58-[4]SECTEN2_CO2e!N58</f>
        <v>-0.11587624569857202</v>
      </c>
      <c r="O46" s="131">
        <f>SECTEN2_CO2e_2023!O58-[4]SECTEN2_CO2e!O58</f>
        <v>-0.11637074062833164</v>
      </c>
    </row>
    <row r="47" spans="1:15" ht="15.75" x14ac:dyDescent="0.3">
      <c r="A47" s="47" t="s">
        <v>38</v>
      </c>
      <c r="B47" s="146" t="s">
        <v>110</v>
      </c>
      <c r="C47" s="131">
        <f>SECTEN2_CO2e_2023!C59-[4]SECTEN2_CO2e!C59</f>
        <v>-3.0185738025093056E-2</v>
      </c>
      <c r="D47" s="131">
        <f>SECTEN2_CO2e_2023!D59-[4]SECTEN2_CO2e!D59</f>
        <v>-3.2810846371461144E-2</v>
      </c>
      <c r="E47" s="131">
        <f>SECTEN2_CO2e_2023!E59-[4]SECTEN2_CO2e!E59</f>
        <v>-3.6185432842211096E-2</v>
      </c>
      <c r="F47" s="131">
        <f>SECTEN2_CO2e_2023!F59-[4]SECTEN2_CO2e!F59</f>
        <v>-3.7275084888686749E-2</v>
      </c>
      <c r="G47" s="131">
        <f>SECTEN2_CO2e_2023!G59-[4]SECTEN2_CO2e!G59</f>
        <v>-3.7999061181793359E-2</v>
      </c>
      <c r="H47" s="131">
        <f>SECTEN2_CO2e_2023!H59-[4]SECTEN2_CO2e!H59</f>
        <v>-3.9118930147328923E-2</v>
      </c>
      <c r="I47" s="131">
        <f>SECTEN2_CO2e_2023!I59-[4]SECTEN2_CO2e!I59</f>
        <v>-4.0055758373345074E-2</v>
      </c>
      <c r="J47" s="131">
        <f>SECTEN2_CO2e_2023!J59-[4]SECTEN2_CO2e!J59</f>
        <v>-4.1960427394366562E-2</v>
      </c>
      <c r="K47" s="131">
        <f>SECTEN2_CO2e_2023!K59-[4]SECTEN2_CO2e!K59</f>
        <v>-4.4273232095993209E-2</v>
      </c>
      <c r="L47" s="131">
        <f>SECTEN2_CO2e_2023!L59-[4]SECTEN2_CO2e!L59</f>
        <v>-4.9484099748227872E-2</v>
      </c>
      <c r="M47" s="131">
        <f>SECTEN2_CO2e_2023!M59-[4]SECTEN2_CO2e!M59</f>
        <v>-5.2777840714945456E-2</v>
      </c>
      <c r="N47" s="131">
        <f>SECTEN2_CO2e_2023!N59-[4]SECTEN2_CO2e!N59</f>
        <v>-5.7068156983033691E-2</v>
      </c>
      <c r="O47" s="131">
        <f>SECTEN2_CO2e_2023!O59-[4]SECTEN2_CO2e!O59</f>
        <v>-5.8666942780894515E-2</v>
      </c>
    </row>
    <row r="48" spans="1:15" ht="15.75" x14ac:dyDescent="0.3">
      <c r="A48" s="47"/>
      <c r="B48" s="25" t="s">
        <v>196</v>
      </c>
      <c r="C48" s="136">
        <f>SECTEN2_CO2e_2023!C60-[4]SECTEN2_CO2e!C60</f>
        <v>-1.2664427166412118</v>
      </c>
      <c r="D48" s="136">
        <f>SECTEN2_CO2e_2023!D60-[4]SECTEN2_CO2e!D60</f>
        <v>-0.57532096074369754</v>
      </c>
      <c r="E48" s="136">
        <f>SECTEN2_CO2e_2023!E60-[4]SECTEN2_CO2e!E60</f>
        <v>-9.6743819652932217E-2</v>
      </c>
      <c r="F48" s="136">
        <f>SECTEN2_CO2e_2023!F60-[4]SECTEN2_CO2e!F60</f>
        <v>-6.9000162510530316E-2</v>
      </c>
      <c r="G48" s="136">
        <f>SECTEN2_CO2e_2023!G60-[4]SECTEN2_CO2e!G60</f>
        <v>-3.2490182406450074E-2</v>
      </c>
      <c r="H48" s="136">
        <f>SECTEN2_CO2e_2023!H60-[4]SECTEN2_CO2e!H60</f>
        <v>1.1725873143726417E-2</v>
      </c>
      <c r="I48" s="136">
        <f>SECTEN2_CO2e_2023!I60-[4]SECTEN2_CO2e!I60</f>
        <v>1.9910771068378352E-2</v>
      </c>
      <c r="J48" s="136">
        <f>SECTEN2_CO2e_2023!J60-[4]SECTEN2_CO2e!J60</f>
        <v>2.7720715476792002E-2</v>
      </c>
      <c r="K48" s="136">
        <f>SECTEN2_CO2e_2023!K60-[4]SECTEN2_CO2e!K60</f>
        <v>3.0210738181629893E-2</v>
      </c>
      <c r="L48" s="136">
        <f>SECTEN2_CO2e_2023!L60-[4]SECTEN2_CO2e!L60</f>
        <v>3.287345044882084E-2</v>
      </c>
      <c r="M48" s="136">
        <f>SECTEN2_CO2e_2023!M60-[4]SECTEN2_CO2e!M60</f>
        <v>3.4012541988984069E-2</v>
      </c>
      <c r="N48" s="136">
        <f>SECTEN2_CO2e_2023!N60-[4]SECTEN2_CO2e!N60</f>
        <v>4.3582420712894532E-2</v>
      </c>
      <c r="O48" s="136">
        <f>SECTEN2_CO2e_2023!O60-[4]SECTEN2_CO2e!O60</f>
        <v>5.5778926478289748E-2</v>
      </c>
    </row>
    <row r="49" spans="1:15" ht="15.75" x14ac:dyDescent="0.3">
      <c r="A49" s="48"/>
      <c r="B49" s="17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1:15" ht="16.5" x14ac:dyDescent="0.3">
      <c r="A50" s="48"/>
      <c r="B50" s="26" t="s">
        <v>187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</row>
    <row r="51" spans="1:15" ht="30" x14ac:dyDescent="0.35">
      <c r="A51" s="46"/>
      <c r="B51" s="13" t="s">
        <v>184</v>
      </c>
      <c r="C51" s="130">
        <v>2018</v>
      </c>
      <c r="D51" s="130">
        <v>2019</v>
      </c>
      <c r="E51" s="130">
        <v>2020</v>
      </c>
      <c r="F51" s="130">
        <v>2023</v>
      </c>
      <c r="G51" s="130">
        <v>2025</v>
      </c>
      <c r="H51" s="130">
        <v>2028</v>
      </c>
      <c r="I51" s="130">
        <v>2030</v>
      </c>
      <c r="J51" s="130">
        <v>2033</v>
      </c>
      <c r="K51" s="130">
        <v>2035</v>
      </c>
      <c r="L51" s="130">
        <v>2038</v>
      </c>
      <c r="M51" s="130">
        <v>2040</v>
      </c>
      <c r="N51" s="130">
        <v>2045</v>
      </c>
      <c r="O51" s="130">
        <v>2050</v>
      </c>
    </row>
    <row r="52" spans="1:15" ht="15.75" x14ac:dyDescent="0.3">
      <c r="A52" s="49" t="s">
        <v>77</v>
      </c>
      <c r="B52" s="148" t="s">
        <v>111</v>
      </c>
      <c r="C52" s="131">
        <f>SECTEN2_CO2e_2023!C64-[4]SECTEN2_CO2e!C64</f>
        <v>0.84963166405305657</v>
      </c>
      <c r="D52" s="131">
        <f>SECTEN2_CO2e_2023!D64-[4]SECTEN2_CO2e!D64</f>
        <v>0.72303453547328189</v>
      </c>
      <c r="E52" s="131">
        <f>SECTEN2_CO2e_2023!E64-[4]SECTEN2_CO2e!E64</f>
        <v>0.17747335095751993</v>
      </c>
      <c r="F52" s="131">
        <f>SECTEN2_CO2e_2023!F64-[4]SECTEN2_CO2e!F64</f>
        <v>0.20304905184059407</v>
      </c>
      <c r="G52" s="131">
        <f>SECTEN2_CO2e_2023!G64-[4]SECTEN2_CO2e!G64</f>
        <v>0.18752102229712264</v>
      </c>
      <c r="H52" s="131">
        <f>SECTEN2_CO2e_2023!H64-[4]SECTEN2_CO2e!H64</f>
        <v>0.18614078857092764</v>
      </c>
      <c r="I52" s="131">
        <f>SECTEN2_CO2e_2023!I64-[4]SECTEN2_CO2e!I64</f>
        <v>0.18635748410106601</v>
      </c>
      <c r="J52" s="131">
        <f>SECTEN2_CO2e_2023!J64-[4]SECTEN2_CO2e!J64</f>
        <v>0.18276992415099613</v>
      </c>
      <c r="K52" s="131">
        <f>SECTEN2_CO2e_2023!K64-[4]SECTEN2_CO2e!K64</f>
        <v>0.17912197685717679</v>
      </c>
      <c r="L52" s="131">
        <f>SECTEN2_CO2e_2023!L64-[4]SECTEN2_CO2e!L64</f>
        <v>0.17251836567689605</v>
      </c>
      <c r="M52" s="131">
        <f>SECTEN2_CO2e_2023!M64-[4]SECTEN2_CO2e!M64</f>
        <v>0.16668459395267554</v>
      </c>
      <c r="N52" s="131">
        <f>SECTEN2_CO2e_2023!N64-[4]SECTEN2_CO2e!N64</f>
        <v>0.15231029384631833</v>
      </c>
      <c r="O52" s="131">
        <f>SECTEN2_CO2e_2023!O64-[4]SECTEN2_CO2e!O64</f>
        <v>0.14930705470911776</v>
      </c>
    </row>
    <row r="53" spans="1:15" ht="15.75" x14ac:dyDescent="0.3">
      <c r="A53" s="49" t="s">
        <v>87</v>
      </c>
      <c r="B53" s="148" t="s">
        <v>112</v>
      </c>
      <c r="C53" s="131">
        <f>SECTEN2_CO2e_2023!C65-[4]SECTEN2_CO2e!C65</f>
        <v>-8.8434310538247685E-2</v>
      </c>
      <c r="D53" s="131">
        <f>SECTEN2_CO2e_2023!D65-[4]SECTEN2_CO2e!D65</f>
        <v>-8.954660368134304E-2</v>
      </c>
      <c r="E53" s="131">
        <f>SECTEN2_CO2e_2023!E65-[4]SECTEN2_CO2e!E65</f>
        <v>-8.3109807820072712E-2</v>
      </c>
      <c r="F53" s="131">
        <f>SECTEN2_CO2e_2023!F65-[4]SECTEN2_CO2e!F65</f>
        <v>-1.8772138275542694E-2</v>
      </c>
      <c r="G53" s="131">
        <f>SECTEN2_CO2e_2023!G65-[4]SECTEN2_CO2e!G65</f>
        <v>-1.8616339427456219E-2</v>
      </c>
      <c r="H53" s="131">
        <f>SECTEN2_CO2e_2023!H65-[4]SECTEN2_CO2e!H65</f>
        <v>-1.7309948956919841E-2</v>
      </c>
      <c r="I53" s="131">
        <f>SECTEN2_CO2e_2023!I65-[4]SECTEN2_CO2e!I65</f>
        <v>-1.65095466470081E-2</v>
      </c>
      <c r="J53" s="131">
        <f>SECTEN2_CO2e_2023!J65-[4]SECTEN2_CO2e!J65</f>
        <v>-1.4593690277842297E-2</v>
      </c>
      <c r="K53" s="131">
        <f>SECTEN2_CO2e_2023!K65-[4]SECTEN2_CO2e!K65</f>
        <v>-1.2175657458755373E-2</v>
      </c>
      <c r="L53" s="131">
        <f>SECTEN2_CO2e_2023!L65-[4]SECTEN2_CO2e!L65</f>
        <v>-7.944212660611516E-3</v>
      </c>
      <c r="M53" s="131">
        <f>SECTEN2_CO2e_2023!M65-[4]SECTEN2_CO2e!M65</f>
        <v>-5.4369084163561898E-3</v>
      </c>
      <c r="N53" s="131">
        <f>SECTEN2_CO2e_2023!N65-[4]SECTEN2_CO2e!N65</f>
        <v>-1.696936941561783E-3</v>
      </c>
      <c r="O53" s="131">
        <f>SECTEN2_CO2e_2023!O65-[4]SECTEN2_CO2e!O65</f>
        <v>-4.7292667859361731E-4</v>
      </c>
    </row>
    <row r="54" spans="1:15" ht="15.75" x14ac:dyDescent="0.3">
      <c r="A54" s="49" t="s">
        <v>85</v>
      </c>
      <c r="B54" s="148" t="s">
        <v>113</v>
      </c>
      <c r="C54" s="131">
        <f>SECTEN2_CO2e_2023!C66-[4]SECTEN2_CO2e!C66</f>
        <v>-5.7392224415322435E-3</v>
      </c>
      <c r="D54" s="131">
        <f>SECTEN2_CO2e_2023!D66-[4]SECTEN2_CO2e!D66</f>
        <v>-2.3122983638198119E-3</v>
      </c>
      <c r="E54" s="131">
        <f>SECTEN2_CO2e_2023!E66-[4]SECTEN2_CO2e!E66</f>
        <v>-3.1714367796389059E-2</v>
      </c>
      <c r="F54" s="131">
        <f>SECTEN2_CO2e_2023!F66-[4]SECTEN2_CO2e!F66</f>
        <v>-1.5343350647701759E-2</v>
      </c>
      <c r="G54" s="131">
        <f>SECTEN2_CO2e_2023!G66-[4]SECTEN2_CO2e!G66</f>
        <v>-1.4415309574242176E-2</v>
      </c>
      <c r="H54" s="131">
        <f>SECTEN2_CO2e_2023!H66-[4]SECTEN2_CO2e!H66</f>
        <v>-1.1362986161110797E-2</v>
      </c>
      <c r="I54" s="131">
        <f>SECTEN2_CO2e_2023!I66-[4]SECTEN2_CO2e!I66</f>
        <v>-7.9225577633335702E-3</v>
      </c>
      <c r="J54" s="131">
        <f>SECTEN2_CO2e_2023!J66-[4]SECTEN2_CO2e!J66</f>
        <v>-2.2886109562707353E-3</v>
      </c>
      <c r="K54" s="131">
        <f>SECTEN2_CO2e_2023!K66-[4]SECTEN2_CO2e!K66</f>
        <v>-5.1752296951863234E-4</v>
      </c>
      <c r="L54" s="131">
        <f>SECTEN2_CO2e_2023!L66-[4]SECTEN2_CO2e!L66</f>
        <v>0</v>
      </c>
      <c r="M54" s="131">
        <f>SECTEN2_CO2e_2023!M66-[4]SECTEN2_CO2e!M66</f>
        <v>0</v>
      </c>
      <c r="N54" s="131">
        <f>SECTEN2_CO2e_2023!N66-[4]SECTEN2_CO2e!N66</f>
        <v>0</v>
      </c>
      <c r="O54" s="131">
        <f>SECTEN2_CO2e_2023!O66-[4]SECTEN2_CO2e!O66</f>
        <v>0</v>
      </c>
    </row>
    <row r="55" spans="1:15" ht="15.75" x14ac:dyDescent="0.3">
      <c r="A55" s="49" t="s">
        <v>41</v>
      </c>
      <c r="B55" s="148" t="s">
        <v>114</v>
      </c>
      <c r="C55" s="131">
        <f>SECTEN2_CO2e_2023!C67-[4]SECTEN2_CO2e!C67</f>
        <v>-3.2850584060271526E-2</v>
      </c>
      <c r="D55" s="131">
        <f>SECTEN2_CO2e_2023!D67-[4]SECTEN2_CO2e!D67</f>
        <v>-1.3681227768048587E-2</v>
      </c>
      <c r="E55" s="131">
        <f>SECTEN2_CO2e_2023!E67-[4]SECTEN2_CO2e!E67</f>
        <v>1.0056315620478484E-2</v>
      </c>
      <c r="F55" s="131">
        <f>SECTEN2_CO2e_2023!F67-[4]SECTEN2_CO2e!F67</f>
        <v>3.6401705119609828E-2</v>
      </c>
      <c r="G55" s="131">
        <f>SECTEN2_CO2e_2023!G67-[4]SECTEN2_CO2e!G67</f>
        <v>3.6638214462085594E-2</v>
      </c>
      <c r="H55" s="131">
        <f>SECTEN2_CO2e_2023!H67-[4]SECTEN2_CO2e!H67</f>
        <v>3.6931102039738484E-2</v>
      </c>
      <c r="I55" s="131">
        <f>SECTEN2_CO2e_2023!I67-[4]SECTEN2_CO2e!I67</f>
        <v>3.7301805750541761E-2</v>
      </c>
      <c r="J55" s="131">
        <f>SECTEN2_CO2e_2023!J67-[4]SECTEN2_CO2e!J67</f>
        <v>3.7672241050042743E-2</v>
      </c>
      <c r="K55" s="131">
        <f>SECTEN2_CO2e_2023!K67-[4]SECTEN2_CO2e!K67</f>
        <v>3.7739535215443598E-2</v>
      </c>
      <c r="L55" s="131">
        <f>SECTEN2_CO2e_2023!L67-[4]SECTEN2_CO2e!L67</f>
        <v>3.7814865477246107E-2</v>
      </c>
      <c r="M55" s="131">
        <f>SECTEN2_CO2e_2023!M67-[4]SECTEN2_CO2e!M67</f>
        <v>3.7862690341334049E-2</v>
      </c>
      <c r="N55" s="131">
        <f>SECTEN2_CO2e_2023!N67-[4]SECTEN2_CO2e!N67</f>
        <v>3.7920490899330028E-2</v>
      </c>
      <c r="O55" s="131">
        <f>SECTEN2_CO2e_2023!O67-[4]SECTEN2_CO2e!O67</f>
        <v>3.7874264809197644E-2</v>
      </c>
    </row>
    <row r="56" spans="1:15" ht="15.75" x14ac:dyDescent="0.3">
      <c r="A56" s="49" t="s">
        <v>56</v>
      </c>
      <c r="B56" s="148" t="s">
        <v>115</v>
      </c>
      <c r="C56" s="131">
        <f>SECTEN2_CO2e_2023!C68-[4]SECTEN2_CO2e!C68</f>
        <v>1.3244541755191852E-4</v>
      </c>
      <c r="D56" s="131">
        <f>SECTEN2_CO2e_2023!D68-[4]SECTEN2_CO2e!D68</f>
        <v>1.1862034273635302E-4</v>
      </c>
      <c r="E56" s="131">
        <f>SECTEN2_CO2e_2023!E68-[4]SECTEN2_CO2e!E68</f>
        <v>-1.7400943904011257E-5</v>
      </c>
      <c r="F56" s="131">
        <f>SECTEN2_CO2e_2023!F68-[4]SECTEN2_CO2e!F68</f>
        <v>-1.2523700126970683E-5</v>
      </c>
      <c r="G56" s="131">
        <f>SECTEN2_CO2e_2023!G68-[4]SECTEN2_CO2e!G68</f>
        <v>-8.2780626773359955E-6</v>
      </c>
      <c r="H56" s="131">
        <f>SECTEN2_CO2e_2023!H68-[4]SECTEN2_CO2e!H68</f>
        <v>-4.780021233705134E-6</v>
      </c>
      <c r="I56" s="131">
        <f>SECTEN2_CO2e_2023!I68-[4]SECTEN2_CO2e!I68</f>
        <v>-2.4292877288806247E-6</v>
      </c>
      <c r="J56" s="131">
        <f>SECTEN2_CO2e_2023!J68-[4]SECTEN2_CO2e!J68</f>
        <v>-1.4358043784364061E-6</v>
      </c>
      <c r="K56" s="131">
        <f>SECTEN2_CO2e_2023!K68-[4]SECTEN2_CO2e!K68</f>
        <v>-8.5115496964265069E-7</v>
      </c>
      <c r="L56" s="131">
        <f>SECTEN2_CO2e_2023!L68-[4]SECTEN2_CO2e!L68</f>
        <v>-3.4818271687012126E-7</v>
      </c>
      <c r="M56" s="131">
        <f>SECTEN2_CO2e_2023!M68-[4]SECTEN2_CO2e!M68</f>
        <v>-1.0916474906127148E-7</v>
      </c>
      <c r="N56" s="131">
        <f>SECTEN2_CO2e_2023!N68-[4]SECTEN2_CO2e!N68</f>
        <v>-2.0737821979392376E-8</v>
      </c>
      <c r="O56" s="131">
        <f>SECTEN2_CO2e_2023!O68-[4]SECTEN2_CO2e!O68</f>
        <v>0</v>
      </c>
    </row>
    <row r="57" spans="1:15" ht="15.75" x14ac:dyDescent="0.3">
      <c r="A57" s="49" t="s">
        <v>37</v>
      </c>
      <c r="B57" s="148" t="s">
        <v>116</v>
      </c>
      <c r="C57" s="131">
        <f>SECTEN2_CO2e_2023!C69-[4]SECTEN2_CO2e!C69</f>
        <v>-0.30666849015129527</v>
      </c>
      <c r="D57" s="131">
        <f>SECTEN2_CO2e_2023!D69-[4]SECTEN2_CO2e!D69</f>
        <v>-0.30978628448510603</v>
      </c>
      <c r="E57" s="131">
        <f>SECTEN2_CO2e_2023!E69-[4]SECTEN2_CO2e!E69</f>
        <v>-0.3331686610840805</v>
      </c>
      <c r="F57" s="131">
        <f>SECTEN2_CO2e_2023!F69-[4]SECTEN2_CO2e!F69</f>
        <v>-0.34845673675802225</v>
      </c>
      <c r="G57" s="131">
        <f>SECTEN2_CO2e_2023!G69-[4]SECTEN2_CO2e!G69</f>
        <v>-0.3585805497142025</v>
      </c>
      <c r="H57" s="131">
        <f>SECTEN2_CO2e_2023!H69-[4]SECTEN2_CO2e!H69</f>
        <v>-0.36131435688286206</v>
      </c>
      <c r="I57" s="131">
        <f>SECTEN2_CO2e_2023!I69-[4]SECTEN2_CO2e!I69</f>
        <v>-0.36152779334660812</v>
      </c>
      <c r="J57" s="131">
        <f>SECTEN2_CO2e_2023!J69-[4]SECTEN2_CO2e!J69</f>
        <v>-0.3493473618529741</v>
      </c>
      <c r="K57" s="131">
        <f>SECTEN2_CO2e_2023!K69-[4]SECTEN2_CO2e!K69</f>
        <v>-0.32465385201799135</v>
      </c>
      <c r="L57" s="131">
        <f>SECTEN2_CO2e_2023!L69-[4]SECTEN2_CO2e!L69</f>
        <v>-0.25715682767471848</v>
      </c>
      <c r="M57" s="131">
        <f>SECTEN2_CO2e_2023!M69-[4]SECTEN2_CO2e!M69</f>
        <v>-0.2138005513647403</v>
      </c>
      <c r="N57" s="131">
        <f>SECTEN2_CO2e_2023!N69-[4]SECTEN2_CO2e!N69</f>
        <v>-0.17481888667311263</v>
      </c>
      <c r="O57" s="131">
        <f>SECTEN2_CO2e_2023!O69-[4]SECTEN2_CO2e!O69</f>
        <v>-0.17456863823910451</v>
      </c>
    </row>
    <row r="58" spans="1:15" ht="15.75" x14ac:dyDescent="0.3">
      <c r="A58" s="49" t="s">
        <v>117</v>
      </c>
      <c r="B58" s="148" t="s">
        <v>118</v>
      </c>
      <c r="C58" s="131">
        <f>SECTEN2_CO2e_2023!C70-[4]SECTEN2_CO2e!C70</f>
        <v>0</v>
      </c>
      <c r="D58" s="131">
        <f>SECTEN2_CO2e_2023!D70-[4]SECTEN2_CO2e!D70</f>
        <v>0</v>
      </c>
      <c r="E58" s="131">
        <f>SECTEN2_CO2e_2023!E70-[4]SECTEN2_CO2e!E70</f>
        <v>0</v>
      </c>
      <c r="F58" s="131">
        <f>SECTEN2_CO2e_2023!F70-[4]SECTEN2_CO2e!F70</f>
        <v>0</v>
      </c>
      <c r="G58" s="131">
        <f>SECTEN2_CO2e_2023!G70-[4]SECTEN2_CO2e!G70</f>
        <v>0</v>
      </c>
      <c r="H58" s="131">
        <f>SECTEN2_CO2e_2023!H70-[4]SECTEN2_CO2e!H70</f>
        <v>0</v>
      </c>
      <c r="I58" s="131">
        <f>SECTEN2_CO2e_2023!I70-[4]SECTEN2_CO2e!I70</f>
        <v>0</v>
      </c>
      <c r="J58" s="131">
        <f>SECTEN2_CO2e_2023!J70-[4]SECTEN2_CO2e!J70</f>
        <v>0</v>
      </c>
      <c r="K58" s="131">
        <f>SECTEN2_CO2e_2023!K70-[4]SECTEN2_CO2e!K70</f>
        <v>0</v>
      </c>
      <c r="L58" s="131">
        <f>SECTEN2_CO2e_2023!L70-[4]SECTEN2_CO2e!L70</f>
        <v>0</v>
      </c>
      <c r="M58" s="131">
        <f>SECTEN2_CO2e_2023!M70-[4]SECTEN2_CO2e!M70</f>
        <v>0</v>
      </c>
      <c r="N58" s="131">
        <f>SECTEN2_CO2e_2023!N70-[4]SECTEN2_CO2e!N70</f>
        <v>0</v>
      </c>
      <c r="O58" s="131">
        <f>SECTEN2_CO2e_2023!O70-[4]SECTEN2_CO2e!O70</f>
        <v>0</v>
      </c>
    </row>
    <row r="59" spans="1:15" x14ac:dyDescent="0.25">
      <c r="A59" s="49"/>
      <c r="B59" s="169" t="s">
        <v>197</v>
      </c>
      <c r="C59" s="137">
        <f>SECTEN2_CO2e_2023!C71-[4]SECTEN2_CO2e!C71</f>
        <v>0.41607150227926581</v>
      </c>
      <c r="D59" s="137">
        <f>SECTEN2_CO2e_2023!D71-[4]SECTEN2_CO2e!D71</f>
        <v>0.30782674151770095</v>
      </c>
      <c r="E59" s="137">
        <f>SECTEN2_CO2e_2023!E71-[4]SECTEN2_CO2e!E71</f>
        <v>-0.26048057106645217</v>
      </c>
      <c r="F59" s="137">
        <f>SECTEN2_CO2e_2023!F71-[4]SECTEN2_CO2e!F71</f>
        <v>-0.14313399242119829</v>
      </c>
      <c r="G59" s="137">
        <f>SECTEN2_CO2e_2023!G71-[4]SECTEN2_CO2e!G71</f>
        <v>-0.1674612400193709</v>
      </c>
      <c r="H59" s="137">
        <f>SECTEN2_CO2e_2023!H71-[4]SECTEN2_CO2e!H71</f>
        <v>-0.16692018141145937</v>
      </c>
      <c r="I59" s="137">
        <f>SECTEN2_CO2e_2023!I71-[4]SECTEN2_CO2e!I71</f>
        <v>-0.1623030371930696</v>
      </c>
      <c r="J59" s="137">
        <f>SECTEN2_CO2e_2023!J71-[4]SECTEN2_CO2e!J71</f>
        <v>-0.14578893369042945</v>
      </c>
      <c r="K59" s="137">
        <f>SECTEN2_CO2e_2023!K71-[4]SECTEN2_CO2e!K71</f>
        <v>-0.12048637152861552</v>
      </c>
      <c r="L59" s="137">
        <f>SECTEN2_CO2e_2023!L71-[4]SECTEN2_CO2e!L71</f>
        <v>-5.4768157363906056E-2</v>
      </c>
      <c r="M59" s="137">
        <f>SECTEN2_CO2e_2023!M71-[4]SECTEN2_CO2e!M71</f>
        <v>-1.4690284651836194E-2</v>
      </c>
      <c r="N59" s="137">
        <f>SECTEN2_CO2e_2023!N71-[4]SECTEN2_CO2e!N71</f>
        <v>1.3714940393152908E-2</v>
      </c>
      <c r="O59" s="137">
        <f>SECTEN2_CO2e_2023!O71-[4]SECTEN2_CO2e!O71</f>
        <v>1.2139754600617003E-2</v>
      </c>
    </row>
    <row r="60" spans="1:15" ht="15.75" x14ac:dyDescent="0.3">
      <c r="A60" s="49" t="s">
        <v>80</v>
      </c>
      <c r="B60" s="148" t="s">
        <v>119</v>
      </c>
      <c r="C60" s="131">
        <f>SECTEN2_CO2e_2023!C72-[4]SECTEN2_CO2e!C72</f>
        <v>-0.10879463770527664</v>
      </c>
      <c r="D60" s="131">
        <f>SECTEN2_CO2e_2023!D72-[4]SECTEN2_CO2e!D72</f>
        <v>-4.5911883854987678E-2</v>
      </c>
      <c r="E60" s="131">
        <f>SECTEN2_CO2e_2023!E72-[4]SECTEN2_CO2e!E72</f>
        <v>0.23527953437369575</v>
      </c>
      <c r="F60" s="131">
        <f>SECTEN2_CO2e_2023!F72-[4]SECTEN2_CO2e!F72</f>
        <v>0.23351385775712785</v>
      </c>
      <c r="G60" s="131">
        <f>SECTEN2_CO2e_2023!G72-[4]SECTEN2_CO2e!G72</f>
        <v>0.19988508465770494</v>
      </c>
      <c r="H60" s="131">
        <f>SECTEN2_CO2e_2023!H72-[4]SECTEN2_CO2e!H72</f>
        <v>0.14798718931933763</v>
      </c>
      <c r="I60" s="131">
        <f>SECTEN2_CO2e_2023!I72-[4]SECTEN2_CO2e!I72</f>
        <v>0.11468351212133321</v>
      </c>
      <c r="J60" s="131">
        <f>SECTEN2_CO2e_2023!J72-[4]SECTEN2_CO2e!J72</f>
        <v>8.643768109596639E-2</v>
      </c>
      <c r="K60" s="131">
        <f>SECTEN2_CO2e_2023!K72-[4]SECTEN2_CO2e!K72</f>
        <v>6.9278372642457953E-2</v>
      </c>
      <c r="L60" s="131">
        <f>SECTEN2_CO2e_2023!L72-[4]SECTEN2_CO2e!L72</f>
        <v>4.4423484952518688E-2</v>
      </c>
      <c r="M60" s="131">
        <f>SECTEN2_CO2e_2023!M72-[4]SECTEN2_CO2e!M72</f>
        <v>3.0391742023351043E-2</v>
      </c>
      <c r="N60" s="131">
        <f>SECTEN2_CO2e_2023!N72-[4]SECTEN2_CO2e!N72</f>
        <v>1.485559064612274E-2</v>
      </c>
      <c r="O60" s="131">
        <f>SECTEN2_CO2e_2023!O72-[4]SECTEN2_CO2e!O72</f>
        <v>1.0674476889419027E-3</v>
      </c>
    </row>
    <row r="61" spans="1:15" ht="15.75" x14ac:dyDescent="0.3">
      <c r="A61" s="49" t="s">
        <v>88</v>
      </c>
      <c r="B61" s="148" t="s">
        <v>120</v>
      </c>
      <c r="C61" s="131">
        <f>SECTEN2_CO2e_2023!C73-[4]SECTEN2_CO2e!C73</f>
        <v>-0.13283078053544428</v>
      </c>
      <c r="D61" s="131">
        <f>SECTEN2_CO2e_2023!D73-[4]SECTEN2_CO2e!D73</f>
        <v>-0.12581884028416157</v>
      </c>
      <c r="E61" s="131">
        <f>SECTEN2_CO2e_2023!E73-[4]SECTEN2_CO2e!E73</f>
        <v>-0.11254192896046766</v>
      </c>
      <c r="F61" s="131">
        <f>SECTEN2_CO2e_2023!F73-[4]SECTEN2_CO2e!F73</f>
        <v>-1.5024747257354032E-2</v>
      </c>
      <c r="G61" s="131">
        <f>SECTEN2_CO2e_2023!G73-[4]SECTEN2_CO2e!G73</f>
        <v>-1.3276796212457753E-2</v>
      </c>
      <c r="H61" s="131">
        <f>SECTEN2_CO2e_2023!H73-[4]SECTEN2_CO2e!H73</f>
        <v>-1.1883694150079782E-2</v>
      </c>
      <c r="I61" s="131">
        <f>SECTEN2_CO2e_2023!I73-[4]SECTEN2_CO2e!I73</f>
        <v>-1.1375856368172732E-2</v>
      </c>
      <c r="J61" s="131">
        <f>SECTEN2_CO2e_2023!J73-[4]SECTEN2_CO2e!J73</f>
        <v>-1.0339099193715784E-2</v>
      </c>
      <c r="K61" s="131">
        <f>SECTEN2_CO2e_2023!K73-[4]SECTEN2_CO2e!K73</f>
        <v>-9.1591857281211886E-3</v>
      </c>
      <c r="L61" s="131">
        <f>SECTEN2_CO2e_2023!L73-[4]SECTEN2_CO2e!L73</f>
        <v>-6.8610313334664386E-3</v>
      </c>
      <c r="M61" s="131">
        <f>SECTEN2_CO2e_2023!M73-[4]SECTEN2_CO2e!M73</f>
        <v>-5.4672240092320523E-3</v>
      </c>
      <c r="N61" s="131">
        <f>SECTEN2_CO2e_2023!N73-[4]SECTEN2_CO2e!N73</f>
        <v>-2.6528610854805457E-3</v>
      </c>
      <c r="O61" s="131">
        <f>SECTEN2_CO2e_2023!O73-[4]SECTEN2_CO2e!O73</f>
        <v>-9.1037186846330137E-4</v>
      </c>
    </row>
    <row r="62" spans="1:15" ht="15.75" x14ac:dyDescent="0.3">
      <c r="A62" s="49" t="s">
        <v>86</v>
      </c>
      <c r="B62" s="148" t="s">
        <v>121</v>
      </c>
      <c r="C62" s="131">
        <f>SECTEN2_CO2e_2023!C74-[4]SECTEN2_CO2e!C74</f>
        <v>0.21297024125983377</v>
      </c>
      <c r="D62" s="131">
        <f>SECTEN2_CO2e_2023!D74-[4]SECTEN2_CO2e!D74</f>
        <v>0.13877490480008436</v>
      </c>
      <c r="E62" s="131">
        <f>SECTEN2_CO2e_2023!E74-[4]SECTEN2_CO2e!E74</f>
        <v>4.7192437992683356E-2</v>
      </c>
      <c r="F62" s="131">
        <f>SECTEN2_CO2e_2023!F74-[4]SECTEN2_CO2e!F74</f>
        <v>0.13084800635242111</v>
      </c>
      <c r="G62" s="131">
        <f>SECTEN2_CO2e_2023!G74-[4]SECTEN2_CO2e!G74</f>
        <v>9.540296938870485E-2</v>
      </c>
      <c r="H62" s="131">
        <f>SECTEN2_CO2e_2023!H74-[4]SECTEN2_CO2e!H74</f>
        <v>6.0485565402573993E-2</v>
      </c>
      <c r="I62" s="131">
        <f>SECTEN2_CO2e_2023!I74-[4]SECTEN2_CO2e!I74</f>
        <v>4.8259385559518475E-2</v>
      </c>
      <c r="J62" s="131">
        <f>SECTEN2_CO2e_2023!J74-[4]SECTEN2_CO2e!J74</f>
        <v>3.1693674523616266E-2</v>
      </c>
      <c r="K62" s="131">
        <f>SECTEN2_CO2e_2023!K74-[4]SECTEN2_CO2e!K74</f>
        <v>2.3217097307725476E-2</v>
      </c>
      <c r="L62" s="131">
        <f>SECTEN2_CO2e_2023!L74-[4]SECTEN2_CO2e!L74</f>
        <v>1.3663349399188507E-2</v>
      </c>
      <c r="M62" s="131">
        <f>SECTEN2_CO2e_2023!M74-[4]SECTEN2_CO2e!M74</f>
        <v>9.5872858232389224E-3</v>
      </c>
      <c r="N62" s="131">
        <f>SECTEN2_CO2e_2023!N74-[4]SECTEN2_CO2e!N74</f>
        <v>3.9144981559656178E-3</v>
      </c>
      <c r="O62" s="131">
        <f>SECTEN2_CO2e_2023!O74-[4]SECTEN2_CO2e!O74</f>
        <v>7.5289166813202746E-4</v>
      </c>
    </row>
    <row r="63" spans="1:15" ht="27" x14ac:dyDescent="0.3">
      <c r="A63" s="49" t="s">
        <v>40</v>
      </c>
      <c r="B63" s="148" t="s">
        <v>122</v>
      </c>
      <c r="C63" s="131">
        <f>SECTEN2_CO2e_2023!C75-[4]SECTEN2_CO2e!C75</f>
        <v>3.0009912286501017E-2</v>
      </c>
      <c r="D63" s="131">
        <f>SECTEN2_CO2e_2023!D75-[4]SECTEN2_CO2e!D75</f>
        <v>3.9544546438721323E-2</v>
      </c>
      <c r="E63" s="131">
        <f>SECTEN2_CO2e_2023!E75-[4]SECTEN2_CO2e!E75</f>
        <v>0.10769611069211102</v>
      </c>
      <c r="F63" s="131">
        <f>SECTEN2_CO2e_2023!F75-[4]SECTEN2_CO2e!F75</f>
        <v>6.1712800717665134E-2</v>
      </c>
      <c r="G63" s="131">
        <f>SECTEN2_CO2e_2023!G75-[4]SECTEN2_CO2e!G75</f>
        <v>6.2022741819799804E-2</v>
      </c>
      <c r="H63" s="131">
        <f>SECTEN2_CO2e_2023!H75-[4]SECTEN2_CO2e!H75</f>
        <v>6.2381789188675346E-2</v>
      </c>
      <c r="I63" s="131">
        <f>SECTEN2_CO2e_2023!I75-[4]SECTEN2_CO2e!I75</f>
        <v>6.2937396158083886E-2</v>
      </c>
      <c r="J63" s="131">
        <f>SECTEN2_CO2e_2023!J75-[4]SECTEN2_CO2e!J75</f>
        <v>6.3461644286613383E-2</v>
      </c>
      <c r="K63" s="131">
        <f>SECTEN2_CO2e_2023!K75-[4]SECTEN2_CO2e!K75</f>
        <v>6.3506437400768084E-2</v>
      </c>
      <c r="L63" s="131">
        <f>SECTEN2_CO2e_2023!L75-[4]SECTEN2_CO2e!L75</f>
        <v>6.3631181823507077E-2</v>
      </c>
      <c r="M63" s="131">
        <f>SECTEN2_CO2e_2023!M75-[4]SECTEN2_CO2e!M75</f>
        <v>6.3692044674454273E-2</v>
      </c>
      <c r="N63" s="131">
        <f>SECTEN2_CO2e_2023!N75-[4]SECTEN2_CO2e!N75</f>
        <v>6.3834462157528832E-2</v>
      </c>
      <c r="O63" s="131">
        <f>SECTEN2_CO2e_2023!O75-[4]SECTEN2_CO2e!O75</f>
        <v>6.3966281976475692E-2</v>
      </c>
    </row>
    <row r="64" spans="1:15" ht="27" x14ac:dyDescent="0.3">
      <c r="A64" s="49" t="s">
        <v>57</v>
      </c>
      <c r="B64" s="148" t="s">
        <v>123</v>
      </c>
      <c r="C64" s="131">
        <f>SECTEN2_CO2e_2023!C76-[4]SECTEN2_CO2e!C76</f>
        <v>2.7729876619586591E-5</v>
      </c>
      <c r="D64" s="131">
        <f>SECTEN2_CO2e_2023!D76-[4]SECTEN2_CO2e!D76</f>
        <v>-5.5725069553491657E-4</v>
      </c>
      <c r="E64" s="131">
        <f>SECTEN2_CO2e_2023!E76-[4]SECTEN2_CO2e!E76</f>
        <v>-1.2885172374832443E-3</v>
      </c>
      <c r="F64" s="131">
        <f>SECTEN2_CO2e_2023!F76-[4]SECTEN2_CO2e!F76</f>
        <v>-5.9850508777381517E-4</v>
      </c>
      <c r="G64" s="131">
        <f>SECTEN2_CO2e_2023!G76-[4]SECTEN2_CO2e!G76</f>
        <v>-4.4413659184028287E-4</v>
      </c>
      <c r="H64" s="131">
        <f>SECTEN2_CO2e_2023!H76-[4]SECTEN2_CO2e!H76</f>
        <v>-2.2586165501592426E-4</v>
      </c>
      <c r="I64" s="131">
        <f>SECTEN2_CO2e_2023!I76-[4]SECTEN2_CO2e!I76</f>
        <v>-8.4437100171655399E-5</v>
      </c>
      <c r="J64" s="131">
        <f>SECTEN2_CO2e_2023!J76-[4]SECTEN2_CO2e!J76</f>
        <v>-5.5747047128365534E-5</v>
      </c>
      <c r="K64" s="131">
        <f>SECTEN2_CO2e_2023!K76-[4]SECTEN2_CO2e!K76</f>
        <v>-3.8382522555960308E-5</v>
      </c>
      <c r="L64" s="131">
        <f>SECTEN2_CO2e_2023!L76-[4]SECTEN2_CO2e!L76</f>
        <v>-2.1508110401947944E-5</v>
      </c>
      <c r="M64" s="131">
        <f>SECTEN2_CO2e_2023!M76-[4]SECTEN2_CO2e!M76</f>
        <v>-1.125625278719164E-5</v>
      </c>
      <c r="N64" s="131">
        <f>SECTEN2_CO2e_2023!N76-[4]SECTEN2_CO2e!N76</f>
        <v>-6.1011729585499358E-6</v>
      </c>
      <c r="O64" s="131">
        <f>SECTEN2_CO2e_2023!O76-[4]SECTEN2_CO2e!O76</f>
        <v>-1.1147772266484682E-6</v>
      </c>
    </row>
    <row r="65" spans="1:15" x14ac:dyDescent="0.25">
      <c r="A65" s="49"/>
      <c r="B65" s="169" t="s">
        <v>198</v>
      </c>
      <c r="C65" s="137">
        <f>SECTEN2_CO2e_2023!C77-[4]SECTEN2_CO2e!C77</f>
        <v>1.3824651822318401E-3</v>
      </c>
      <c r="D65" s="137">
        <f>SECTEN2_CO2e_2023!D77-[4]SECTEN2_CO2e!D77</f>
        <v>6.0314764041216051E-3</v>
      </c>
      <c r="E65" s="137">
        <f>SECTEN2_CO2e_2023!E77-[4]SECTEN2_CO2e!E77</f>
        <v>0.2763376368605357</v>
      </c>
      <c r="F65" s="137">
        <f>SECTEN2_CO2e_2023!F77-[4]SECTEN2_CO2e!F77</f>
        <v>0.41045141248208594</v>
      </c>
      <c r="G65" s="137">
        <f>SECTEN2_CO2e_2023!G77-[4]SECTEN2_CO2e!G77</f>
        <v>0.34358986306191497</v>
      </c>
      <c r="H65" s="137">
        <f>SECTEN2_CO2e_2023!H77-[4]SECTEN2_CO2e!H77</f>
        <v>0.25874498810548907</v>
      </c>
      <c r="I65" s="137">
        <f>SECTEN2_CO2e_2023!I77-[4]SECTEN2_CO2e!I77</f>
        <v>0.21442000037059472</v>
      </c>
      <c r="J65" s="137">
        <f>SECTEN2_CO2e_2023!J77-[4]SECTEN2_CO2e!J77</f>
        <v>0.17119815366535107</v>
      </c>
      <c r="K65" s="137">
        <f>SECTEN2_CO2e_2023!K77-[4]SECTEN2_CO2e!K77</f>
        <v>0.14680433910027446</v>
      </c>
      <c r="L65" s="137">
        <f>SECTEN2_CO2e_2023!L77-[4]SECTEN2_CO2e!L77</f>
        <v>0.11483547673134709</v>
      </c>
      <c r="M65" s="137">
        <f>SECTEN2_CO2e_2023!M77-[4]SECTEN2_CO2e!M77</f>
        <v>9.8192592259024991E-2</v>
      </c>
      <c r="N65" s="137">
        <f>SECTEN2_CO2e_2023!N77-[4]SECTEN2_CO2e!N77</f>
        <v>7.9945588701178405E-2</v>
      </c>
      <c r="O65" s="137">
        <f>SECTEN2_CO2e_2023!O77-[4]SECTEN2_CO2e!O77</f>
        <v>6.4875134687859659E-2</v>
      </c>
    </row>
    <row r="66" spans="1:15" ht="15.75" x14ac:dyDescent="0.3">
      <c r="A66" s="47"/>
      <c r="B66" s="29" t="s">
        <v>199</v>
      </c>
      <c r="C66" s="138">
        <f>SECTEN2_CO2e_2023!C78-[4]SECTEN2_CO2e!C78</f>
        <v>0.41745396746148344</v>
      </c>
      <c r="D66" s="138">
        <f>SECTEN2_CO2e_2023!D78-[4]SECTEN2_CO2e!D78</f>
        <v>0.313858217921819</v>
      </c>
      <c r="E66" s="138">
        <f>SECTEN2_CO2e_2023!E78-[4]SECTEN2_CO2e!E78</f>
        <v>1.5857065794094183E-2</v>
      </c>
      <c r="F66" s="138">
        <f>SECTEN2_CO2e_2023!F78-[4]SECTEN2_CO2e!F78</f>
        <v>0.267317420060877</v>
      </c>
      <c r="G66" s="138">
        <f>SECTEN2_CO2e_2023!G78-[4]SECTEN2_CO2e!G78</f>
        <v>0.17612862304254406</v>
      </c>
      <c r="H66" s="138">
        <f>SECTEN2_CO2e_2023!H78-[4]SECTEN2_CO2e!H78</f>
        <v>9.1824806694035033E-2</v>
      </c>
      <c r="I66" s="138">
        <f>SECTEN2_CO2e_2023!I78-[4]SECTEN2_CO2e!I78</f>
        <v>5.2116963177525122E-2</v>
      </c>
      <c r="J66" s="138">
        <f>SECTEN2_CO2e_2023!J78-[4]SECTEN2_CO2e!J78</f>
        <v>2.5409219974925179E-2</v>
      </c>
      <c r="K66" s="138">
        <f>SECTEN2_CO2e_2023!K78-[4]SECTEN2_CO2e!K78</f>
        <v>2.6317967571660716E-2</v>
      </c>
      <c r="L66" s="138">
        <f>SECTEN2_CO2e_2023!L78-[4]SECTEN2_CO2e!L78</f>
        <v>6.006731936744103E-2</v>
      </c>
      <c r="M66" s="138">
        <f>SECTEN2_CO2e_2023!M78-[4]SECTEN2_CO2e!M78</f>
        <v>8.3502307607188797E-2</v>
      </c>
      <c r="N66" s="138">
        <f>SECTEN2_CO2e_2023!N78-[4]SECTEN2_CO2e!N78</f>
        <v>9.3660529094330869E-2</v>
      </c>
      <c r="O66" s="138">
        <f>SECTEN2_CO2e_2023!O78-[4]SECTEN2_CO2e!O78</f>
        <v>7.7014889288477217E-2</v>
      </c>
    </row>
    <row r="67" spans="1:15" ht="15.75" x14ac:dyDescent="0.3">
      <c r="A67" s="48"/>
      <c r="B67" s="17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1:15" ht="16.5" x14ac:dyDescent="0.3">
      <c r="A68" s="48"/>
      <c r="B68" s="30" t="s">
        <v>188</v>
      </c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</row>
    <row r="69" spans="1:15" ht="30" x14ac:dyDescent="0.35">
      <c r="A69" s="46"/>
      <c r="B69" s="13" t="s">
        <v>184</v>
      </c>
      <c r="C69" s="130">
        <v>2018</v>
      </c>
      <c r="D69" s="130">
        <v>2019</v>
      </c>
      <c r="E69" s="130">
        <v>2020</v>
      </c>
      <c r="F69" s="130">
        <v>2023</v>
      </c>
      <c r="G69" s="130">
        <v>2025</v>
      </c>
      <c r="H69" s="130">
        <v>2028</v>
      </c>
      <c r="I69" s="130">
        <v>2030</v>
      </c>
      <c r="J69" s="130">
        <v>2033</v>
      </c>
      <c r="K69" s="130">
        <v>2035</v>
      </c>
      <c r="L69" s="130">
        <v>2038</v>
      </c>
      <c r="M69" s="130">
        <v>2040</v>
      </c>
      <c r="N69" s="130">
        <v>2045</v>
      </c>
      <c r="O69" s="130">
        <v>2050</v>
      </c>
    </row>
    <row r="70" spans="1:15" ht="15.75" x14ac:dyDescent="0.3">
      <c r="A70" s="47" t="s">
        <v>62</v>
      </c>
      <c r="B70" s="146" t="s">
        <v>124</v>
      </c>
      <c r="C70" s="131">
        <f>SECTEN2_CO2e_2023!C82-[4]SECTEN2_CO2e!C82</f>
        <v>2.0055732187818549</v>
      </c>
      <c r="D70" s="131">
        <f>SECTEN2_CO2e_2023!D82-[4]SECTEN2_CO2e!D82</f>
        <v>1.9729708769769019</v>
      </c>
      <c r="E70" s="131">
        <f>SECTEN2_CO2e_2023!E82-[4]SECTEN2_CO2e!E82</f>
        <v>1.8067689710023274</v>
      </c>
      <c r="F70" s="131">
        <f>SECTEN2_CO2e_2023!F82-[4]SECTEN2_CO2e!F82</f>
        <v>1.6784969686267317</v>
      </c>
      <c r="G70" s="131">
        <f>SECTEN2_CO2e_2023!G82-[4]SECTEN2_CO2e!G82</f>
        <v>1.5999838202224694</v>
      </c>
      <c r="H70" s="131">
        <f>SECTEN2_CO2e_2023!H82-[4]SECTEN2_CO2e!H82</f>
        <v>1.4870982744256978</v>
      </c>
      <c r="I70" s="131">
        <f>SECTEN2_CO2e_2023!I82-[4]SECTEN2_CO2e!I82</f>
        <v>1.4199438340580635</v>
      </c>
      <c r="J70" s="131">
        <f>SECTEN2_CO2e_2023!J82-[4]SECTEN2_CO2e!J82</f>
        <v>1.3085946222688705</v>
      </c>
      <c r="K70" s="131">
        <f>SECTEN2_CO2e_2023!K82-[4]SECTEN2_CO2e!K82</f>
        <v>1.2408874781728727</v>
      </c>
      <c r="L70" s="131">
        <f>SECTEN2_CO2e_2023!L82-[4]SECTEN2_CO2e!L82</f>
        <v>1.14411366783796</v>
      </c>
      <c r="M70" s="131">
        <f>SECTEN2_CO2e_2023!M82-[4]SECTEN2_CO2e!M82</f>
        <v>1.0826744170534077</v>
      </c>
      <c r="N70" s="131">
        <f>SECTEN2_CO2e_2023!N82-[4]SECTEN2_CO2e!N82</f>
        <v>0.93949177163589681</v>
      </c>
      <c r="O70" s="131">
        <f>SECTEN2_CO2e_2023!O82-[4]SECTEN2_CO2e!O82</f>
        <v>0.81050361340116694</v>
      </c>
    </row>
    <row r="71" spans="1:15" ht="15.75" x14ac:dyDescent="0.3">
      <c r="A71" s="47" t="s">
        <v>64</v>
      </c>
      <c r="B71" s="146" t="s">
        <v>125</v>
      </c>
      <c r="C71" s="131">
        <f>SECTEN2_CO2e_2023!C83-[4]SECTEN2_CO2e!C83</f>
        <v>1.0862209344874567</v>
      </c>
      <c r="D71" s="131">
        <f>SECTEN2_CO2e_2023!D83-[4]SECTEN2_CO2e!D83</f>
        <v>1.0743019419160504</v>
      </c>
      <c r="E71" s="131">
        <f>SECTEN2_CO2e_2023!E83-[4]SECTEN2_CO2e!E83</f>
        <v>1.0463499691817175</v>
      </c>
      <c r="F71" s="131">
        <f>SECTEN2_CO2e_2023!F83-[4]SECTEN2_CO2e!F83</f>
        <v>0.98115734443555258</v>
      </c>
      <c r="G71" s="131">
        <f>SECTEN2_CO2e_2023!G83-[4]SECTEN2_CO2e!G83</f>
        <v>0.91622687802008307</v>
      </c>
      <c r="H71" s="131">
        <f>SECTEN2_CO2e_2023!H83-[4]SECTEN2_CO2e!H83</f>
        <v>0.8250271796962767</v>
      </c>
      <c r="I71" s="131">
        <f>SECTEN2_CO2e_2023!I83-[4]SECTEN2_CO2e!I83</f>
        <v>0.7721502945450851</v>
      </c>
      <c r="J71" s="131">
        <f>SECTEN2_CO2e_2023!J83-[4]SECTEN2_CO2e!J83</f>
        <v>0.6685523811390921</v>
      </c>
      <c r="K71" s="131">
        <f>SECTEN2_CO2e_2023!K83-[4]SECTEN2_CO2e!K83</f>
        <v>0.60761600560253215</v>
      </c>
      <c r="L71" s="131">
        <f>SECTEN2_CO2e_2023!L83-[4]SECTEN2_CO2e!L83</f>
        <v>0.52409546055869272</v>
      </c>
      <c r="M71" s="131">
        <f>SECTEN2_CO2e_2023!M83-[4]SECTEN2_CO2e!M83</f>
        <v>0.47343835839825299</v>
      </c>
      <c r="N71" s="131">
        <f>SECTEN2_CO2e_2023!N83-[4]SECTEN2_CO2e!N83</f>
        <v>0.36326263834106853</v>
      </c>
      <c r="O71" s="131">
        <f>SECTEN2_CO2e_2023!O83-[4]SECTEN2_CO2e!O83</f>
        <v>0.27464193706383005</v>
      </c>
    </row>
    <row r="72" spans="1:15" ht="15.75" x14ac:dyDescent="0.3">
      <c r="A72" s="47" t="s">
        <v>65</v>
      </c>
      <c r="B72" s="146" t="s">
        <v>126</v>
      </c>
      <c r="C72" s="131">
        <f>SECTEN2_CO2e_2023!C84-[4]SECTEN2_CO2e!C84</f>
        <v>-3.0355525697254138E-2</v>
      </c>
      <c r="D72" s="131">
        <f>SECTEN2_CO2e_2023!D84-[4]SECTEN2_CO2e!D84</f>
        <v>-3.051488650618786E-2</v>
      </c>
      <c r="E72" s="131">
        <f>SECTEN2_CO2e_2023!E84-[4]SECTEN2_CO2e!E84</f>
        <v>-2.7336539833755946E-2</v>
      </c>
      <c r="F72" s="131">
        <f>SECTEN2_CO2e_2023!F84-[4]SECTEN2_CO2e!F84</f>
        <v>-2.4164597518060049E-2</v>
      </c>
      <c r="G72" s="131">
        <f>SECTEN2_CO2e_2023!G84-[4]SECTEN2_CO2e!G84</f>
        <v>-2.3253056541016004E-2</v>
      </c>
      <c r="H72" s="131">
        <f>SECTEN2_CO2e_2023!H84-[4]SECTEN2_CO2e!H84</f>
        <v>-2.1885453820864931E-2</v>
      </c>
      <c r="I72" s="131">
        <f>SECTEN2_CO2e_2023!I84-[4]SECTEN2_CO2e!I84</f>
        <v>-2.1127197357684757E-2</v>
      </c>
      <c r="J72" s="131">
        <f>SECTEN2_CO2e_2023!J84-[4]SECTEN2_CO2e!J84</f>
        <v>-1.8758321116261384E-2</v>
      </c>
      <c r="K72" s="131">
        <f>SECTEN2_CO2e_2023!K84-[4]SECTEN2_CO2e!K84</f>
        <v>-1.7280926144147168E-2</v>
      </c>
      <c r="L72" s="131">
        <f>SECTEN2_CO2e_2023!L84-[4]SECTEN2_CO2e!L84</f>
        <v>-1.5079353599304179E-2</v>
      </c>
      <c r="M72" s="131">
        <f>SECTEN2_CO2e_2023!M84-[4]SECTEN2_CO2e!M84</f>
        <v>-1.3610921361166234E-2</v>
      </c>
      <c r="N72" s="131">
        <f>SECTEN2_CO2e_2023!N84-[4]SECTEN2_CO2e!N84</f>
        <v>-9.9376114091834084E-3</v>
      </c>
      <c r="O72" s="131">
        <f>SECTEN2_CO2e_2023!O84-[4]SECTEN2_CO2e!O84</f>
        <v>-9.1358182272581745E-3</v>
      </c>
    </row>
    <row r="73" spans="1:15" ht="15.75" x14ac:dyDescent="0.3">
      <c r="A73" s="47" t="s">
        <v>63</v>
      </c>
      <c r="B73" s="146" t="s">
        <v>127</v>
      </c>
      <c r="C73" s="131">
        <f>SECTEN2_CO2e_2023!C85-[4]SECTEN2_CO2e!C85</f>
        <v>0.21700280815452899</v>
      </c>
      <c r="D73" s="131">
        <f>SECTEN2_CO2e_2023!D85-[4]SECTEN2_CO2e!D85</f>
        <v>0.23003317328893846</v>
      </c>
      <c r="E73" s="131">
        <f>SECTEN2_CO2e_2023!E85-[4]SECTEN2_CO2e!E85</f>
        <v>0.23353202612136315</v>
      </c>
      <c r="F73" s="131">
        <f>SECTEN2_CO2e_2023!F85-[4]SECTEN2_CO2e!F85</f>
        <v>0.25762026748251809</v>
      </c>
      <c r="G73" s="131">
        <f>SECTEN2_CO2e_2023!G85-[4]SECTEN2_CO2e!G85</f>
        <v>0.25783188598071938</v>
      </c>
      <c r="H73" s="131">
        <f>SECTEN2_CO2e_2023!H85-[4]SECTEN2_CO2e!H85</f>
        <v>0.24919378087049893</v>
      </c>
      <c r="I73" s="131">
        <f>SECTEN2_CO2e_2023!I85-[4]SECTEN2_CO2e!I85</f>
        <v>0.24364092508774604</v>
      </c>
      <c r="J73" s="131">
        <f>SECTEN2_CO2e_2023!J85-[4]SECTEN2_CO2e!J85</f>
        <v>0.23134424695065769</v>
      </c>
      <c r="K73" s="131">
        <f>SECTEN2_CO2e_2023!K85-[4]SECTEN2_CO2e!K85</f>
        <v>0.22338289943429235</v>
      </c>
      <c r="L73" s="131">
        <f>SECTEN2_CO2e_2023!L85-[4]SECTEN2_CO2e!L85</f>
        <v>0.21097878582110896</v>
      </c>
      <c r="M73" s="131">
        <f>SECTEN2_CO2e_2023!M85-[4]SECTEN2_CO2e!M85</f>
        <v>0.20278365581278956</v>
      </c>
      <c r="N73" s="131">
        <f>SECTEN2_CO2e_2023!N85-[4]SECTEN2_CO2e!N85</f>
        <v>0.18270929696225746</v>
      </c>
      <c r="O73" s="131">
        <f>SECTEN2_CO2e_2023!O85-[4]SECTEN2_CO2e!O85</f>
        <v>0.16322487513810735</v>
      </c>
    </row>
    <row r="74" spans="1:15" ht="15.75" x14ac:dyDescent="0.3">
      <c r="A74" s="47"/>
      <c r="B74" s="32" t="s">
        <v>200</v>
      </c>
      <c r="C74" s="139">
        <f>SECTEN2_CO2e_2023!C86-[4]SECTEN2_CO2e!C86</f>
        <v>3.2784414357265916</v>
      </c>
      <c r="D74" s="139">
        <f>SECTEN2_CO2e_2023!D86-[4]SECTEN2_CO2e!D86</f>
        <v>3.2467911056756904</v>
      </c>
      <c r="E74" s="139">
        <f>SECTEN2_CO2e_2023!E86-[4]SECTEN2_CO2e!E86</f>
        <v>3.0593144264716301</v>
      </c>
      <c r="F74" s="139">
        <f>SECTEN2_CO2e_2023!F86-[4]SECTEN2_CO2e!F86</f>
        <v>2.8931099830267399</v>
      </c>
      <c r="G74" s="139">
        <f>SECTEN2_CO2e_2023!G86-[4]SECTEN2_CO2e!G86</f>
        <v>2.750789527682258</v>
      </c>
      <c r="H74" s="139">
        <f>SECTEN2_CO2e_2023!H86-[4]SECTEN2_CO2e!H86</f>
        <v>2.5394337811716099</v>
      </c>
      <c r="I74" s="139">
        <f>SECTEN2_CO2e_2023!I86-[4]SECTEN2_CO2e!I86</f>
        <v>2.4146078563332054</v>
      </c>
      <c r="J74" s="139">
        <f>SECTEN2_CO2e_2023!J86-[4]SECTEN2_CO2e!J86</f>
        <v>2.1897329292423606</v>
      </c>
      <c r="K74" s="139">
        <f>SECTEN2_CO2e_2023!K86-[4]SECTEN2_CO2e!K86</f>
        <v>2.0546054570655485</v>
      </c>
      <c r="L74" s="139">
        <f>SECTEN2_CO2e_2023!L86-[4]SECTEN2_CO2e!L86</f>
        <v>1.8641085606184618</v>
      </c>
      <c r="M74" s="139">
        <f>SECTEN2_CO2e_2023!M86-[4]SECTEN2_CO2e!M86</f>
        <v>1.745285509903276</v>
      </c>
      <c r="N74" s="139">
        <f>SECTEN2_CO2e_2023!N86-[4]SECTEN2_CO2e!N86</f>
        <v>1.4755260955300429</v>
      </c>
      <c r="O74" s="139">
        <f>SECTEN2_CO2e_2023!O86-[4]SECTEN2_CO2e!O86</f>
        <v>1.2392346073758489</v>
      </c>
    </row>
    <row r="75" spans="1:15" ht="15.75" x14ac:dyDescent="0.3">
      <c r="A75" s="47" t="s">
        <v>46</v>
      </c>
      <c r="B75" s="146" t="s">
        <v>128</v>
      </c>
      <c r="C75" s="131">
        <f>SECTEN2_CO2e_2023!C87-[4]SECTEN2_CO2e!C87</f>
        <v>0.55576949039746459</v>
      </c>
      <c r="D75" s="131">
        <f>SECTEN2_CO2e_2023!D87-[4]SECTEN2_CO2e!D87</f>
        <v>0.18202959036431032</v>
      </c>
      <c r="E75" s="131">
        <f>SECTEN2_CO2e_2023!E87-[4]SECTEN2_CO2e!E87</f>
        <v>0.57457886129395064</v>
      </c>
      <c r="F75" s="131">
        <f>SECTEN2_CO2e_2023!F87-[4]SECTEN2_CO2e!F87</f>
        <v>0.54183154520119459</v>
      </c>
      <c r="G75" s="131">
        <f>SECTEN2_CO2e_2023!G87-[4]SECTEN2_CO2e!G87</f>
        <v>0.52018728402844694</v>
      </c>
      <c r="H75" s="131">
        <f>SECTEN2_CO2e_2023!H87-[4]SECTEN2_CO2e!H87</f>
        <v>0.48800181660295472</v>
      </c>
      <c r="I75" s="131">
        <f>SECTEN2_CO2e_2023!I87-[4]SECTEN2_CO2e!I87</f>
        <v>0.46673212120838237</v>
      </c>
      <c r="J75" s="131">
        <f>SECTEN2_CO2e_2023!J87-[4]SECTEN2_CO2e!J87</f>
        <v>0.44333745247889489</v>
      </c>
      <c r="K75" s="131">
        <f>SECTEN2_CO2e_2023!K87-[4]SECTEN2_CO2e!K87</f>
        <v>0.42799863880992284</v>
      </c>
      <c r="L75" s="131">
        <f>SECTEN2_CO2e_2023!L87-[4]SECTEN2_CO2e!L87</f>
        <v>0.40537686653249239</v>
      </c>
      <c r="M75" s="131">
        <f>SECTEN2_CO2e_2023!M87-[4]SECTEN2_CO2e!M87</f>
        <v>0.39055331716488872</v>
      </c>
      <c r="N75" s="131">
        <f>SECTEN2_CO2e_2023!N87-[4]SECTEN2_CO2e!N87</f>
        <v>0.35439615627328536</v>
      </c>
      <c r="O75" s="131">
        <f>SECTEN2_CO2e_2023!O87-[4]SECTEN2_CO2e!O87</f>
        <v>0.31952715613510918</v>
      </c>
    </row>
    <row r="76" spans="1:15" ht="15.75" x14ac:dyDescent="0.3">
      <c r="A76" s="47" t="s">
        <v>44</v>
      </c>
      <c r="B76" s="146" t="s">
        <v>129</v>
      </c>
      <c r="C76" s="131">
        <f>SECTEN2_CO2e_2023!C88-[4]SECTEN2_CO2e!C88</f>
        <v>-1.1248198894476784</v>
      </c>
      <c r="D76" s="131">
        <f>SECTEN2_CO2e_2023!D88-[4]SECTEN2_CO2e!D88</f>
        <v>-1.1286436794027996</v>
      </c>
      <c r="E76" s="131">
        <f>SECTEN2_CO2e_2023!E88-[4]SECTEN2_CO2e!E88</f>
        <v>-1.1496056438086013</v>
      </c>
      <c r="F76" s="131">
        <f>SECTEN2_CO2e_2023!F88-[4]SECTEN2_CO2e!F88</f>
        <v>-1.3369596582440626</v>
      </c>
      <c r="G76" s="131">
        <f>SECTEN2_CO2e_2023!G88-[4]SECTEN2_CO2e!G88</f>
        <v>-1.4581307361377642</v>
      </c>
      <c r="H76" s="131">
        <f>SECTEN2_CO2e_2023!H88-[4]SECTEN2_CO2e!H88</f>
        <v>-1.637920787759608</v>
      </c>
      <c r="I76" s="131">
        <f>SECTEN2_CO2e_2023!I88-[4]SECTEN2_CO2e!I88</f>
        <v>-1.7538063151495717</v>
      </c>
      <c r="J76" s="131">
        <f>SECTEN2_CO2e_2023!J88-[4]SECTEN2_CO2e!J88</f>
        <v>-1.850499616551716</v>
      </c>
      <c r="K76" s="131">
        <f>SECTEN2_CO2e_2023!K88-[4]SECTEN2_CO2e!K88</f>
        <v>-1.9129016401839718</v>
      </c>
      <c r="L76" s="131">
        <f>SECTEN2_CO2e_2023!L88-[4]SECTEN2_CO2e!L88</f>
        <v>-2.0056133477906619</v>
      </c>
      <c r="M76" s="131">
        <f>SECTEN2_CO2e_2023!M88-[4]SECTEN2_CO2e!M88</f>
        <v>-2.0668828391157286</v>
      </c>
      <c r="N76" s="131">
        <f>SECTEN2_CO2e_2023!N88-[4]SECTEN2_CO2e!N88</f>
        <v>-2.2168866006372445</v>
      </c>
      <c r="O76" s="131">
        <f>SECTEN2_CO2e_2023!O88-[4]SECTEN2_CO2e!O88</f>
        <v>-2.3619722516087429</v>
      </c>
    </row>
    <row r="77" spans="1:15" ht="15.75" x14ac:dyDescent="0.3">
      <c r="A77" s="47" t="s">
        <v>45</v>
      </c>
      <c r="B77" s="146" t="s">
        <v>130</v>
      </c>
      <c r="C77" s="131">
        <f>SECTEN2_CO2e_2023!C89-[4]SECTEN2_CO2e!C89</f>
        <v>-5.3122070713116258</v>
      </c>
      <c r="D77" s="131">
        <f>SECTEN2_CO2e_2023!D89-[4]SECTEN2_CO2e!D89</f>
        <v>-5.2112475691208653</v>
      </c>
      <c r="E77" s="131">
        <f>SECTEN2_CO2e_2023!E89-[4]SECTEN2_CO2e!E89</f>
        <v>-5.1060051436862777</v>
      </c>
      <c r="F77" s="131">
        <f>SECTEN2_CO2e_2023!F89-[4]SECTEN2_CO2e!F89</f>
        <v>-5.0022193812545686</v>
      </c>
      <c r="G77" s="131">
        <f>SECTEN2_CO2e_2023!G89-[4]SECTEN2_CO2e!G89</f>
        <v>-4.9299885548312181</v>
      </c>
      <c r="H77" s="131">
        <f>SECTEN2_CO2e_2023!H89-[4]SECTEN2_CO2e!H89</f>
        <v>-4.8170922164135757</v>
      </c>
      <c r="I77" s="131">
        <f>SECTEN2_CO2e_2023!I89-[4]SECTEN2_CO2e!I89</f>
        <v>-4.7388006686538935</v>
      </c>
      <c r="J77" s="131">
        <f>SECTEN2_CO2e_2023!J89-[4]SECTEN2_CO2e!J89</f>
        <v>-4.6544314237711202</v>
      </c>
      <c r="K77" s="131">
        <f>SECTEN2_CO2e_2023!K89-[4]SECTEN2_CO2e!K89</f>
        <v>-4.5966637515521906</v>
      </c>
      <c r="L77" s="131">
        <f>SECTEN2_CO2e_2023!L89-[4]SECTEN2_CO2e!L89</f>
        <v>-4.5077348584778143</v>
      </c>
      <c r="M77" s="131">
        <f>SECTEN2_CO2e_2023!M89-[4]SECTEN2_CO2e!M89</f>
        <v>-4.4469335325263639</v>
      </c>
      <c r="N77" s="131">
        <f>SECTEN2_CO2e_2023!N89-[4]SECTEN2_CO2e!N89</f>
        <v>-4.2896407037591908</v>
      </c>
      <c r="O77" s="131">
        <f>SECTEN2_CO2e_2023!O89-[4]SECTEN2_CO2e!O89</f>
        <v>-4.1248162435906615</v>
      </c>
    </row>
    <row r="78" spans="1:15" ht="15.75" x14ac:dyDescent="0.3">
      <c r="A78" s="47" t="s">
        <v>61</v>
      </c>
      <c r="B78" s="146" t="s">
        <v>131</v>
      </c>
      <c r="C78" s="131">
        <f>SECTEN2_CO2e_2023!C90-[4]SECTEN2_CO2e!C90</f>
        <v>-4.6766286337290644E-3</v>
      </c>
      <c r="D78" s="131">
        <f>SECTEN2_CO2e_2023!D90-[4]SECTEN2_CO2e!D90</f>
        <v>-5.4680617013548038E-3</v>
      </c>
      <c r="E78" s="131">
        <f>SECTEN2_CO2e_2023!E90-[4]SECTEN2_CO2e!E90</f>
        <v>-5.8028532155845747E-3</v>
      </c>
      <c r="F78" s="131">
        <f>SECTEN2_CO2e_2023!F90-[4]SECTEN2_CO2e!F90</f>
        <v>-5.7054424229184449E-3</v>
      </c>
      <c r="G78" s="131">
        <f>SECTEN2_CO2e_2023!G90-[4]SECTEN2_CO2e!G90</f>
        <v>-5.6405018944743722E-3</v>
      </c>
      <c r="H78" s="131">
        <f>SECTEN2_CO2e_2023!H90-[4]SECTEN2_CO2e!H90</f>
        <v>-5.5430911018082493E-3</v>
      </c>
      <c r="I78" s="131">
        <f>SECTEN2_CO2e_2023!I90-[4]SECTEN2_CO2e!I90</f>
        <v>-5.4781505733641593E-3</v>
      </c>
      <c r="J78" s="131">
        <f>SECTEN2_CO2e_2023!J90-[4]SECTEN2_CO2e!J90</f>
        <v>-5.4730596617096824E-3</v>
      </c>
      <c r="K78" s="131">
        <f>SECTEN2_CO2e_2023!K90-[4]SECTEN2_CO2e!K90</f>
        <v>-5.4696657206067048E-3</v>
      </c>
      <c r="L78" s="131">
        <f>SECTEN2_CO2e_2023!L90-[4]SECTEN2_CO2e!L90</f>
        <v>-5.464574808952221E-3</v>
      </c>
      <c r="M78" s="131">
        <f>SECTEN2_CO2e_2023!M90-[4]SECTEN2_CO2e!M90</f>
        <v>-5.4611808678492364E-3</v>
      </c>
      <c r="N78" s="131">
        <f>SECTEN2_CO2e_2023!N90-[4]SECTEN2_CO2e!N90</f>
        <v>-5.4526960150917785E-3</v>
      </c>
      <c r="O78" s="131">
        <f>SECTEN2_CO2e_2023!O90-[4]SECTEN2_CO2e!O90</f>
        <v>-5.4442111623343101E-3</v>
      </c>
    </row>
    <row r="79" spans="1:15" ht="15.75" x14ac:dyDescent="0.3">
      <c r="A79" s="47" t="s">
        <v>43</v>
      </c>
      <c r="B79" s="146" t="s">
        <v>132</v>
      </c>
      <c r="C79" s="131">
        <f>SECTEN2_CO2e_2023!C91-[4]SECTEN2_CO2e!C91</f>
        <v>-1.4406535950805557</v>
      </c>
      <c r="D79" s="131">
        <f>SECTEN2_CO2e_2023!D91-[4]SECTEN2_CO2e!D91</f>
        <v>-1.7040732796814284</v>
      </c>
      <c r="E79" s="131">
        <f>SECTEN2_CO2e_2023!E91-[4]SECTEN2_CO2e!E91</f>
        <v>-1.4597275492460229</v>
      </c>
      <c r="F79" s="131">
        <f>SECTEN2_CO2e_2023!F91-[4]SECTEN2_CO2e!F91</f>
        <v>-1.4095763882299766</v>
      </c>
      <c r="G79" s="131">
        <f>SECTEN2_CO2e_2023!G91-[4]SECTEN2_CO2e!G91</f>
        <v>-1.3690150808774435</v>
      </c>
      <c r="H79" s="131">
        <f>SECTEN2_CO2e_2023!H91-[4]SECTEN2_CO2e!H91</f>
        <v>-1.3082027576316433</v>
      </c>
      <c r="I79" s="131">
        <f>SECTEN2_CO2e_2023!I91-[4]SECTEN2_CO2e!I91</f>
        <v>-1.2670344301411589</v>
      </c>
      <c r="J79" s="131">
        <f>SECTEN2_CO2e_2023!J91-[4]SECTEN2_CO2e!J91</f>
        <v>-1.2240544217233795</v>
      </c>
      <c r="K79" s="131">
        <f>SECTEN2_CO2e_2023!K91-[4]SECTEN2_CO2e!K91</f>
        <v>-1.1954584644170181</v>
      </c>
      <c r="L79" s="131">
        <f>SECTEN2_CO2e_2023!L91-[4]SECTEN2_CO2e!L91</f>
        <v>-1.1532995726066577</v>
      </c>
      <c r="M79" s="131">
        <f>SECTEN2_CO2e_2023!M91-[4]SECTEN2_CO2e!M91</f>
        <v>-1.1256848783290865</v>
      </c>
      <c r="N79" s="131">
        <f>SECTEN2_CO2e_2023!N91-[4]SECTEN2_CO2e!N91</f>
        <v>-1.0582596060678302</v>
      </c>
      <c r="O79" s="131">
        <f>SECTEN2_CO2e_2023!O91-[4]SECTEN2_CO2e!O91</f>
        <v>-0.99311611114690024</v>
      </c>
    </row>
    <row r="80" spans="1:15" ht="15.75" x14ac:dyDescent="0.3">
      <c r="A80" s="47"/>
      <c r="B80" s="32" t="s">
        <v>201</v>
      </c>
      <c r="C80" s="139">
        <f>SECTEN2_CO2e_2023!C92-[4]SECTEN2_CO2e!C92</f>
        <v>-7.3265876940761281</v>
      </c>
      <c r="D80" s="139">
        <f>SECTEN2_CO2e_2023!D92-[4]SECTEN2_CO2e!D92</f>
        <v>-7.8674029995421435</v>
      </c>
      <c r="E80" s="139">
        <f>SECTEN2_CO2e_2023!E92-[4]SECTEN2_CO2e!E92</f>
        <v>-7.146562328662533</v>
      </c>
      <c r="F80" s="139">
        <f>SECTEN2_CO2e_2023!F92-[4]SECTEN2_CO2e!F92</f>
        <v>-7.2126293249503313</v>
      </c>
      <c r="G80" s="139">
        <f>SECTEN2_CO2e_2023!G92-[4]SECTEN2_CO2e!G92</f>
        <v>-7.2425875897124534</v>
      </c>
      <c r="H80" s="139">
        <f>SECTEN2_CO2e_2023!H92-[4]SECTEN2_CO2e!H92</f>
        <v>-7.280757036303676</v>
      </c>
      <c r="I80" s="139">
        <f>SECTEN2_CO2e_2023!I92-[4]SECTEN2_CO2e!I92</f>
        <v>-7.2983874433096041</v>
      </c>
      <c r="J80" s="139">
        <f>SECTEN2_CO2e_2023!J92-[4]SECTEN2_CO2e!J92</f>
        <v>-7.2911210692290318</v>
      </c>
      <c r="K80" s="139">
        <f>SECTEN2_CO2e_2023!K92-[4]SECTEN2_CO2e!K92</f>
        <v>-7.2824948830638689</v>
      </c>
      <c r="L80" s="139">
        <f>SECTEN2_CO2e_2023!L92-[4]SECTEN2_CO2e!L92</f>
        <v>-7.2667354871515926</v>
      </c>
      <c r="M80" s="139">
        <f>SECTEN2_CO2e_2023!M92-[4]SECTEN2_CO2e!M92</f>
        <v>-7.2544091136741358</v>
      </c>
      <c r="N80" s="139">
        <f>SECTEN2_CO2e_2023!N92-[4]SECTEN2_CO2e!N92</f>
        <v>-7.2158434502060711</v>
      </c>
      <c r="O80" s="139">
        <f>SECTEN2_CO2e_2023!O92-[4]SECTEN2_CO2e!O92</f>
        <v>-7.1658216613735259</v>
      </c>
    </row>
    <row r="81" spans="1:17" ht="15.75" x14ac:dyDescent="0.3">
      <c r="A81" s="47" t="s">
        <v>55</v>
      </c>
      <c r="B81" s="146" t="s">
        <v>133</v>
      </c>
      <c r="C81" s="131">
        <f>SECTEN2_CO2e_2023!C93-[4]SECTEN2_CO2e!C93</f>
        <v>-5.7548050842015641E-4</v>
      </c>
      <c r="D81" s="131">
        <f>SECTEN2_CO2e_2023!D93-[4]SECTEN2_CO2e!D93</f>
        <v>-8.7542144242824804E-4</v>
      </c>
      <c r="E81" s="131">
        <f>SECTEN2_CO2e_2023!E93-[4]SECTEN2_CO2e!E93</f>
        <v>0.57474185481033579</v>
      </c>
      <c r="F81" s="131">
        <f>SECTEN2_CO2e_2023!F93-[4]SECTEN2_CO2e!F93</f>
        <v>0.56857324527330277</v>
      </c>
      <c r="G81" s="131">
        <f>SECTEN2_CO2e_2023!G93-[4]SECTEN2_CO2e!G93</f>
        <v>0.5499714317093094</v>
      </c>
      <c r="H81" s="131">
        <f>SECTEN2_CO2e_2023!H93-[4]SECTEN2_CO2e!H93</f>
        <v>0.51464785462864349</v>
      </c>
      <c r="I81" s="131">
        <f>SECTEN2_CO2e_2023!I93-[4]SECTEN2_CO2e!I93</f>
        <v>0.4917328393573559</v>
      </c>
      <c r="J81" s="131">
        <f>SECTEN2_CO2e_2023!J93-[4]SECTEN2_CO2e!J93</f>
        <v>0.41615835178790128</v>
      </c>
      <c r="K81" s="131">
        <f>SECTEN2_CO2e_2023!K93-[4]SECTEN2_CO2e!K93</f>
        <v>0.36754667784486816</v>
      </c>
      <c r="L81" s="131">
        <f>SECTEN2_CO2e_2023!L93-[4]SECTEN2_CO2e!L93</f>
        <v>0.26965413333900656</v>
      </c>
      <c r="M81" s="131">
        <f>SECTEN2_CO2e_2023!M93-[4]SECTEN2_CO2e!M93</f>
        <v>0.21353299201606069</v>
      </c>
      <c r="N81" s="131">
        <f>SECTEN2_CO2e_2023!N93-[4]SECTEN2_CO2e!N93</f>
        <v>8.9597031683161799E-2</v>
      </c>
      <c r="O81" s="131">
        <f>SECTEN2_CO2e_2023!O93-[4]SECTEN2_CO2e!O93</f>
        <v>3.2142862246548942E-2</v>
      </c>
    </row>
    <row r="82" spans="1:17" ht="15.75" x14ac:dyDescent="0.3">
      <c r="A82" s="47"/>
      <c r="B82" s="170" t="s">
        <v>202</v>
      </c>
      <c r="C82" s="140">
        <f>SECTEN2_CO2e_2023!C94-[4]SECTEN2_CO2e!C94</f>
        <v>-4.0487217388579495</v>
      </c>
      <c r="D82" s="140">
        <f>SECTEN2_CO2e_2023!D94-[4]SECTEN2_CO2e!D94</f>
        <v>-4.6214873153088689</v>
      </c>
      <c r="E82" s="140">
        <f>SECTEN2_CO2e_2023!E94-[4]SECTEN2_CO2e!E94</f>
        <v>-3.5125060473805547</v>
      </c>
      <c r="F82" s="140">
        <f>SECTEN2_CO2e_2023!F94-[4]SECTEN2_CO2e!F94</f>
        <v>-3.7509460966502957</v>
      </c>
      <c r="G82" s="140">
        <f>SECTEN2_CO2e_2023!G94-[4]SECTEN2_CO2e!G94</f>
        <v>-3.9418266303208753</v>
      </c>
      <c r="H82" s="140">
        <f>SECTEN2_CO2e_2023!H94-[4]SECTEN2_CO2e!H94</f>
        <v>-4.2266754005034102</v>
      </c>
      <c r="I82" s="140">
        <f>SECTEN2_CO2e_2023!I94-[4]SECTEN2_CO2e!I94</f>
        <v>-4.3920467476190339</v>
      </c>
      <c r="J82" s="140">
        <f>SECTEN2_CO2e_2023!J94-[4]SECTEN2_CO2e!J94</f>
        <v>-4.6852297881987681</v>
      </c>
      <c r="K82" s="140">
        <f>SECTEN2_CO2e_2023!K94-[4]SECTEN2_CO2e!K94</f>
        <v>-4.8603427481534496</v>
      </c>
      <c r="L82" s="140">
        <f>SECTEN2_CO2e_2023!L94-[4]SECTEN2_CO2e!L94</f>
        <v>-5.1329727931941278</v>
      </c>
      <c r="M82" s="140">
        <f>SECTEN2_CO2e_2023!M94-[4]SECTEN2_CO2e!M94</f>
        <v>-5.2955906117547826</v>
      </c>
      <c r="N82" s="140">
        <f>SECTEN2_CO2e_2023!N94-[4]SECTEN2_CO2e!N94</f>
        <v>-5.6507203229928606</v>
      </c>
      <c r="O82" s="140">
        <f>SECTEN2_CO2e_2023!O94-[4]SECTEN2_CO2e!O94</f>
        <v>-5.894444191751127</v>
      </c>
    </row>
    <row r="83" spans="1:17" ht="15.75" x14ac:dyDescent="0.3">
      <c r="A83" s="47"/>
      <c r="B83" s="17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1:17" ht="16.5" x14ac:dyDescent="0.3">
      <c r="A84" s="48"/>
      <c r="B84" s="35" t="s">
        <v>203</v>
      </c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</row>
    <row r="85" spans="1:17" ht="30" x14ac:dyDescent="0.35">
      <c r="A85" s="46"/>
      <c r="B85" s="13" t="s">
        <v>184</v>
      </c>
      <c r="C85" s="130">
        <v>2018</v>
      </c>
      <c r="D85" s="130">
        <v>2019</v>
      </c>
      <c r="E85" s="130">
        <v>2020</v>
      </c>
      <c r="F85" s="130">
        <v>2023</v>
      </c>
      <c r="G85" s="130">
        <v>2025</v>
      </c>
      <c r="H85" s="130">
        <v>2028</v>
      </c>
      <c r="I85" s="130">
        <v>2030</v>
      </c>
      <c r="J85" s="130">
        <v>2033</v>
      </c>
      <c r="K85" s="130">
        <v>2035</v>
      </c>
      <c r="L85" s="130">
        <v>2038</v>
      </c>
      <c r="M85" s="130">
        <v>2040</v>
      </c>
      <c r="N85" s="130">
        <v>2045</v>
      </c>
      <c r="O85" s="130">
        <v>2050</v>
      </c>
    </row>
    <row r="86" spans="1:17" ht="15.75" x14ac:dyDescent="0.3">
      <c r="A86" s="47" t="s">
        <v>22</v>
      </c>
      <c r="B86" s="146" t="s">
        <v>134</v>
      </c>
      <c r="C86" s="131">
        <f>SECTEN2_CO2e_2023!C98-[4]SECTEN2_CO2e!C98</f>
        <v>-0.19469408010612455</v>
      </c>
      <c r="D86" s="131">
        <f>SECTEN2_CO2e_2023!D98-[4]SECTEN2_CO2e!D98</f>
        <v>-0.44705882664823804</v>
      </c>
      <c r="E86" s="131">
        <f>SECTEN2_CO2e_2023!E98-[4]SECTEN2_CO2e!E98</f>
        <v>0.90137141544958865</v>
      </c>
      <c r="F86" s="131">
        <f>SECTEN2_CO2e_2023!F98-[4]SECTEN2_CO2e!F98</f>
        <v>0.84877712135992311</v>
      </c>
      <c r="G86" s="131">
        <f>SECTEN2_CO2e_2023!G98-[4]SECTEN2_CO2e!G98</f>
        <v>0.66176777761299377</v>
      </c>
      <c r="H86" s="131">
        <f>SECTEN2_CO2e_2023!H98-[4]SECTEN2_CO2e!H98</f>
        <v>0.50471850398342966</v>
      </c>
      <c r="I86" s="131">
        <f>SECTEN2_CO2e_2023!I98-[4]SECTEN2_CO2e!I98</f>
        <v>0.40182796302801194</v>
      </c>
      <c r="J86" s="131">
        <f>SECTEN2_CO2e_2023!J98-[4]SECTEN2_CO2e!J98</f>
        <v>0.2923786369889978</v>
      </c>
      <c r="K86" s="131">
        <f>SECTEN2_CO2e_2023!K98-[4]SECTEN2_CO2e!K98</f>
        <v>0.2256455654352667</v>
      </c>
      <c r="L86" s="131">
        <f>SECTEN2_CO2e_2023!L98-[4]SECTEN2_CO2e!L98</f>
        <v>0.11527559735522974</v>
      </c>
      <c r="M86" s="131">
        <f>SECTEN2_CO2e_2023!M98-[4]SECTEN2_CO2e!M98</f>
        <v>6.1602808802106779E-2</v>
      </c>
      <c r="N86" s="131">
        <f>SECTEN2_CO2e_2023!N98-[4]SECTEN2_CO2e!N98</f>
        <v>1.0499209952371177E-3</v>
      </c>
      <c r="O86" s="131">
        <f>SECTEN2_CO2e_2023!O98-[4]SECTEN2_CO2e!O98</f>
        <v>0</v>
      </c>
    </row>
    <row r="87" spans="1:17" ht="15.75" x14ac:dyDescent="0.3">
      <c r="A87" s="47" t="s">
        <v>23</v>
      </c>
      <c r="B87" s="146" t="s">
        <v>135</v>
      </c>
      <c r="C87" s="131">
        <f>SECTEN2_CO2e_2023!C99-[4]SECTEN2_CO2e!C99</f>
        <v>-0.13986562154497051</v>
      </c>
      <c r="D87" s="131">
        <f>SECTEN2_CO2e_2023!D99-[4]SECTEN2_CO2e!D99</f>
        <v>-0.15541496259188747</v>
      </c>
      <c r="E87" s="131">
        <f>SECTEN2_CO2e_2023!E99-[4]SECTEN2_CO2e!E99</f>
        <v>-0.55617678120907854</v>
      </c>
      <c r="F87" s="131">
        <f>SECTEN2_CO2e_2023!F99-[4]SECTEN2_CO2e!F99</f>
        <v>-0.68569127843384692</v>
      </c>
      <c r="G87" s="131">
        <f>SECTEN2_CO2e_2023!G99-[4]SECTEN2_CO2e!G99</f>
        <v>-0.73826028066310201</v>
      </c>
      <c r="H87" s="131">
        <f>SECTEN2_CO2e_2023!H99-[4]SECTEN2_CO2e!H99</f>
        <v>-0.68467562590927855</v>
      </c>
      <c r="I87" s="131">
        <f>SECTEN2_CO2e_2023!I99-[4]SECTEN2_CO2e!I99</f>
        <v>-0.65181610482251173</v>
      </c>
      <c r="J87" s="131">
        <f>SECTEN2_CO2e_2023!J99-[4]SECTEN2_CO2e!J99</f>
        <v>-0.4791951444135627</v>
      </c>
      <c r="K87" s="131">
        <f>SECTEN2_CO2e_2023!K99-[4]SECTEN2_CO2e!K99</f>
        <v>-0.37926558833415314</v>
      </c>
      <c r="L87" s="131">
        <f>SECTEN2_CO2e_2023!L99-[4]SECTEN2_CO2e!L99</f>
        <v>-0.16479166288566027</v>
      </c>
      <c r="M87" s="131">
        <f>SECTEN2_CO2e_2023!M99-[4]SECTEN2_CO2e!M99</f>
        <v>-6.3123239862292735E-2</v>
      </c>
      <c r="N87" s="131">
        <f>SECTEN2_CO2e_2023!N99-[4]SECTEN2_CO2e!N99</f>
        <v>-2.0345946927333297E-3</v>
      </c>
      <c r="O87" s="131">
        <f>SECTEN2_CO2e_2023!O99-[4]SECTEN2_CO2e!O99</f>
        <v>0</v>
      </c>
    </row>
    <row r="88" spans="1:17" ht="15.75" x14ac:dyDescent="0.3">
      <c r="A88" s="47" t="s">
        <v>24</v>
      </c>
      <c r="B88" s="146" t="s">
        <v>136</v>
      </c>
      <c r="C88" s="131">
        <f>SECTEN2_CO2e_2023!C100-[4]SECTEN2_CO2e!C100</f>
        <v>-1.3576364294775253E-3</v>
      </c>
      <c r="D88" s="131">
        <f>SECTEN2_CO2e_2023!D100-[4]SECTEN2_CO2e!D100</f>
        <v>-2.4622530202533591E-3</v>
      </c>
      <c r="E88" s="131">
        <f>SECTEN2_CO2e_2023!E100-[4]SECTEN2_CO2e!E100</f>
        <v>-2.7897527682505044E-3</v>
      </c>
      <c r="F88" s="131">
        <f>SECTEN2_CO2e_2023!F100-[4]SECTEN2_CO2e!F100</f>
        <v>-4.0586654456516193E-3</v>
      </c>
      <c r="G88" s="131">
        <f>SECTEN2_CO2e_2023!G100-[4]SECTEN2_CO2e!G100</f>
        <v>-1.3918577105564512E-3</v>
      </c>
      <c r="H88" s="131">
        <f>SECTEN2_CO2e_2023!H100-[4]SECTEN2_CO2e!H100</f>
        <v>-2.3893498208228691E-4</v>
      </c>
      <c r="I88" s="131">
        <f>SECTEN2_CO2e_2023!I100-[4]SECTEN2_CO2e!I100</f>
        <v>-1.636177881529199E-5</v>
      </c>
      <c r="J88" s="131">
        <f>SECTEN2_CO2e_2023!J100-[4]SECTEN2_CO2e!J100</f>
        <v>-5.7811876600895876E-7</v>
      </c>
      <c r="K88" s="131">
        <f>SECTEN2_CO2e_2023!K100-[4]SECTEN2_CO2e!K100</f>
        <v>0</v>
      </c>
      <c r="L88" s="131">
        <f>SECTEN2_CO2e_2023!L100-[4]SECTEN2_CO2e!L100</f>
        <v>0</v>
      </c>
      <c r="M88" s="131">
        <f>SECTEN2_CO2e_2023!M100-[4]SECTEN2_CO2e!M100</f>
        <v>0</v>
      </c>
      <c r="N88" s="131">
        <f>SECTEN2_CO2e_2023!N100-[4]SECTEN2_CO2e!N100</f>
        <v>0</v>
      </c>
      <c r="O88" s="131">
        <f>SECTEN2_CO2e_2023!O100-[4]SECTEN2_CO2e!O100</f>
        <v>0</v>
      </c>
    </row>
    <row r="89" spans="1:17" ht="15.75" x14ac:dyDescent="0.3">
      <c r="A89" s="47" t="s">
        <v>25</v>
      </c>
      <c r="B89" s="146" t="s">
        <v>204</v>
      </c>
      <c r="C89" s="131">
        <f>SECTEN2_CO2e_2023!C101-[4]SECTEN2_CO2e!C101</f>
        <v>2.5217518788164415E-4</v>
      </c>
      <c r="D89" s="131">
        <f>SECTEN2_CO2e_2023!D101-[4]SECTEN2_CO2e!D101</f>
        <v>1.7389050130582921E-4</v>
      </c>
      <c r="E89" s="131">
        <f>SECTEN2_CO2e_2023!E101-[4]SECTEN2_CO2e!E101</f>
        <v>1.5726289326349271E-4</v>
      </c>
      <c r="F89" s="131">
        <f>SECTEN2_CO2e_2023!F101-[4]SECTEN2_CO2e!F101</f>
        <v>3.6122597797166433E-4</v>
      </c>
      <c r="G89" s="131">
        <f>SECTEN2_CO2e_2023!G101-[4]SECTEN2_CO2e!G101</f>
        <v>3.557441087620487E-4</v>
      </c>
      <c r="H89" s="131">
        <f>SECTEN2_CO2e_2023!H101-[4]SECTEN2_CO2e!H101</f>
        <v>3.4813235245148046E-4</v>
      </c>
      <c r="I89" s="131">
        <f>SECTEN2_CO2e_2023!I101-[4]SECTEN2_CO2e!I101</f>
        <v>3.4414480478043956E-4</v>
      </c>
      <c r="J89" s="131">
        <f>SECTEN2_CO2e_2023!J101-[4]SECTEN2_CO2e!J101</f>
        <v>3.4024429360331784E-4</v>
      </c>
      <c r="K89" s="131">
        <f>SECTEN2_CO2e_2023!K101-[4]SECTEN2_CO2e!K101</f>
        <v>3.3895239683022667E-4</v>
      </c>
      <c r="L89" s="131">
        <f>SECTEN2_CO2e_2023!L101-[4]SECTEN2_CO2e!L101</f>
        <v>3.3790876463860812E-4</v>
      </c>
      <c r="M89" s="131">
        <f>SECTEN2_CO2e_2023!M101-[4]SECTEN2_CO2e!M101</f>
        <v>3.320388169349691E-4</v>
      </c>
      <c r="N89" s="131">
        <f>SECTEN2_CO2e_2023!N101-[4]SECTEN2_CO2e!N101</f>
        <v>3.116929426397342E-4</v>
      </c>
      <c r="O89" s="131">
        <f>SECTEN2_CO2e_2023!O101-[4]SECTEN2_CO2e!O101</f>
        <v>0</v>
      </c>
    </row>
    <row r="90" spans="1:17" ht="15.75" x14ac:dyDescent="0.3">
      <c r="A90" s="47" t="s">
        <v>137</v>
      </c>
      <c r="B90" s="146" t="s">
        <v>138</v>
      </c>
      <c r="C90" s="131">
        <f>SECTEN2_CO2e_2023!C102-[4]SECTEN2_CO2e!C102</f>
        <v>0</v>
      </c>
      <c r="D90" s="131">
        <f>SECTEN2_CO2e_2023!D102-[4]SECTEN2_CO2e!D102</f>
        <v>0</v>
      </c>
      <c r="E90" s="131">
        <f>SECTEN2_CO2e_2023!E102-[4]SECTEN2_CO2e!E102</f>
        <v>0</v>
      </c>
      <c r="F90" s="131">
        <f>SECTEN2_CO2e_2023!F102-[4]SECTEN2_CO2e!F102</f>
        <v>0</v>
      </c>
      <c r="G90" s="131">
        <f>SECTEN2_CO2e_2023!G102-[4]SECTEN2_CO2e!G102</f>
        <v>0</v>
      </c>
      <c r="H90" s="131">
        <f>SECTEN2_CO2e_2023!H102-[4]SECTEN2_CO2e!H102</f>
        <v>0</v>
      </c>
      <c r="I90" s="131">
        <f>SECTEN2_CO2e_2023!I102-[4]SECTEN2_CO2e!I102</f>
        <v>0</v>
      </c>
      <c r="J90" s="131">
        <f>SECTEN2_CO2e_2023!J102-[4]SECTEN2_CO2e!J102</f>
        <v>0</v>
      </c>
      <c r="K90" s="131">
        <f>SECTEN2_CO2e_2023!K102-[4]SECTEN2_CO2e!K102</f>
        <v>0</v>
      </c>
      <c r="L90" s="131">
        <f>SECTEN2_CO2e_2023!L102-[4]SECTEN2_CO2e!L102</f>
        <v>0</v>
      </c>
      <c r="M90" s="131">
        <f>SECTEN2_CO2e_2023!M102-[4]SECTEN2_CO2e!M102</f>
        <v>0</v>
      </c>
      <c r="N90" s="131">
        <f>SECTEN2_CO2e_2023!N102-[4]SECTEN2_CO2e!N102</f>
        <v>0</v>
      </c>
      <c r="O90" s="131">
        <f>SECTEN2_CO2e_2023!O102-[4]SECTEN2_CO2e!O102</f>
        <v>0</v>
      </c>
    </row>
    <row r="91" spans="1:17" ht="15.75" x14ac:dyDescent="0.3">
      <c r="A91" s="47" t="s">
        <v>26</v>
      </c>
      <c r="B91" s="146" t="s">
        <v>139</v>
      </c>
      <c r="C91" s="131">
        <f>SECTEN2_CO2e_2023!C103-[4]SECTEN2_CO2e!C103</f>
        <v>-6.1479060944165553E-2</v>
      </c>
      <c r="D91" s="131">
        <f>SECTEN2_CO2e_2023!D103-[4]SECTEN2_CO2e!D103</f>
        <v>-0.19920976148972258</v>
      </c>
      <c r="E91" s="131">
        <f>SECTEN2_CO2e_2023!E103-[4]SECTEN2_CO2e!E103</f>
        <v>6.7881700044946314E-2</v>
      </c>
      <c r="F91" s="131">
        <f>SECTEN2_CO2e_2023!F103-[4]SECTEN2_CO2e!F103</f>
        <v>9.183425260282263E-2</v>
      </c>
      <c r="G91" s="131">
        <f>SECTEN2_CO2e_2023!G103-[4]SECTEN2_CO2e!G103</f>
        <v>8.9335284358023515E-2</v>
      </c>
      <c r="H91" s="131">
        <f>SECTEN2_CO2e_2023!H103-[4]SECTEN2_CO2e!H103</f>
        <v>8.1748527454495346E-2</v>
      </c>
      <c r="I91" s="131">
        <f>SECTEN2_CO2e_2023!I103-[4]SECTEN2_CO2e!I103</f>
        <v>7.6228637251613662E-2</v>
      </c>
      <c r="J91" s="131">
        <f>SECTEN2_CO2e_2023!J103-[4]SECTEN2_CO2e!J103</f>
        <v>5.850994900638895E-2</v>
      </c>
      <c r="K91" s="131">
        <f>SECTEN2_CO2e_2023!K103-[4]SECTEN2_CO2e!K103</f>
        <v>4.7561145664096749E-2</v>
      </c>
      <c r="L91" s="131">
        <f>SECTEN2_CO2e_2023!L103-[4]SECTEN2_CO2e!L103</f>
        <v>2.3301610660224625E-2</v>
      </c>
      <c r="M91" s="131">
        <f>SECTEN2_CO2e_2023!M103-[4]SECTEN2_CO2e!M103</f>
        <v>1.1764241043491941E-2</v>
      </c>
      <c r="N91" s="131">
        <f>SECTEN2_CO2e_2023!N103-[4]SECTEN2_CO2e!N103</f>
        <v>-1.1001036243626222E-5</v>
      </c>
      <c r="O91" s="131">
        <f>SECTEN2_CO2e_2023!O103-[4]SECTEN2_CO2e!O103</f>
        <v>0</v>
      </c>
    </row>
    <row r="92" spans="1:17" ht="15.75" x14ac:dyDescent="0.3">
      <c r="A92" s="47" t="s">
        <v>27</v>
      </c>
      <c r="B92" s="146" t="s">
        <v>140</v>
      </c>
      <c r="C92" s="131">
        <f>SECTEN2_CO2e_2023!C104-[4]SECTEN2_CO2e!C104</f>
        <v>9.1423891504324395E-2</v>
      </c>
      <c r="D92" s="131">
        <f>SECTEN2_CO2e_2023!D104-[4]SECTEN2_CO2e!D104</f>
        <v>9.5079358104483092E-2</v>
      </c>
      <c r="E92" s="131">
        <f>SECTEN2_CO2e_2023!E104-[4]SECTEN2_CO2e!E104</f>
        <v>0.40535789225875973</v>
      </c>
      <c r="F92" s="131">
        <f>SECTEN2_CO2e_2023!F104-[4]SECTEN2_CO2e!F104</f>
        <v>0.88721014466659209</v>
      </c>
      <c r="G92" s="131">
        <f>SECTEN2_CO2e_2023!G104-[4]SECTEN2_CO2e!G104</f>
        <v>1.1953714294168565</v>
      </c>
      <c r="H92" s="131">
        <f>SECTEN2_CO2e_2023!H104-[4]SECTEN2_CO2e!H104</f>
        <v>1.1232521745315518</v>
      </c>
      <c r="I92" s="131">
        <f>SECTEN2_CO2e_2023!I104-[4]SECTEN2_CO2e!I104</f>
        <v>1.0753439188319156</v>
      </c>
      <c r="J92" s="131">
        <f>SECTEN2_CO2e_2023!J104-[4]SECTEN2_CO2e!J104</f>
        <v>0.79378891502581839</v>
      </c>
      <c r="K92" s="131">
        <f>SECTEN2_CO2e_2023!K104-[4]SECTEN2_CO2e!K104</f>
        <v>0.62936609709951696</v>
      </c>
      <c r="L92" s="131">
        <f>SECTEN2_CO2e_2023!L104-[4]SECTEN2_CO2e!L104</f>
        <v>0.27629487318411616</v>
      </c>
      <c r="M92" s="131">
        <f>SECTEN2_CO2e_2023!M104-[4]SECTEN2_CO2e!M104</f>
        <v>0.10696876982447417</v>
      </c>
      <c r="N92" s="131">
        <f>SECTEN2_CO2e_2023!N104-[4]SECTEN2_CO2e!N104</f>
        <v>3.8437032506578126E-3</v>
      </c>
      <c r="O92" s="131">
        <f>SECTEN2_CO2e_2023!O104-[4]SECTEN2_CO2e!O104</f>
        <v>0</v>
      </c>
    </row>
    <row r="93" spans="1:17" s="1" customFormat="1" ht="15.75" x14ac:dyDescent="0.3">
      <c r="A93" s="84" t="s">
        <v>28</v>
      </c>
      <c r="B93" s="171" t="s">
        <v>234</v>
      </c>
      <c r="C93" s="131">
        <f>SECTEN2_CO2e_2023!C105-[4]SECTEN2_CO2e!C105</f>
        <v>7.1243712122626146E-4</v>
      </c>
      <c r="D93" s="131">
        <f>SECTEN2_CO2e_2023!D105-[4]SECTEN2_CO2e!D105</f>
        <v>1.9907176838117879E-3</v>
      </c>
      <c r="E93" s="131">
        <f>SECTEN2_CO2e_2023!E105-[4]SECTEN2_CO2e!E105</f>
        <v>2.3651377693262726E-3</v>
      </c>
      <c r="F93" s="131">
        <f>SECTEN2_CO2e_2023!F105-[4]SECTEN2_CO2e!F105</f>
        <v>5.6459935830754558E-2</v>
      </c>
      <c r="G93" s="131">
        <f>SECTEN2_CO2e_2023!G105-[4]SECTEN2_CO2e!G105</f>
        <v>0</v>
      </c>
      <c r="H93" s="131">
        <f>SECTEN2_CO2e_2023!H105-[4]SECTEN2_CO2e!H105</f>
        <v>0</v>
      </c>
      <c r="I93" s="131">
        <f>SECTEN2_CO2e_2023!I105-[4]SECTEN2_CO2e!I105</f>
        <v>0</v>
      </c>
      <c r="J93" s="131">
        <f>SECTEN2_CO2e_2023!J105-[4]SECTEN2_CO2e!J105</f>
        <v>0</v>
      </c>
      <c r="K93" s="131">
        <f>SECTEN2_CO2e_2023!K105-[4]SECTEN2_CO2e!K105</f>
        <v>0</v>
      </c>
      <c r="L93" s="131">
        <f>SECTEN2_CO2e_2023!L105-[4]SECTEN2_CO2e!L105</f>
        <v>0</v>
      </c>
      <c r="M93" s="131">
        <f>SECTEN2_CO2e_2023!M105-[4]SECTEN2_CO2e!M105</f>
        <v>0</v>
      </c>
      <c r="N93" s="131">
        <f>SECTEN2_CO2e_2023!N105-[4]SECTEN2_CO2e!N105</f>
        <v>0</v>
      </c>
      <c r="O93" s="131">
        <f>SECTEN2_CO2e_2023!O105-[4]SECTEN2_CO2e!O105</f>
        <v>0</v>
      </c>
      <c r="Q93"/>
    </row>
    <row r="94" spans="1:17" s="1" customFormat="1" ht="15.75" x14ac:dyDescent="0.3">
      <c r="A94" s="84" t="s">
        <v>29</v>
      </c>
      <c r="B94" s="171" t="s">
        <v>235</v>
      </c>
      <c r="C94" s="131">
        <f>SECTEN2_CO2e_2023!C106-[4]SECTEN2_CO2e!C106</f>
        <v>-3.784671489604775E-3</v>
      </c>
      <c r="D94" s="131">
        <f>SECTEN2_CO2e_2023!D106-[4]SECTEN2_CO2e!D106</f>
        <v>-2.9305930994281953E-3</v>
      </c>
      <c r="E94" s="131">
        <f>SECTEN2_CO2e_2023!E106-[4]SECTEN2_CO2e!E106</f>
        <v>-3.0956915117723235E-3</v>
      </c>
      <c r="F94" s="131">
        <f>SECTEN2_CO2e_2023!F106-[4]SECTEN2_CO2e!F106</f>
        <v>1.0712436989734456E-2</v>
      </c>
      <c r="G94" s="131">
        <f>SECTEN2_CO2e_2023!G106-[4]SECTEN2_CO2e!G106</f>
        <v>1.074863060846689E-2</v>
      </c>
      <c r="H94" s="131">
        <f>SECTEN2_CO2e_2023!H106-[4]SECTEN2_CO2e!H106</f>
        <v>1.0822050365883141E-2</v>
      </c>
      <c r="I94" s="131">
        <f>SECTEN2_CO2e_2023!I106-[4]SECTEN2_CO2e!I106</f>
        <v>1.0863326220127392E-2</v>
      </c>
      <c r="J94" s="131">
        <f>SECTEN2_CO2e_2023!J106-[4]SECTEN2_CO2e!J106</f>
        <v>1.0906493336688241E-2</v>
      </c>
      <c r="K94" s="131">
        <f>SECTEN2_CO2e_2023!K106-[4]SECTEN2_CO2e!K106</f>
        <v>1.0924512159011305E-2</v>
      </c>
      <c r="L94" s="131">
        <f>SECTEN2_CO2e_2023!L106-[4]SECTEN2_CO2e!L106</f>
        <v>1.0937050841100398E-2</v>
      </c>
      <c r="M94" s="131">
        <f>SECTEN2_CO2e_2023!M106-[4]SECTEN2_CO2e!M106</f>
        <v>1.100539914303942E-2</v>
      </c>
      <c r="N94" s="131">
        <f>SECTEN2_CO2e_2023!N106-[4]SECTEN2_CO2e!N106</f>
        <v>1.1245845090833283E-2</v>
      </c>
      <c r="O94" s="131">
        <f>SECTEN2_CO2e_2023!O106-[4]SECTEN2_CO2e!O106</f>
        <v>0</v>
      </c>
      <c r="Q94"/>
    </row>
    <row r="95" spans="1:17" ht="15.75" x14ac:dyDescent="0.3">
      <c r="A95" s="47" t="s">
        <v>141</v>
      </c>
      <c r="B95" s="146" t="s">
        <v>142</v>
      </c>
      <c r="C95" s="131">
        <f>SECTEN2_CO2e_2023!C107-[4]SECTEN2_CO2e!C107</f>
        <v>0</v>
      </c>
      <c r="D95" s="131">
        <f>SECTEN2_CO2e_2023!D107-[4]SECTEN2_CO2e!D107</f>
        <v>0</v>
      </c>
      <c r="E95" s="131">
        <f>SECTEN2_CO2e_2023!E107-[4]SECTEN2_CO2e!E107</f>
        <v>0</v>
      </c>
      <c r="F95" s="131">
        <f>SECTEN2_CO2e_2023!F107-[4]SECTEN2_CO2e!F107</f>
        <v>0</v>
      </c>
      <c r="G95" s="131">
        <f>SECTEN2_CO2e_2023!G107-[4]SECTEN2_CO2e!G107</f>
        <v>0</v>
      </c>
      <c r="H95" s="131">
        <f>SECTEN2_CO2e_2023!H107-[4]SECTEN2_CO2e!H107</f>
        <v>0</v>
      </c>
      <c r="I95" s="131">
        <f>SECTEN2_CO2e_2023!I107-[4]SECTEN2_CO2e!I107</f>
        <v>0</v>
      </c>
      <c r="J95" s="131">
        <f>SECTEN2_CO2e_2023!J107-[4]SECTEN2_CO2e!J107</f>
        <v>0</v>
      </c>
      <c r="K95" s="131">
        <f>SECTEN2_CO2e_2023!K107-[4]SECTEN2_CO2e!K107</f>
        <v>0</v>
      </c>
      <c r="L95" s="131">
        <f>SECTEN2_CO2e_2023!L107-[4]SECTEN2_CO2e!L107</f>
        <v>0</v>
      </c>
      <c r="M95" s="131">
        <f>SECTEN2_CO2e_2023!M107-[4]SECTEN2_CO2e!M107</f>
        <v>0</v>
      </c>
      <c r="N95" s="131">
        <f>SECTEN2_CO2e_2023!N107-[4]SECTEN2_CO2e!N107</f>
        <v>0</v>
      </c>
      <c r="O95" s="131">
        <f>SECTEN2_CO2e_2023!O107-[4]SECTEN2_CO2e!O107</f>
        <v>0</v>
      </c>
    </row>
    <row r="96" spans="1:17" ht="15.75" x14ac:dyDescent="0.3">
      <c r="A96" s="47" t="s">
        <v>30</v>
      </c>
      <c r="B96" s="146" t="s">
        <v>205</v>
      </c>
      <c r="C96" s="131">
        <f>SECTEN2_CO2e_2023!C108-[4]SECTEN2_CO2e!C108</f>
        <v>-8.1085772546451551E-2</v>
      </c>
      <c r="D96" s="131">
        <f>SECTEN2_CO2e_2023!D108-[4]SECTEN2_CO2e!D108</f>
        <v>-0.36089350970401313</v>
      </c>
      <c r="E96" s="131">
        <f>SECTEN2_CO2e_2023!E108-[4]SECTEN2_CO2e!E108</f>
        <v>-0.38962469752355844</v>
      </c>
      <c r="F96" s="131">
        <f>SECTEN2_CO2e_2023!F108-[4]SECTEN2_CO2e!F108</f>
        <v>-0.37433462526149341</v>
      </c>
      <c r="G96" s="131">
        <f>SECTEN2_CO2e_2023!G108-[4]SECTEN2_CO2e!G108</f>
        <v>-0.35108470347286058</v>
      </c>
      <c r="H96" s="131">
        <f>SECTEN2_CO2e_2023!H108-[4]SECTEN2_CO2e!H108</f>
        <v>-0.298570559133438</v>
      </c>
      <c r="I96" s="131">
        <f>SECTEN2_CO2e_2023!I108-[4]SECTEN2_CO2e!I108</f>
        <v>-0.26122144195350572</v>
      </c>
      <c r="J96" s="131">
        <f>SECTEN2_CO2e_2023!J108-[4]SECTEN2_CO2e!J108</f>
        <v>-0.19635401207337821</v>
      </c>
      <c r="K96" s="131">
        <f>SECTEN2_CO2e_2023!K108-[4]SECTEN2_CO2e!K108</f>
        <v>-0.15719207747205743</v>
      </c>
      <c r="L96" s="131">
        <f>SECTEN2_CO2e_2023!L108-[4]SECTEN2_CO2e!L108</f>
        <v>-8.444697246107058E-2</v>
      </c>
      <c r="M96" s="131">
        <f>SECTEN2_CO2e_2023!M108-[4]SECTEN2_CO2e!M108</f>
        <v>-4.8642977056777781E-2</v>
      </c>
      <c r="N96" s="131">
        <f>SECTEN2_CO2e_2023!N108-[4]SECTEN2_CO2e!N108</f>
        <v>-8.7832726255505922E-4</v>
      </c>
      <c r="O96" s="131">
        <f>SECTEN2_CO2e_2023!O108-[4]SECTEN2_CO2e!O108</f>
        <v>-5.1134591884063885E-4</v>
      </c>
    </row>
    <row r="97" spans="1:15" ht="15.75" x14ac:dyDescent="0.3">
      <c r="A97" s="47" t="s">
        <v>31</v>
      </c>
      <c r="B97" s="146" t="s">
        <v>206</v>
      </c>
      <c r="C97" s="131">
        <f>SECTEN2_CO2e_2023!C109-[4]SECTEN2_CO2e!C109</f>
        <v>-9.0896954391229794E-3</v>
      </c>
      <c r="D97" s="131">
        <f>SECTEN2_CO2e_2023!D109-[4]SECTEN2_CO2e!D109</f>
        <v>-5.3755166414747044E-3</v>
      </c>
      <c r="E97" s="131">
        <f>SECTEN2_CO2e_2023!E109-[4]SECTEN2_CO2e!E109</f>
        <v>-3.630508525334317E-3</v>
      </c>
      <c r="F97" s="131">
        <f>SECTEN2_CO2e_2023!F109-[4]SECTEN2_CO2e!F109</f>
        <v>-1.3251306789462409E-3</v>
      </c>
      <c r="G97" s="131">
        <f>SECTEN2_CO2e_2023!G109-[4]SECTEN2_CO2e!G109</f>
        <v>-1.635798941306012E-3</v>
      </c>
      <c r="H97" s="131">
        <f>SECTEN2_CO2e_2023!H109-[4]SECTEN2_CO2e!H109</f>
        <v>-1.5345176212943272E-3</v>
      </c>
      <c r="I97" s="131">
        <f>SECTEN2_CO2e_2023!I109-[4]SECTEN2_CO2e!I109</f>
        <v>-1.4276095119347683E-3</v>
      </c>
      <c r="J97" s="131">
        <f>SECTEN2_CO2e_2023!J109-[4]SECTEN2_CO2e!J109</f>
        <v>-1.1778059372166607E-3</v>
      </c>
      <c r="K97" s="131">
        <f>SECTEN2_CO2e_2023!K109-[4]SECTEN2_CO2e!K109</f>
        <v>-9.6938496092933112E-4</v>
      </c>
      <c r="L97" s="131">
        <f>SECTEN2_CO2e_2023!L109-[4]SECTEN2_CO2e!L109</f>
        <v>-4.3931638583559436E-4</v>
      </c>
      <c r="M97" s="131">
        <f>SECTEN2_CO2e_2023!M109-[4]SECTEN2_CO2e!M109</f>
        <v>-1.6232445403347365E-4</v>
      </c>
      <c r="N97" s="131">
        <f>SECTEN2_CO2e_2023!N109-[4]SECTEN2_CO2e!N109</f>
        <v>-1.1697985504761037E-5</v>
      </c>
      <c r="O97" s="131">
        <f>SECTEN2_CO2e_2023!O109-[4]SECTEN2_CO2e!O109</f>
        <v>0</v>
      </c>
    </row>
    <row r="98" spans="1:15" ht="15.75" x14ac:dyDescent="0.3">
      <c r="A98" s="47" t="s">
        <v>32</v>
      </c>
      <c r="B98" s="146" t="s">
        <v>207</v>
      </c>
      <c r="C98" s="131">
        <f>SECTEN2_CO2e_2023!C110-[4]SECTEN2_CO2e!C110</f>
        <v>2.838494427243704E-2</v>
      </c>
      <c r="D98" s="131">
        <f>SECTEN2_CO2e_2023!D110-[4]SECTEN2_CO2e!D110</f>
        <v>3.0470320868277834E-2</v>
      </c>
      <c r="E98" s="131">
        <f>SECTEN2_CO2e_2023!E110-[4]SECTEN2_CO2e!E110</f>
        <v>4.0646753247480738E-2</v>
      </c>
      <c r="F98" s="131">
        <f>SECTEN2_CO2e_2023!F110-[4]SECTEN2_CO2e!F110</f>
        <v>1.7379629333076685E-2</v>
      </c>
      <c r="G98" s="131">
        <f>SECTEN2_CO2e_2023!G110-[4]SECTEN2_CO2e!G110</f>
        <v>1.6810740651033274E-2</v>
      </c>
      <c r="H98" s="131">
        <f>SECTEN2_CO2e_2023!H110-[4]SECTEN2_CO2e!H110</f>
        <v>1.561633918179206E-2</v>
      </c>
      <c r="I98" s="131">
        <f>SECTEN2_CO2e_2023!I110-[4]SECTEN2_CO2e!I110</f>
        <v>1.3526057238290257E-2</v>
      </c>
      <c r="J98" s="131">
        <f>SECTEN2_CO2e_2023!J110-[4]SECTEN2_CO2e!J110</f>
        <v>9.7801505243475528E-3</v>
      </c>
      <c r="K98" s="131">
        <f>SECTEN2_CO2e_2023!K110-[4]SECTEN2_CO2e!K110</f>
        <v>7.25727100893514E-3</v>
      </c>
      <c r="L98" s="131">
        <f>SECTEN2_CO2e_2023!L110-[4]SECTEN2_CO2e!L110</f>
        <v>2.8745324071675071E-3</v>
      </c>
      <c r="M98" s="131">
        <f>SECTEN2_CO2e_2023!M110-[4]SECTEN2_CO2e!M110</f>
        <v>1.1075365541819426E-3</v>
      </c>
      <c r="N98" s="131">
        <f>SECTEN2_CO2e_2023!N110-[4]SECTEN2_CO2e!N110</f>
        <v>-5.377451923884724E-4</v>
      </c>
      <c r="O98" s="131">
        <f>SECTEN2_CO2e_2023!O110-[4]SECTEN2_CO2e!O110</f>
        <v>-5.6510445959778721E-4</v>
      </c>
    </row>
    <row r="99" spans="1:15" ht="15.75" x14ac:dyDescent="0.3">
      <c r="A99" s="47" t="s">
        <v>143</v>
      </c>
      <c r="B99" s="146" t="s">
        <v>208</v>
      </c>
      <c r="C99" s="131">
        <f>SECTEN2_CO2e_2023!C111-[4]SECTEN2_CO2e!C111</f>
        <v>0</v>
      </c>
      <c r="D99" s="131">
        <f>SECTEN2_CO2e_2023!D111-[4]SECTEN2_CO2e!D111</f>
        <v>0</v>
      </c>
      <c r="E99" s="131">
        <f>SECTEN2_CO2e_2023!E111-[4]SECTEN2_CO2e!E111</f>
        <v>0</v>
      </c>
      <c r="F99" s="131">
        <f>SECTEN2_CO2e_2023!F111-[4]SECTEN2_CO2e!F111</f>
        <v>0</v>
      </c>
      <c r="G99" s="131">
        <f>SECTEN2_CO2e_2023!G111-[4]SECTEN2_CO2e!G111</f>
        <v>0</v>
      </c>
      <c r="H99" s="131">
        <f>SECTEN2_CO2e_2023!H111-[4]SECTEN2_CO2e!H111</f>
        <v>0</v>
      </c>
      <c r="I99" s="131">
        <f>SECTEN2_CO2e_2023!I111-[4]SECTEN2_CO2e!I111</f>
        <v>0</v>
      </c>
      <c r="J99" s="131">
        <f>SECTEN2_CO2e_2023!J111-[4]SECTEN2_CO2e!J111</f>
        <v>0</v>
      </c>
      <c r="K99" s="131">
        <f>SECTEN2_CO2e_2023!K111-[4]SECTEN2_CO2e!K111</f>
        <v>0</v>
      </c>
      <c r="L99" s="131">
        <f>SECTEN2_CO2e_2023!L111-[4]SECTEN2_CO2e!L111</f>
        <v>0</v>
      </c>
      <c r="M99" s="131">
        <f>SECTEN2_CO2e_2023!M111-[4]SECTEN2_CO2e!M111</f>
        <v>0</v>
      </c>
      <c r="N99" s="131">
        <f>SECTEN2_CO2e_2023!N111-[4]SECTEN2_CO2e!N111</f>
        <v>0</v>
      </c>
      <c r="O99" s="131">
        <f>SECTEN2_CO2e_2023!O111-[4]SECTEN2_CO2e!O111</f>
        <v>0</v>
      </c>
    </row>
    <row r="100" spans="1:15" ht="15.75" x14ac:dyDescent="0.3">
      <c r="A100" s="47" t="s">
        <v>34</v>
      </c>
      <c r="B100" s="146" t="s">
        <v>144</v>
      </c>
      <c r="C100" s="131">
        <f>SECTEN2_CO2e_2023!C112-[4]SECTEN2_CO2e!C112</f>
        <v>2.9702377359650534E-3</v>
      </c>
      <c r="D100" s="131">
        <f>SECTEN2_CO2e_2023!D112-[4]SECTEN2_CO2e!D112</f>
        <v>2.9041026875251674E-3</v>
      </c>
      <c r="E100" s="131">
        <f>SECTEN2_CO2e_2023!E112-[4]SECTEN2_CO2e!E112</f>
        <v>-1.6804701681489842E-3</v>
      </c>
      <c r="F100" s="131">
        <f>SECTEN2_CO2e_2023!F112-[4]SECTEN2_CO2e!F112</f>
        <v>-1.6562784180902401E-3</v>
      </c>
      <c r="G100" s="131">
        <f>SECTEN2_CO2e_2023!G112-[4]SECTEN2_CO2e!G112</f>
        <v>-1.6059894028335187E-3</v>
      </c>
      <c r="H100" s="131">
        <f>SECTEN2_CO2e_2023!H112-[4]SECTEN2_CO2e!H112</f>
        <v>-1.3741743933369799E-3</v>
      </c>
      <c r="I100" s="131">
        <f>SECTEN2_CO2e_2023!I112-[4]SECTEN2_CO2e!I112</f>
        <v>-1.2171064257930908E-3</v>
      </c>
      <c r="J100" s="131">
        <f>SECTEN2_CO2e_2023!J112-[4]SECTEN2_CO2e!J112</f>
        <v>-7.5426677193463076E-4</v>
      </c>
      <c r="K100" s="131">
        <f>SECTEN2_CO2e_2023!K112-[4]SECTEN2_CO2e!K112</f>
        <v>-4.9940334135878395E-4</v>
      </c>
      <c r="L100" s="131">
        <f>SECTEN2_CO2e_2023!L112-[4]SECTEN2_CO2e!L112</f>
        <v>-1.7755263121289888E-4</v>
      </c>
      <c r="M100" s="131">
        <f>SECTEN2_CO2e_2023!M112-[4]SECTEN2_CO2e!M112</f>
        <v>-5.0317890180937019E-5</v>
      </c>
      <c r="N100" s="131">
        <f>SECTEN2_CO2e_2023!N112-[4]SECTEN2_CO2e!N112</f>
        <v>-7.8784238878964173E-8</v>
      </c>
      <c r="O100" s="131">
        <f>SECTEN2_CO2e_2023!O112-[4]SECTEN2_CO2e!O112</f>
        <v>0</v>
      </c>
    </row>
    <row r="101" spans="1:15" ht="15.75" x14ac:dyDescent="0.3">
      <c r="A101" s="47" t="s">
        <v>33</v>
      </c>
      <c r="B101" s="146" t="s">
        <v>145</v>
      </c>
      <c r="C101" s="131">
        <f>SECTEN2_CO2e_2023!C113-[4]SECTEN2_CO2e!C113</f>
        <v>-3.2256528951720015E-3</v>
      </c>
      <c r="D101" s="131">
        <f>SECTEN2_CO2e_2023!D113-[4]SECTEN2_CO2e!D113</f>
        <v>-3.0963138780523425E-3</v>
      </c>
      <c r="E101" s="131">
        <f>SECTEN2_CO2e_2023!E113-[4]SECTEN2_CO2e!E113</f>
        <v>-1.6858272602223445E-3</v>
      </c>
      <c r="F101" s="131">
        <f>SECTEN2_CO2e_2023!F113-[4]SECTEN2_CO2e!F113</f>
        <v>-1.7688197000951811E-3</v>
      </c>
      <c r="G101" s="131">
        <f>SECTEN2_CO2e_2023!G113-[4]SECTEN2_CO2e!G113</f>
        <v>-1.8528920336036703E-3</v>
      </c>
      <c r="H101" s="131">
        <f>SECTEN2_CO2e_2023!H113-[4]SECTEN2_CO2e!H113</f>
        <v>-1.8132126128296289E-3</v>
      </c>
      <c r="I101" s="131">
        <f>SECTEN2_CO2e_2023!I113-[4]SECTEN2_CO2e!I113</f>
        <v>-1.6672387395340882E-3</v>
      </c>
      <c r="J101" s="131">
        <f>SECTEN2_CO2e_2023!J113-[4]SECTEN2_CO2e!J113</f>
        <v>-1.3725015077729469E-3</v>
      </c>
      <c r="K101" s="131">
        <f>SECTEN2_CO2e_2023!K113-[4]SECTEN2_CO2e!K113</f>
        <v>-1.1722714885145716E-3</v>
      </c>
      <c r="L101" s="131">
        <f>SECTEN2_CO2e_2023!L113-[4]SECTEN2_CO2e!L113</f>
        <v>-7.5424516213466047E-4</v>
      </c>
      <c r="M101" s="131">
        <f>SECTEN2_CO2e_2023!M113-[4]SECTEN2_CO2e!M113</f>
        <v>-5.2251325863923032E-4</v>
      </c>
      <c r="N101" s="131">
        <f>SECTEN2_CO2e_2023!N113-[4]SECTEN2_CO2e!N113</f>
        <v>-9.1943348510118853E-8</v>
      </c>
      <c r="O101" s="131">
        <f>SECTEN2_CO2e_2023!O113-[4]SECTEN2_CO2e!O113</f>
        <v>0</v>
      </c>
    </row>
    <row r="102" spans="1:15" ht="15.75" x14ac:dyDescent="0.3">
      <c r="A102" s="47" t="s">
        <v>146</v>
      </c>
      <c r="B102" s="146" t="s">
        <v>147</v>
      </c>
      <c r="C102" s="131">
        <f>SECTEN2_CO2e_2023!C114-[4]SECTEN2_CO2e!C114</f>
        <v>0</v>
      </c>
      <c r="D102" s="131">
        <f>SECTEN2_CO2e_2023!D114-[4]SECTEN2_CO2e!D114</f>
        <v>0</v>
      </c>
      <c r="E102" s="131">
        <f>SECTEN2_CO2e_2023!E114-[4]SECTEN2_CO2e!E114</f>
        <v>0</v>
      </c>
      <c r="F102" s="131">
        <f>SECTEN2_CO2e_2023!F114-[4]SECTEN2_CO2e!F114</f>
        <v>0</v>
      </c>
      <c r="G102" s="131">
        <f>SECTEN2_CO2e_2023!G114-[4]SECTEN2_CO2e!G114</f>
        <v>0</v>
      </c>
      <c r="H102" s="131">
        <f>SECTEN2_CO2e_2023!H114-[4]SECTEN2_CO2e!H114</f>
        <v>0</v>
      </c>
      <c r="I102" s="131">
        <f>SECTEN2_CO2e_2023!I114-[4]SECTEN2_CO2e!I114</f>
        <v>0</v>
      </c>
      <c r="J102" s="131">
        <f>SECTEN2_CO2e_2023!J114-[4]SECTEN2_CO2e!J114</f>
        <v>0</v>
      </c>
      <c r="K102" s="131">
        <f>SECTEN2_CO2e_2023!K114-[4]SECTEN2_CO2e!K114</f>
        <v>0</v>
      </c>
      <c r="L102" s="131">
        <f>SECTEN2_CO2e_2023!L114-[4]SECTEN2_CO2e!L114</f>
        <v>0</v>
      </c>
      <c r="M102" s="131">
        <f>SECTEN2_CO2e_2023!M114-[4]SECTEN2_CO2e!M114</f>
        <v>0</v>
      </c>
      <c r="N102" s="131">
        <f>SECTEN2_CO2e_2023!N114-[4]SECTEN2_CO2e!N114</f>
        <v>0</v>
      </c>
      <c r="O102" s="131">
        <f>SECTEN2_CO2e_2023!O114-[4]SECTEN2_CO2e!O114</f>
        <v>0</v>
      </c>
    </row>
    <row r="103" spans="1:15" ht="15.75" x14ac:dyDescent="0.3">
      <c r="A103" s="47"/>
      <c r="B103" s="37" t="s">
        <v>209</v>
      </c>
      <c r="C103" s="141">
        <f>SECTEN2_CO2e_2023!C115-[4]SECTEN2_CO2e!C115</f>
        <v>-0.37083850557323217</v>
      </c>
      <c r="D103" s="141">
        <f>SECTEN2_CO2e_2023!D115-[4]SECTEN2_CO2e!D115</f>
        <v>-1.0458233472276675</v>
      </c>
      <c r="E103" s="141">
        <f>SECTEN2_CO2e_2023!E115-[4]SECTEN2_CO2e!E115</f>
        <v>0.45909643269702372</v>
      </c>
      <c r="F103" s="141">
        <f>SECTEN2_CO2e_2023!F115-[4]SECTEN2_CO2e!F115</f>
        <v>0.84389994882273811</v>
      </c>
      <c r="G103" s="141">
        <f>SECTEN2_CO2e_2023!G115-[4]SECTEN2_CO2e!G115</f>
        <v>0.87855808453184636</v>
      </c>
      <c r="H103" s="141">
        <f>SECTEN2_CO2e_2023!H115-[4]SECTEN2_CO2e!H115</f>
        <v>0.74829870321738667</v>
      </c>
      <c r="I103" s="141">
        <f>SECTEN2_CO2e_2023!I115-[4]SECTEN2_CO2e!I115</f>
        <v>0.66076818414265404</v>
      </c>
      <c r="J103" s="141">
        <f>SECTEN2_CO2e_2023!J115-[4]SECTEN2_CO2e!J115</f>
        <v>0.48685008035321431</v>
      </c>
      <c r="K103" s="141">
        <f>SECTEN2_CO2e_2023!K115-[4]SECTEN2_CO2e!K115</f>
        <v>0.38199481816663905</v>
      </c>
      <c r="L103" s="141">
        <f>SECTEN2_CO2e_2023!L115-[4]SECTEN2_CO2e!L115</f>
        <v>0.17841182368657016</v>
      </c>
      <c r="M103" s="141">
        <f>SECTEN2_CO2e_2023!M115-[4]SECTEN2_CO2e!M115</f>
        <v>8.0279421662304173E-2</v>
      </c>
      <c r="N103" s="141">
        <f>SECTEN2_CO2e_2023!N115-[4]SECTEN2_CO2e!N115</f>
        <v>1.2977625382355695E-2</v>
      </c>
      <c r="O103" s="141">
        <f>SECTEN2_CO2e_2023!O115-[4]SECTEN2_CO2e!O115</f>
        <v>-1.0764503784383983E-3</v>
      </c>
    </row>
    <row r="104" spans="1:15" ht="15.75" x14ac:dyDescent="0.3">
      <c r="A104" s="47" t="s">
        <v>48</v>
      </c>
      <c r="B104" s="146" t="s">
        <v>148</v>
      </c>
      <c r="C104" s="131">
        <f>SECTEN2_CO2e_2023!C116-[4]SECTEN2_CO2e!C116</f>
        <v>-1.0360434087728576E-2</v>
      </c>
      <c r="D104" s="131">
        <f>SECTEN2_CO2e_2023!D116-[4]SECTEN2_CO2e!D116</f>
        <v>-9.2746370192643979E-3</v>
      </c>
      <c r="E104" s="131">
        <f>SECTEN2_CO2e_2023!E116-[4]SECTEN2_CO2e!E116</f>
        <v>-8.4600688517975087E-3</v>
      </c>
      <c r="F104" s="131">
        <f>SECTEN2_CO2e_2023!F116-[4]SECTEN2_CO2e!F116</f>
        <v>-5.8458413872247705E-3</v>
      </c>
      <c r="G104" s="131">
        <f>SECTEN2_CO2e_2023!G116-[4]SECTEN2_CO2e!G116</f>
        <v>-5.8247588267155148E-3</v>
      </c>
      <c r="H104" s="131">
        <f>SECTEN2_CO2e_2023!H116-[4]SECTEN2_CO2e!H116</f>
        <v>-4.8646030578649579E-3</v>
      </c>
      <c r="I104" s="131">
        <f>SECTEN2_CO2e_2023!I116-[4]SECTEN2_CO2e!I116</f>
        <v>-4.2364634399403855E-3</v>
      </c>
      <c r="J104" s="131">
        <f>SECTEN2_CO2e_2023!J116-[4]SECTEN2_CO2e!J116</f>
        <v>-3.0472492756281333E-3</v>
      </c>
      <c r="K104" s="131">
        <f>SECTEN2_CO2e_2023!K116-[4]SECTEN2_CO2e!K116</f>
        <v>-2.3767620528551692E-3</v>
      </c>
      <c r="L104" s="131">
        <f>SECTEN2_CO2e_2023!L116-[4]SECTEN2_CO2e!L116</f>
        <v>-1.3853162797422131E-3</v>
      </c>
      <c r="M104" s="131">
        <f>SECTEN2_CO2e_2023!M116-[4]SECTEN2_CO2e!M116</f>
        <v>-8.92706257214812E-4</v>
      </c>
      <c r="N104" s="131">
        <f>SECTEN2_CO2e_2023!N116-[4]SECTEN2_CO2e!N116</f>
        <v>-1.0173385544455169E-4</v>
      </c>
      <c r="O104" s="131">
        <f>SECTEN2_CO2e_2023!O116-[4]SECTEN2_CO2e!O116</f>
        <v>-6.1138140149797444E-5</v>
      </c>
    </row>
    <row r="105" spans="1:15" ht="15.75" x14ac:dyDescent="0.3">
      <c r="A105" s="47" t="s">
        <v>70</v>
      </c>
      <c r="B105" s="146" t="s">
        <v>210</v>
      </c>
      <c r="C105" s="131">
        <f>SECTEN2_CO2e_2023!C117-[4]SECTEN2_CO2e!C117</f>
        <v>-5.544256304682027E-5</v>
      </c>
      <c r="D105" s="131">
        <f>SECTEN2_CO2e_2023!D117-[4]SECTEN2_CO2e!D117</f>
        <v>6.6750724512127657E-3</v>
      </c>
      <c r="E105" s="131">
        <f>SECTEN2_CO2e_2023!E117-[4]SECTEN2_CO2e!E117</f>
        <v>-1.1259723015727405E-2</v>
      </c>
      <c r="F105" s="131">
        <f>SECTEN2_CO2e_2023!F117-[4]SECTEN2_CO2e!F117</f>
        <v>-1.1582201886168875E-2</v>
      </c>
      <c r="G105" s="131">
        <f>SECTEN2_CO2e_2023!G117-[4]SECTEN2_CO2e!G117</f>
        <v>-1.2623660554681601E-2</v>
      </c>
      <c r="H105" s="131">
        <f>SECTEN2_CO2e_2023!H117-[4]SECTEN2_CO2e!H117</f>
        <v>-1.3665554320706291E-2</v>
      </c>
      <c r="I105" s="131">
        <f>SECTEN2_CO2e_2023!I117-[4]SECTEN2_CO2e!I117</f>
        <v>-1.4360150164722779E-2</v>
      </c>
      <c r="J105" s="131">
        <f>SECTEN2_CO2e_2023!J117-[4]SECTEN2_CO2e!J117</f>
        <v>-1.3774329099666638E-2</v>
      </c>
      <c r="K105" s="131">
        <f>SECTEN2_CO2e_2023!K117-[4]SECTEN2_CO2e!K117</f>
        <v>-1.3383781722962534E-2</v>
      </c>
      <c r="L105" s="131">
        <f>SECTEN2_CO2e_2023!L117-[4]SECTEN2_CO2e!L117</f>
        <v>-1.0789867143974619E-2</v>
      </c>
      <c r="M105" s="131">
        <f>SECTEN2_CO2e_2023!M117-[4]SECTEN2_CO2e!M117</f>
        <v>-9.0605907579826561E-3</v>
      </c>
      <c r="N105" s="131">
        <f>SECTEN2_CO2e_2023!N117-[4]SECTEN2_CO2e!N117</f>
        <v>-1.687397000026767E-3</v>
      </c>
      <c r="O105" s="131">
        <f>SECTEN2_CO2e_2023!O117-[4]SECTEN2_CO2e!O117</f>
        <v>-2.0665623751228322E-4</v>
      </c>
    </row>
    <row r="106" spans="1:15" ht="15.75" x14ac:dyDescent="0.3">
      <c r="A106" s="47" t="s">
        <v>50</v>
      </c>
      <c r="B106" s="146" t="s">
        <v>149</v>
      </c>
      <c r="C106" s="131">
        <f>SECTEN2_CO2e_2023!C118-[4]SECTEN2_CO2e!C118</f>
        <v>-8.7517160751653389E-3</v>
      </c>
      <c r="D106" s="131">
        <f>SECTEN2_CO2e_2023!D118-[4]SECTEN2_CO2e!D118</f>
        <v>-3.6278166634868825E-3</v>
      </c>
      <c r="E106" s="131">
        <f>SECTEN2_CO2e_2023!E118-[4]SECTEN2_CO2e!E118</f>
        <v>2.9039536602022409E-3</v>
      </c>
      <c r="F106" s="131">
        <f>SECTEN2_CO2e_2023!F118-[4]SECTEN2_CO2e!F118</f>
        <v>2.3878237101439659E-2</v>
      </c>
      <c r="G106" s="131">
        <f>SECTEN2_CO2e_2023!G118-[4]SECTEN2_CO2e!G118</f>
        <v>2.1543584519629455E-2</v>
      </c>
      <c r="H106" s="131">
        <f>SECTEN2_CO2e_2023!H118-[4]SECTEN2_CO2e!H118</f>
        <v>1.7960123896158198E-2</v>
      </c>
      <c r="I106" s="131">
        <f>SECTEN2_CO2e_2023!I118-[4]SECTEN2_CO2e!I118</f>
        <v>1.5336849443638112E-2</v>
      </c>
      <c r="J106" s="131">
        <f>SECTEN2_CO2e_2023!J118-[4]SECTEN2_CO2e!J118</f>
        <v>1.0949157711593549E-2</v>
      </c>
      <c r="K106" s="131">
        <f>SECTEN2_CO2e_2023!K118-[4]SECTEN2_CO2e!K118</f>
        <v>8.5149800067398917E-3</v>
      </c>
      <c r="L106" s="131">
        <f>SECTEN2_CO2e_2023!L118-[4]SECTEN2_CO2e!L118</f>
        <v>5.5791141130911437E-3</v>
      </c>
      <c r="M106" s="131">
        <f>SECTEN2_CO2e_2023!M118-[4]SECTEN2_CO2e!M118</f>
        <v>4.119244502121977E-3</v>
      </c>
      <c r="N106" s="131">
        <f>SECTEN2_CO2e_2023!N118-[4]SECTEN2_CO2e!N118</f>
        <v>1.47848344530771E-3</v>
      </c>
      <c r="O106" s="131">
        <f>SECTEN2_CO2e_2023!O118-[4]SECTEN2_CO2e!O118</f>
        <v>3.3440533012066634E-4</v>
      </c>
    </row>
    <row r="107" spans="1:15" ht="15.75" x14ac:dyDescent="0.3">
      <c r="A107" s="47" t="s">
        <v>49</v>
      </c>
      <c r="B107" s="146" t="s">
        <v>150</v>
      </c>
      <c r="C107" s="131">
        <f>SECTEN2_CO2e_2023!C119-[4]SECTEN2_CO2e!C119</f>
        <v>6.8927980748112461E-4</v>
      </c>
      <c r="D107" s="131">
        <f>SECTEN2_CO2e_2023!D119-[4]SECTEN2_CO2e!D119</f>
        <v>6.1675875670963443E-4</v>
      </c>
      <c r="E107" s="131">
        <f>SECTEN2_CO2e_2023!E119-[4]SECTEN2_CO2e!E119</f>
        <v>6.6541620244047195E-3</v>
      </c>
      <c r="F107" s="131">
        <f>SECTEN2_CO2e_2023!F119-[4]SECTEN2_CO2e!F119</f>
        <v>6.5228826657630634E-3</v>
      </c>
      <c r="G107" s="131">
        <f>SECTEN2_CO2e_2023!G119-[4]SECTEN2_CO2e!G119</f>
        <v>6.4353630933353667E-3</v>
      </c>
      <c r="H107" s="131">
        <f>SECTEN2_CO2e_2023!H119-[4]SECTEN2_CO2e!H119</f>
        <v>6.3733201726245969E-3</v>
      </c>
      <c r="I107" s="131">
        <f>SECTEN2_CO2e_2023!I119-[4]SECTEN2_CO2e!I119</f>
        <v>6.3319582254838247E-3</v>
      </c>
      <c r="J107" s="131">
        <f>SECTEN2_CO2e_2023!J119-[4]SECTEN2_CO2e!J119</f>
        <v>5.4750474633552537E-3</v>
      </c>
      <c r="K107" s="131">
        <f>SECTEN2_CO2e_2023!K119-[4]SECTEN2_CO2e!K119</f>
        <v>4.9037736219360584E-3</v>
      </c>
      <c r="L107" s="131">
        <f>SECTEN2_CO2e_2023!L119-[4]SECTEN2_CO2e!L119</f>
        <v>3.5470379759482418E-3</v>
      </c>
      <c r="M107" s="131">
        <f>SECTEN2_CO2e_2023!M119-[4]SECTEN2_CO2e!M119</f>
        <v>2.6425475452898084E-3</v>
      </c>
      <c r="N107" s="131">
        <f>SECTEN2_CO2e_2023!N119-[4]SECTEN2_CO2e!N119</f>
        <v>2.0501733668779748E-4</v>
      </c>
      <c r="O107" s="131">
        <f>SECTEN2_CO2e_2023!O119-[4]SECTEN2_CO2e!O119</f>
        <v>1.8754394918295281E-4</v>
      </c>
    </row>
    <row r="108" spans="1:15" ht="15.75" x14ac:dyDescent="0.3">
      <c r="A108" s="47" t="s">
        <v>51</v>
      </c>
      <c r="B108" s="146" t="s">
        <v>151</v>
      </c>
      <c r="C108" s="131">
        <f>SECTEN2_CO2e_2023!C120-[4]SECTEN2_CO2e!C120</f>
        <v>-1.1492724420221201E-3</v>
      </c>
      <c r="D108" s="131">
        <f>SECTEN2_CO2e_2023!D120-[4]SECTEN2_CO2e!D120</f>
        <v>-1.2725639719368687E-3</v>
      </c>
      <c r="E108" s="131">
        <f>SECTEN2_CO2e_2023!E120-[4]SECTEN2_CO2e!E120</f>
        <v>1.0714724834106626E-3</v>
      </c>
      <c r="F108" s="131">
        <f>SECTEN2_CO2e_2023!F120-[4]SECTEN2_CO2e!F120</f>
        <v>1.3870959006916372E-3</v>
      </c>
      <c r="G108" s="131">
        <f>SECTEN2_CO2e_2023!G120-[4]SECTEN2_CO2e!G120</f>
        <v>1.5986407600454555E-3</v>
      </c>
      <c r="H108" s="131">
        <f>SECTEN2_CO2e_2023!H120-[4]SECTEN2_CO2e!H120</f>
        <v>1.5604314047852341E-3</v>
      </c>
      <c r="I108" s="131">
        <f>SECTEN2_CO2e_2023!I120-[4]SECTEN2_CO2e!I120</f>
        <v>1.5350231738255893E-3</v>
      </c>
      <c r="J108" s="131">
        <f>SECTEN2_CO2e_2023!J120-[4]SECTEN2_CO2e!J120</f>
        <v>1.1466351471574043E-3</v>
      </c>
      <c r="K108" s="131">
        <f>SECTEN2_CO2e_2023!K120-[4]SECTEN2_CO2e!K120</f>
        <v>8.8849147723668587E-4</v>
      </c>
      <c r="L108" s="131">
        <f>SECTEN2_CO2e_2023!L120-[4]SECTEN2_CO2e!L120</f>
        <v>7.5980719350488002E-4</v>
      </c>
      <c r="M108" s="131">
        <f>SECTEN2_CO2e_2023!M120-[4]SECTEN2_CO2e!M120</f>
        <v>6.741397657421544E-4</v>
      </c>
      <c r="N108" s="131">
        <f>SECTEN2_CO2e_2023!N120-[4]SECTEN2_CO2e!N120</f>
        <v>5.673802327292865E-4</v>
      </c>
      <c r="O108" s="131">
        <f>SECTEN2_CO2e_2023!O120-[4]SECTEN2_CO2e!O120</f>
        <v>4.4693852263211209E-4</v>
      </c>
    </row>
    <row r="109" spans="1:15" ht="15.75" x14ac:dyDescent="0.3">
      <c r="A109" s="47"/>
      <c r="B109" s="37" t="s">
        <v>211</v>
      </c>
      <c r="C109" s="141">
        <f>SECTEN2_CO2e_2023!C121-[4]SECTEN2_CO2e!C121</f>
        <v>-1.9627585360481703E-2</v>
      </c>
      <c r="D109" s="141">
        <f>SECTEN2_CO2e_2023!D121-[4]SECTEN2_CO2e!D121</f>
        <v>-6.8831864467648884E-3</v>
      </c>
      <c r="E109" s="141">
        <f>SECTEN2_CO2e_2023!E121-[4]SECTEN2_CO2e!E121</f>
        <v>-9.0902036995084146E-3</v>
      </c>
      <c r="F109" s="141">
        <f>SECTEN2_CO2e_2023!F121-[4]SECTEN2_CO2e!F121</f>
        <v>1.4360172394501269E-2</v>
      </c>
      <c r="G109" s="141">
        <f>SECTEN2_CO2e_2023!G121-[4]SECTEN2_CO2e!G121</f>
        <v>1.112916899161398E-2</v>
      </c>
      <c r="H109" s="141">
        <f>SECTEN2_CO2e_2023!H121-[4]SECTEN2_CO2e!H121</f>
        <v>7.3637180949965853E-3</v>
      </c>
      <c r="I109" s="141">
        <f>SECTEN2_CO2e_2023!I121-[4]SECTEN2_CO2e!I121</f>
        <v>4.6072172382851662E-3</v>
      </c>
      <c r="J109" s="141">
        <f>SECTEN2_CO2e_2023!J121-[4]SECTEN2_CO2e!J121</f>
        <v>7.4926194681168568E-4</v>
      </c>
      <c r="K109" s="141">
        <f>SECTEN2_CO2e_2023!K121-[4]SECTEN2_CO2e!K121</f>
        <v>-1.4532986699049566E-3</v>
      </c>
      <c r="L109" s="141">
        <f>SECTEN2_CO2e_2023!L121-[4]SECTEN2_CO2e!L121</f>
        <v>-2.2892241411720526E-3</v>
      </c>
      <c r="M109" s="141">
        <f>SECTEN2_CO2e_2023!M121-[4]SECTEN2_CO2e!M121</f>
        <v>-2.5173652020433757E-3</v>
      </c>
      <c r="N109" s="141">
        <f>SECTEN2_CO2e_2023!N121-[4]SECTEN2_CO2e!N121</f>
        <v>4.6175015925342677E-4</v>
      </c>
      <c r="O109" s="141">
        <f>SECTEN2_CO2e_2023!O121-[4]SECTEN2_CO2e!O121</f>
        <v>7.0109342427360222E-4</v>
      </c>
    </row>
    <row r="110" spans="1:15" ht="15.75" x14ac:dyDescent="0.3">
      <c r="A110" s="47"/>
      <c r="B110" s="38" t="s">
        <v>212</v>
      </c>
      <c r="C110" s="142">
        <f>SECTEN2_CO2e_2023!C122-[4]SECTEN2_CO2e!C122</f>
        <v>-0.39046609093369966</v>
      </c>
      <c r="D110" s="142">
        <f>SECTEN2_CO2e_2023!D122-[4]SECTEN2_CO2e!D122</f>
        <v>-1.0527065336744386</v>
      </c>
      <c r="E110" s="142">
        <f>SECTEN2_CO2e_2023!E122-[4]SECTEN2_CO2e!E122</f>
        <v>0.45000622899752329</v>
      </c>
      <c r="F110" s="142">
        <f>SECTEN2_CO2e_2023!F122-[4]SECTEN2_CO2e!F122</f>
        <v>0.85826012121724204</v>
      </c>
      <c r="G110" s="142">
        <f>SECTEN2_CO2e_2023!G122-[4]SECTEN2_CO2e!G122</f>
        <v>0.88968725352346212</v>
      </c>
      <c r="H110" s="142">
        <f>SECTEN2_CO2e_2023!H122-[4]SECTEN2_CO2e!H122</f>
        <v>0.75566242131237971</v>
      </c>
      <c r="I110" s="142">
        <f>SECTEN2_CO2e_2023!I122-[4]SECTEN2_CO2e!I122</f>
        <v>0.66537540138095608</v>
      </c>
      <c r="J110" s="142">
        <f>SECTEN2_CO2e_2023!J122-[4]SECTEN2_CO2e!J122</f>
        <v>0.48759934230002955</v>
      </c>
      <c r="K110" s="142">
        <f>SECTEN2_CO2e_2023!K122-[4]SECTEN2_CO2e!K122</f>
        <v>0.38054151949673098</v>
      </c>
      <c r="L110" s="142">
        <f>SECTEN2_CO2e_2023!L122-[4]SECTEN2_CO2e!L122</f>
        <v>0.17612259954539766</v>
      </c>
      <c r="M110" s="142">
        <f>SECTEN2_CO2e_2023!M122-[4]SECTEN2_CO2e!M122</f>
        <v>7.7762056460260354E-2</v>
      </c>
      <c r="N110" s="142">
        <f>SECTEN2_CO2e_2023!N122-[4]SECTEN2_CO2e!N122</f>
        <v>1.3439375541609344E-2</v>
      </c>
      <c r="O110" s="142">
        <f>SECTEN2_CO2e_2023!O122-[4]SECTEN2_CO2e!O122</f>
        <v>-3.7535695416446302E-4</v>
      </c>
    </row>
    <row r="111" spans="1:15" ht="15.75" x14ac:dyDescent="0.3">
      <c r="A111" s="47"/>
      <c r="B111" s="17"/>
      <c r="C111" s="81"/>
      <c r="D111" s="81"/>
      <c r="E111" s="82"/>
      <c r="F111" s="81"/>
      <c r="G111" s="81"/>
      <c r="H111" s="81"/>
      <c r="I111" s="81"/>
      <c r="J111" s="81"/>
      <c r="K111" s="81"/>
      <c r="L111" s="81"/>
      <c r="M111" s="81"/>
      <c r="N111" s="81"/>
      <c r="O111" s="81"/>
    </row>
    <row r="112" spans="1:15" ht="15.75" x14ac:dyDescent="0.3">
      <c r="A112" s="50" t="s">
        <v>71</v>
      </c>
      <c r="B112" s="172" t="s">
        <v>213</v>
      </c>
      <c r="C112" s="131">
        <f>SECTEN2_CO2e_2023!C124-[4]SECTEN2_CO2e!C124</f>
        <v>-5.6136087116270827E-5</v>
      </c>
      <c r="D112" s="131">
        <f>SECTEN2_CO2e_2023!D124-[4]SECTEN2_CO2e!D124</f>
        <v>3.8940477002175206E-3</v>
      </c>
      <c r="E112" s="131">
        <f>SECTEN2_CO2e_2023!E124-[4]SECTEN2_CO2e!E124</f>
        <v>-6.10587369252788E-3</v>
      </c>
      <c r="F112" s="131">
        <f>SECTEN2_CO2e_2023!F124-[4]SECTEN2_CO2e!F124</f>
        <v>-6.296900951327504E-3</v>
      </c>
      <c r="G112" s="131">
        <f>SECTEN2_CO2e_2023!G124-[4]SECTEN2_CO2e!G124</f>
        <v>-6.8709358341294546E-3</v>
      </c>
      <c r="H112" s="131">
        <f>SECTEN2_CO2e_2023!H124-[4]SECTEN2_CO2e!H124</f>
        <v>-7.4431404026968073E-3</v>
      </c>
      <c r="I112" s="131">
        <f>SECTEN2_CO2e_2023!I124-[4]SECTEN2_CO2e!I124</f>
        <v>-7.8246101150750424E-3</v>
      </c>
      <c r="J112" s="131">
        <f>SECTEN2_CO2e_2023!J124-[4]SECTEN2_CO2e!J124</f>
        <v>-7.5366740899089485E-3</v>
      </c>
      <c r="K112" s="131">
        <f>SECTEN2_CO2e_2023!K124-[4]SECTEN2_CO2e!K124</f>
        <v>-7.3447167397982238E-3</v>
      </c>
      <c r="L112" s="131">
        <f>SECTEN2_CO2e_2023!L124-[4]SECTEN2_CO2e!L124</f>
        <v>-5.9540982689964828E-3</v>
      </c>
      <c r="M112" s="131">
        <f>SECTEN2_CO2e_2023!M124-[4]SECTEN2_CO2e!M124</f>
        <v>-5.027019288461991E-3</v>
      </c>
      <c r="N112" s="131">
        <f>SECTEN2_CO2e_2023!N124-[4]SECTEN2_CO2e!N124</f>
        <v>-1.0347560620298756E-3</v>
      </c>
      <c r="O112" s="131">
        <f>SECTEN2_CO2e_2023!O124-[4]SECTEN2_CO2e!O124</f>
        <v>-1.4194992037265043E-4</v>
      </c>
    </row>
    <row r="113" spans="1:15" ht="15.75" x14ac:dyDescent="0.3">
      <c r="A113" s="50" t="s">
        <v>78</v>
      </c>
      <c r="B113" s="172" t="s">
        <v>214</v>
      </c>
      <c r="C113" s="131">
        <f>SECTEN2_CO2e_2023!C125-[4]SECTEN2_CO2e!C125</f>
        <v>-8.1471586177883637E-4</v>
      </c>
      <c r="D113" s="131">
        <f>SECTEN2_CO2e_2023!D125-[4]SECTEN2_CO2e!D125</f>
        <v>-7.1529154010629981E-4</v>
      </c>
      <c r="E113" s="131">
        <f>SECTEN2_CO2e_2023!E125-[4]SECTEN2_CO2e!E125</f>
        <v>-2.5888995338085863E-4</v>
      </c>
      <c r="F113" s="131">
        <f>SECTEN2_CO2e_2023!F125-[4]SECTEN2_CO2e!F125</f>
        <v>-4.7613981150593787E-3</v>
      </c>
      <c r="G113" s="131">
        <f>SECTEN2_CO2e_2023!G125-[4]SECTEN2_CO2e!G125</f>
        <v>-7.7823682755706614E-3</v>
      </c>
      <c r="H113" s="131">
        <f>SECTEN2_CO2e_2023!H125-[4]SECTEN2_CO2e!H125</f>
        <v>-8.651761654481227E-3</v>
      </c>
      <c r="I113" s="131">
        <f>SECTEN2_CO2e_2023!I125-[4]SECTEN2_CO2e!I125</f>
        <v>-9.2313572404219002E-3</v>
      </c>
      <c r="J113" s="131">
        <f>SECTEN2_CO2e_2023!J125-[4]SECTEN2_CO2e!J125</f>
        <v>-8.4004781050888155E-3</v>
      </c>
      <c r="K113" s="131">
        <f>SECTEN2_CO2e_2023!K125-[4]SECTEN2_CO2e!K125</f>
        <v>-7.8465586815341659E-3</v>
      </c>
      <c r="L113" s="131">
        <f>SECTEN2_CO2e_2023!L125-[4]SECTEN2_CO2e!L125</f>
        <v>-7.1073152932314976E-3</v>
      </c>
      <c r="M113" s="131">
        <f>SECTEN2_CO2e_2023!M125-[4]SECTEN2_CO2e!M125</f>
        <v>-6.6144863676962373E-3</v>
      </c>
      <c r="N113" s="131">
        <f>SECTEN2_CO2e_2023!N125-[4]SECTEN2_CO2e!N125</f>
        <v>-7.3115500439839831E-3</v>
      </c>
      <c r="O113" s="131">
        <f>SECTEN2_CO2e_2023!O125-[4]SECTEN2_CO2e!O125</f>
        <v>-8.0093700606707896E-3</v>
      </c>
    </row>
    <row r="114" spans="1:15" ht="15.75" x14ac:dyDescent="0.3">
      <c r="A114" s="50" t="s">
        <v>53</v>
      </c>
      <c r="B114" s="172" t="s">
        <v>215</v>
      </c>
      <c r="C114" s="131">
        <f>SECTEN2_CO2e_2023!C126-[4]SECTEN2_CO2e!C126</f>
        <v>4.011490332121781E-3</v>
      </c>
      <c r="D114" s="131">
        <f>SECTEN2_CO2e_2023!D126-[4]SECTEN2_CO2e!D126</f>
        <v>5.961543618006715E-3</v>
      </c>
      <c r="E114" s="131">
        <f>SECTEN2_CO2e_2023!E126-[4]SECTEN2_CO2e!E126</f>
        <v>0.20528742896948415</v>
      </c>
      <c r="F114" s="131">
        <f>SECTEN2_CO2e_2023!F126-[4]SECTEN2_CO2e!F126</f>
        <v>0.36168059841674527</v>
      </c>
      <c r="G114" s="131">
        <f>SECTEN2_CO2e_2023!G126-[4]SECTEN2_CO2e!G126</f>
        <v>0.46593369724448408</v>
      </c>
      <c r="H114" s="131">
        <f>SECTEN2_CO2e_2023!H126-[4]SECTEN2_CO2e!H126</f>
        <v>0.46964510632918888</v>
      </c>
      <c r="I114" s="131">
        <f>SECTEN2_CO2e_2023!I126-[4]SECTEN2_CO2e!I126</f>
        <v>0.47211978854058501</v>
      </c>
      <c r="J114" s="131">
        <f>SECTEN2_CO2e_2023!J126-[4]SECTEN2_CO2e!J126</f>
        <v>0.42621797401369932</v>
      </c>
      <c r="K114" s="131">
        <f>SECTEN2_CO2e_2023!K126-[4]SECTEN2_CO2e!K126</f>
        <v>0.39561759855546264</v>
      </c>
      <c r="L114" s="131">
        <f>SECTEN2_CO2e_2023!L126-[4]SECTEN2_CO2e!L126</f>
        <v>0.35128507946075871</v>
      </c>
      <c r="M114" s="131">
        <f>SECTEN2_CO2e_2023!M126-[4]SECTEN2_CO2e!M126</f>
        <v>0.32093492211192931</v>
      </c>
      <c r="N114" s="131">
        <f>SECTEN2_CO2e_2023!N126-[4]SECTEN2_CO2e!N126</f>
        <v>0.28189452840711304</v>
      </c>
      <c r="O114" s="131">
        <f>SECTEN2_CO2e_2023!O126-[4]SECTEN2_CO2e!O126</f>
        <v>0.21569680613383824</v>
      </c>
    </row>
    <row r="115" spans="1:15" ht="15.75" x14ac:dyDescent="0.3">
      <c r="A115" s="50" t="s">
        <v>152</v>
      </c>
      <c r="B115" s="41" t="s">
        <v>216</v>
      </c>
      <c r="C115" s="131">
        <f>SECTEN2_CO2e_2023!C127-[4]SECTEN2_CO2e!C127</f>
        <v>0</v>
      </c>
      <c r="D115" s="131">
        <f>SECTEN2_CO2e_2023!D127-[4]SECTEN2_CO2e!D127</f>
        <v>0</v>
      </c>
      <c r="E115" s="131">
        <f>SECTEN2_CO2e_2023!E127-[4]SECTEN2_CO2e!E127</f>
        <v>0</v>
      </c>
      <c r="F115" s="131">
        <f>SECTEN2_CO2e_2023!F127-[4]SECTEN2_CO2e!F127</f>
        <v>0</v>
      </c>
      <c r="G115" s="131">
        <f>SECTEN2_CO2e_2023!G127-[4]SECTEN2_CO2e!G127</f>
        <v>0</v>
      </c>
      <c r="H115" s="131">
        <f>SECTEN2_CO2e_2023!H127-[4]SECTEN2_CO2e!H127</f>
        <v>0</v>
      </c>
      <c r="I115" s="131">
        <f>SECTEN2_CO2e_2023!I127-[4]SECTEN2_CO2e!I127</f>
        <v>0</v>
      </c>
      <c r="J115" s="131">
        <f>SECTEN2_CO2e_2023!J127-[4]SECTEN2_CO2e!J127</f>
        <v>0</v>
      </c>
      <c r="K115" s="131">
        <f>SECTEN2_CO2e_2023!K127-[4]SECTEN2_CO2e!K127</f>
        <v>0</v>
      </c>
      <c r="L115" s="131">
        <f>SECTEN2_CO2e_2023!L127-[4]SECTEN2_CO2e!L127</f>
        <v>0</v>
      </c>
      <c r="M115" s="131">
        <f>SECTEN2_CO2e_2023!M127-[4]SECTEN2_CO2e!M127</f>
        <v>0</v>
      </c>
      <c r="N115" s="131">
        <f>SECTEN2_CO2e_2023!N127-[4]SECTEN2_CO2e!N127</f>
        <v>0</v>
      </c>
      <c r="O115" s="131">
        <f>SECTEN2_CO2e_2023!O127-[4]SECTEN2_CO2e!O127</f>
        <v>0</v>
      </c>
    </row>
    <row r="116" spans="1:15" ht="15.75" x14ac:dyDescent="0.3">
      <c r="A116" s="50"/>
      <c r="B116" s="42" t="s">
        <v>217</v>
      </c>
      <c r="C116" s="143">
        <f>SECTEN2_CO2e_2023!C128-[4]SECTEN2_CO2e!C128</f>
        <v>3.1406383832255358E-3</v>
      </c>
      <c r="D116" s="143">
        <f>SECTEN2_CO2e_2023!D128-[4]SECTEN2_CO2e!D128</f>
        <v>9.1402997781173667E-3</v>
      </c>
      <c r="E116" s="143">
        <f>SECTEN2_CO2e_2023!E128-[4]SECTEN2_CO2e!E128</f>
        <v>0.19892266532357539</v>
      </c>
      <c r="F116" s="143">
        <f>SECTEN2_CO2e_2023!F128-[4]SECTEN2_CO2e!F128</f>
        <v>0.35062229935035916</v>
      </c>
      <c r="G116" s="143">
        <f>SECTEN2_CO2e_2023!G128-[4]SECTEN2_CO2e!G128</f>
        <v>0.45128039313478396</v>
      </c>
      <c r="H116" s="143">
        <f>SECTEN2_CO2e_2023!H128-[4]SECTEN2_CO2e!H128</f>
        <v>0.45355020427200543</v>
      </c>
      <c r="I116" s="143">
        <f>SECTEN2_CO2e_2023!I128-[4]SECTEN2_CO2e!I128</f>
        <v>0.45506382118508881</v>
      </c>
      <c r="J116" s="143">
        <f>SECTEN2_CO2e_2023!J128-[4]SECTEN2_CO2e!J128</f>
        <v>0.41028082181869863</v>
      </c>
      <c r="K116" s="143">
        <f>SECTEN2_CO2e_2023!K128-[4]SECTEN2_CO2e!K128</f>
        <v>0.38042632313413094</v>
      </c>
      <c r="L116" s="143">
        <f>SECTEN2_CO2e_2023!L128-[4]SECTEN2_CO2e!L128</f>
        <v>0.33822366589852848</v>
      </c>
      <c r="M116" s="143">
        <f>SECTEN2_CO2e_2023!M128-[4]SECTEN2_CO2e!M128</f>
        <v>0.30929341645577146</v>
      </c>
      <c r="N116" s="143">
        <f>SECTEN2_CO2e_2023!N128-[4]SECTEN2_CO2e!N128</f>
        <v>0.2735482223011001</v>
      </c>
      <c r="O116" s="143">
        <f>SECTEN2_CO2e_2023!O128-[4]SECTEN2_CO2e!O128</f>
        <v>0.20754548615279411</v>
      </c>
    </row>
    <row r="117" spans="1:15" ht="15.75" x14ac:dyDescent="0.3">
      <c r="A117" s="48"/>
      <c r="B117" s="177"/>
      <c r="C117" s="177"/>
      <c r="D117" s="177"/>
    </row>
    <row r="118" spans="1:15" ht="16.5" x14ac:dyDescent="0.3">
      <c r="A118" s="48"/>
      <c r="B118" s="43" t="s">
        <v>218</v>
      </c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</row>
    <row r="119" spans="1:15" ht="30" x14ac:dyDescent="0.35">
      <c r="A119" s="46"/>
      <c r="B119" s="13" t="s">
        <v>184</v>
      </c>
      <c r="C119" s="130">
        <v>2018</v>
      </c>
      <c r="D119" s="130">
        <v>2019</v>
      </c>
      <c r="E119" s="130">
        <v>2020</v>
      </c>
      <c r="F119" s="130">
        <v>2023</v>
      </c>
      <c r="G119" s="130">
        <v>2025</v>
      </c>
      <c r="H119" s="130">
        <v>2028</v>
      </c>
      <c r="I119" s="130">
        <v>2030</v>
      </c>
      <c r="J119" s="130">
        <v>2033</v>
      </c>
      <c r="K119" s="130">
        <v>2035</v>
      </c>
      <c r="L119" s="130">
        <v>2038</v>
      </c>
      <c r="M119" s="130">
        <v>2040</v>
      </c>
      <c r="N119" s="130">
        <v>2045</v>
      </c>
      <c r="O119" s="130">
        <v>2050</v>
      </c>
    </row>
    <row r="120" spans="1:15" ht="15.75" x14ac:dyDescent="0.3">
      <c r="A120" s="47" t="s">
        <v>72</v>
      </c>
      <c r="B120" s="146" t="s">
        <v>153</v>
      </c>
      <c r="C120" s="131">
        <f>SECTEN2_CO2e_2023!C132-[4]SECTEN2_CO2e!C132</f>
        <v>-0.9269751241373001</v>
      </c>
      <c r="D120" s="131">
        <f>SECTEN2_CO2e_2023!D132-[4]SECTEN2_CO2e!D132</f>
        <v>0.28051909507415118</v>
      </c>
      <c r="E120" s="131">
        <f>SECTEN2_CO2e_2023!E132-[4]SECTEN2_CO2e!E132</f>
        <v>-1.1800992210173114</v>
      </c>
      <c r="F120" s="131">
        <f>SECTEN2_CO2e_2023!F132-[4]SECTEN2_CO2e!F132</f>
        <v>1.6548165560384156</v>
      </c>
      <c r="G120" s="131">
        <f>SECTEN2_CO2e_2023!G132-[4]SECTEN2_CO2e!G132</f>
        <v>5.6793533503179834</v>
      </c>
      <c r="H120" s="131">
        <f>SECTEN2_CO2e_2023!H132-[4]SECTEN2_CO2e!H132</f>
        <v>4.8667675055692907</v>
      </c>
      <c r="I120" s="131">
        <f>SECTEN2_CO2e_2023!I132-[4]SECTEN2_CO2e!I132</f>
        <v>4.5638463784066552</v>
      </c>
      <c r="J120" s="131">
        <f>SECTEN2_CO2e_2023!J132-[4]SECTEN2_CO2e!J132</f>
        <v>5.0283012010993975</v>
      </c>
      <c r="K120" s="131">
        <f>SECTEN2_CO2e_2023!K132-[4]SECTEN2_CO2e!K132</f>
        <v>5.3465721156663779</v>
      </c>
      <c r="L120" s="131">
        <f>SECTEN2_CO2e_2023!L132-[4]SECTEN2_CO2e!L132</f>
        <v>5.8122807092566546</v>
      </c>
      <c r="M120" s="131">
        <f>SECTEN2_CO2e_2023!M132-[4]SECTEN2_CO2e!M132</f>
        <v>6.1189052261180699</v>
      </c>
      <c r="N120" s="131">
        <f>SECTEN2_CO2e_2023!N132-[4]SECTEN2_CO2e!N132</f>
        <v>6.690548654863079</v>
      </c>
      <c r="O120" s="131">
        <f>SECTEN2_CO2e_2023!O132-[4]SECTEN2_CO2e!O132</f>
        <v>6.9119376131804451</v>
      </c>
    </row>
    <row r="121" spans="1:15" ht="15.75" x14ac:dyDescent="0.3">
      <c r="A121" s="47" t="s">
        <v>67</v>
      </c>
      <c r="B121" s="146" t="s">
        <v>154</v>
      </c>
      <c r="C121" s="131">
        <f>SECTEN2_CO2e_2023!C133-[4]SECTEN2_CO2e!C133</f>
        <v>-4.7130699086775278</v>
      </c>
      <c r="D121" s="131">
        <f>SECTEN2_CO2e_2023!D133-[4]SECTEN2_CO2e!D133</f>
        <v>-5.9901310996936843</v>
      </c>
      <c r="E121" s="131">
        <f>SECTEN2_CO2e_2023!E133-[4]SECTEN2_CO2e!E133</f>
        <v>-6.2446641325365819</v>
      </c>
      <c r="F121" s="131">
        <f>SECTEN2_CO2e_2023!F133-[4]SECTEN2_CO2e!F133</f>
        <v>-6.2564589365948189</v>
      </c>
      <c r="G121" s="131">
        <f>SECTEN2_CO2e_2023!G133-[4]SECTEN2_CO2e!G133</f>
        <v>-5.0310735651715994</v>
      </c>
      <c r="H121" s="131">
        <f>SECTEN2_CO2e_2023!H133-[4]SECTEN2_CO2e!H133</f>
        <v>-1.8982999594316512</v>
      </c>
      <c r="I121" s="131">
        <f>SECTEN2_CO2e_2023!I133-[4]SECTEN2_CO2e!I133</f>
        <v>-0.73451542650628454</v>
      </c>
      <c r="J121" s="131">
        <f>SECTEN2_CO2e_2023!J133-[4]SECTEN2_CO2e!J133</f>
        <v>-0.42956078773060113</v>
      </c>
      <c r="K121" s="131">
        <f>SECTEN2_CO2e_2023!K133-[4]SECTEN2_CO2e!K133</f>
        <v>-0.19295996123612191</v>
      </c>
      <c r="L121" s="131">
        <f>SECTEN2_CO2e_2023!L133-[4]SECTEN2_CO2e!L133</f>
        <v>0.97487189779183758</v>
      </c>
      <c r="M121" s="131">
        <f>SECTEN2_CO2e_2023!M133-[4]SECTEN2_CO2e!M133</f>
        <v>1.2592077067568002</v>
      </c>
      <c r="N121" s="131">
        <f>SECTEN2_CO2e_2023!N133-[4]SECTEN2_CO2e!N133</f>
        <v>0.98275606944357219</v>
      </c>
      <c r="O121" s="131">
        <f>SECTEN2_CO2e_2023!O133-[4]SECTEN2_CO2e!O133</f>
        <v>0.75286874174164264</v>
      </c>
    </row>
    <row r="122" spans="1:15" ht="15.75" x14ac:dyDescent="0.3">
      <c r="A122" s="47" t="s">
        <v>73</v>
      </c>
      <c r="B122" s="146" t="s">
        <v>155</v>
      </c>
      <c r="C122" s="131">
        <f>SECTEN2_CO2e_2023!C134-[4]SECTEN2_CO2e!C134</f>
        <v>7.0029946428623209</v>
      </c>
      <c r="D122" s="131">
        <f>SECTEN2_CO2e_2023!D134-[4]SECTEN2_CO2e!D134</f>
        <v>6.7273963961909278</v>
      </c>
      <c r="E122" s="131">
        <f>SECTEN2_CO2e_2023!E134-[4]SECTEN2_CO2e!E134</f>
        <v>6.9674432183504766</v>
      </c>
      <c r="F122" s="131">
        <f>SECTEN2_CO2e_2023!F134-[4]SECTEN2_CO2e!F134</f>
        <v>6.09973624986395</v>
      </c>
      <c r="G122" s="131">
        <f>SECTEN2_CO2e_2023!G134-[4]SECTEN2_CO2e!G134</f>
        <v>6.1964494526631286</v>
      </c>
      <c r="H122" s="131">
        <f>SECTEN2_CO2e_2023!H134-[4]SECTEN2_CO2e!H134</f>
        <v>5.5216002846720489</v>
      </c>
      <c r="I122" s="131">
        <f>SECTEN2_CO2e_2023!I134-[4]SECTEN2_CO2e!I134</f>
        <v>5.5340346760725927</v>
      </c>
      <c r="J122" s="131">
        <f>SECTEN2_CO2e_2023!J134-[4]SECTEN2_CO2e!J134</f>
        <v>5.6815476127797586</v>
      </c>
      <c r="K122" s="131">
        <f>SECTEN2_CO2e_2023!K134-[4]SECTEN2_CO2e!K134</f>
        <v>5.7308089123143766</v>
      </c>
      <c r="L122" s="131">
        <f>SECTEN2_CO2e_2023!L134-[4]SECTEN2_CO2e!L134</f>
        <v>8.5849930312696596</v>
      </c>
      <c r="M122" s="131">
        <f>SECTEN2_CO2e_2023!M134-[4]SECTEN2_CO2e!M134</f>
        <v>8.7031966660122464</v>
      </c>
      <c r="N122" s="131">
        <f>SECTEN2_CO2e_2023!N134-[4]SECTEN2_CO2e!N134</f>
        <v>8.1401478634236639</v>
      </c>
      <c r="O122" s="131">
        <f>SECTEN2_CO2e_2023!O134-[4]SECTEN2_CO2e!O134</f>
        <v>7.7392266067862225</v>
      </c>
    </row>
    <row r="123" spans="1:15" ht="15.75" x14ac:dyDescent="0.3">
      <c r="A123" s="47" t="s">
        <v>82</v>
      </c>
      <c r="B123" s="146" t="s">
        <v>156</v>
      </c>
      <c r="C123" s="131">
        <f>SECTEN2_CO2e_2023!C135-[4]SECTEN2_CO2e!C135</f>
        <v>0.1025207782902734</v>
      </c>
      <c r="D123" s="131">
        <f>SECTEN2_CO2e_2023!D135-[4]SECTEN2_CO2e!D135</f>
        <v>7.143890191107416E-2</v>
      </c>
      <c r="E123" s="131">
        <f>SECTEN2_CO2e_2023!E135-[4]SECTEN2_CO2e!E135</f>
        <v>4.3375526070634773E-2</v>
      </c>
      <c r="F123" s="131">
        <f>SECTEN2_CO2e_2023!F135-[4]SECTEN2_CO2e!F135</f>
        <v>-2.512645878530434E-2</v>
      </c>
      <c r="G123" s="131">
        <f>SECTEN2_CO2e_2023!G135-[4]SECTEN2_CO2e!G135</f>
        <v>-2.0846699647446398E-2</v>
      </c>
      <c r="H123" s="131">
        <f>SECTEN2_CO2e_2023!H135-[4]SECTEN2_CO2e!H135</f>
        <v>9.2040621982884541E-3</v>
      </c>
      <c r="I123" s="131">
        <f>SECTEN2_CO2e_2023!I135-[4]SECTEN2_CO2e!I135</f>
        <v>1.9537137461804382E-2</v>
      </c>
      <c r="J123" s="131">
        <f>SECTEN2_CO2e_2023!J135-[4]SECTEN2_CO2e!J135</f>
        <v>-5.0913328076450937E-3</v>
      </c>
      <c r="K123" s="131">
        <f>SECTEN2_CO2e_2023!K135-[4]SECTEN2_CO2e!K135</f>
        <v>-3.4505668277622498E-2</v>
      </c>
      <c r="L123" s="131">
        <f>SECTEN2_CO2e_2023!L135-[4]SECTEN2_CO2e!L135</f>
        <v>-5.0641603341771924E-2</v>
      </c>
      <c r="M123" s="131">
        <f>SECTEN2_CO2e_2023!M135-[4]SECTEN2_CO2e!M135</f>
        <v>-4.2890544901736286E-2</v>
      </c>
      <c r="N123" s="131">
        <f>SECTEN2_CO2e_2023!N135-[4]SECTEN2_CO2e!N135</f>
        <v>-2.6640867042201172E-2</v>
      </c>
      <c r="O123" s="131">
        <f>SECTEN2_CO2e_2023!O135-[4]SECTEN2_CO2e!O135</f>
        <v>-1.4679110208963897E-2</v>
      </c>
    </row>
    <row r="124" spans="1:15" ht="15.75" x14ac:dyDescent="0.3">
      <c r="A124" s="47" t="s">
        <v>79</v>
      </c>
      <c r="B124" s="146" t="s">
        <v>219</v>
      </c>
      <c r="C124" s="131">
        <f>SECTEN2_CO2e_2023!C136-[4]SECTEN2_CO2e!C136</f>
        <v>-6.8414811633163115</v>
      </c>
      <c r="D124" s="131">
        <f>SECTEN2_CO2e_2023!D136-[4]SECTEN2_CO2e!D136</f>
        <v>-6.96611695000575</v>
      </c>
      <c r="E124" s="131">
        <f>SECTEN2_CO2e_2023!E136-[4]SECTEN2_CO2e!E136</f>
        <v>-6.8762668801354749</v>
      </c>
      <c r="F124" s="131">
        <f>SECTEN2_CO2e_2023!F136-[4]SECTEN2_CO2e!F136</f>
        <v>-7.4756973836050138</v>
      </c>
      <c r="G124" s="131">
        <f>SECTEN2_CO2e_2023!G136-[4]SECTEN2_CO2e!G136</f>
        <v>-6.8913517442602981</v>
      </c>
      <c r="H124" s="131">
        <f>SECTEN2_CO2e_2023!H136-[4]SECTEN2_CO2e!H136</f>
        <v>-4.754655416294538</v>
      </c>
      <c r="I124" s="131">
        <f>SECTEN2_CO2e_2023!I136-[4]SECTEN2_CO2e!I136</f>
        <v>-3.8967948893825728</v>
      </c>
      <c r="J124" s="131">
        <f>SECTEN2_CO2e_2023!J136-[4]SECTEN2_CO2e!J136</f>
        <v>-3.5688199835610321</v>
      </c>
      <c r="K124" s="131">
        <f>SECTEN2_CO2e_2023!K136-[4]SECTEN2_CO2e!K136</f>
        <v>-3.3232275588371225</v>
      </c>
      <c r="L124" s="131">
        <f>SECTEN2_CO2e_2023!L136-[4]SECTEN2_CO2e!L136</f>
        <v>-2.8462570999990104</v>
      </c>
      <c r="M124" s="131">
        <f>SECTEN2_CO2e_2023!M136-[4]SECTEN2_CO2e!M136</f>
        <v>-2.499735899852058</v>
      </c>
      <c r="N124" s="131">
        <f>SECTEN2_CO2e_2023!N136-[4]SECTEN2_CO2e!N136</f>
        <v>-1.6229475311187607</v>
      </c>
      <c r="O124" s="131">
        <f>SECTEN2_CO2e_2023!O136-[4]SECTEN2_CO2e!O136</f>
        <v>-0.95889768004999043</v>
      </c>
    </row>
    <row r="125" spans="1:15" ht="15.75" x14ac:dyDescent="0.3">
      <c r="A125" s="47" t="s">
        <v>76</v>
      </c>
      <c r="B125" s="146" t="s">
        <v>157</v>
      </c>
      <c r="C125" s="131">
        <f>SECTEN2_CO2e_2023!C137-[4]SECTEN2_CO2e!C137</f>
        <v>9.6563339552999991E-2</v>
      </c>
      <c r="D125" s="131">
        <f>SECTEN2_CO2e_2023!D137-[4]SECTEN2_CO2e!D137</f>
        <v>9.3442773453333322E-2</v>
      </c>
      <c r="E125" s="131">
        <f>SECTEN2_CO2e_2023!E137-[4]SECTEN2_CO2e!E137</f>
        <v>9.2942536072000009E-2</v>
      </c>
      <c r="F125" s="131">
        <f>SECTEN2_CO2e_2023!F137-[4]SECTEN2_CO2e!F137</f>
        <v>9.2942536071999995E-2</v>
      </c>
      <c r="G125" s="131">
        <f>SECTEN2_CO2e_2023!G137-[4]SECTEN2_CO2e!G137</f>
        <v>9.2942536071999995E-2</v>
      </c>
      <c r="H125" s="131">
        <f>SECTEN2_CO2e_2023!H137-[4]SECTEN2_CO2e!H137</f>
        <v>9.2942536071999995E-2</v>
      </c>
      <c r="I125" s="131">
        <f>SECTEN2_CO2e_2023!I137-[4]SECTEN2_CO2e!I137</f>
        <v>9.2942536071999995E-2</v>
      </c>
      <c r="J125" s="131">
        <f>SECTEN2_CO2e_2023!J137-[4]SECTEN2_CO2e!J137</f>
        <v>9.2942536071999995E-2</v>
      </c>
      <c r="K125" s="131">
        <f>SECTEN2_CO2e_2023!K137-[4]SECTEN2_CO2e!K137</f>
        <v>9.2942536071999995E-2</v>
      </c>
      <c r="L125" s="131">
        <f>SECTEN2_CO2e_2023!L137-[4]SECTEN2_CO2e!L137</f>
        <v>9.2942536071999995E-2</v>
      </c>
      <c r="M125" s="131">
        <f>SECTEN2_CO2e_2023!M137-[4]SECTEN2_CO2e!M137</f>
        <v>9.2942536071999995E-2</v>
      </c>
      <c r="N125" s="131">
        <f>SECTEN2_CO2e_2023!N137-[4]SECTEN2_CO2e!N137</f>
        <v>9.2942536071999995E-2</v>
      </c>
      <c r="O125" s="131">
        <f>SECTEN2_CO2e_2023!O137-[4]SECTEN2_CO2e!O137</f>
        <v>9.2942536071999995E-2</v>
      </c>
    </row>
    <row r="126" spans="1:15" ht="15.75" x14ac:dyDescent="0.3">
      <c r="A126" s="47" t="s">
        <v>74</v>
      </c>
      <c r="B126" s="146" t="s">
        <v>158</v>
      </c>
      <c r="C126" s="131">
        <f>SECTEN2_CO2e_2023!C138-[4]SECTEN2_CO2e!C138</f>
        <v>-9.9198870422701702E-2</v>
      </c>
      <c r="D126" s="131">
        <f>SECTEN2_CO2e_2023!D138-[4]SECTEN2_CO2e!D138</f>
        <v>2.4134010577609777E-2</v>
      </c>
      <c r="E126" s="131">
        <f>SECTEN2_CO2e_2023!E138-[4]SECTEN2_CO2e!E138</f>
        <v>-0.23767273577816672</v>
      </c>
      <c r="F126" s="131">
        <f>SECTEN2_CO2e_2023!F138-[4]SECTEN2_CO2e!F138</f>
        <v>-0.2295990880234946</v>
      </c>
      <c r="G126" s="131">
        <f>SECTEN2_CO2e_2023!G138-[4]SECTEN2_CO2e!G138</f>
        <v>-0.20850378057548102</v>
      </c>
      <c r="H126" s="131">
        <f>SECTEN2_CO2e_2023!H138-[4]SECTEN2_CO2e!H138</f>
        <v>-0.22422669035287424</v>
      </c>
      <c r="I126" s="131">
        <f>SECTEN2_CO2e_2023!I138-[4]SECTEN2_CO2e!I138</f>
        <v>-0.24095183802150721</v>
      </c>
      <c r="J126" s="131">
        <f>SECTEN2_CO2e_2023!J138-[4]SECTEN2_CO2e!J138</f>
        <v>-0.20823012260015972</v>
      </c>
      <c r="K126" s="131">
        <f>SECTEN2_CO2e_2023!K138-[4]SECTEN2_CO2e!K138</f>
        <v>-0.19234044806513495</v>
      </c>
      <c r="L126" s="131">
        <f>SECTEN2_CO2e_2023!L138-[4]SECTEN2_CO2e!L138</f>
        <v>-0.17431534441645269</v>
      </c>
      <c r="M126" s="131">
        <f>SECTEN2_CO2e_2023!M138-[4]SECTEN2_CO2e!M138</f>
        <v>-0.16503275527063366</v>
      </c>
      <c r="N126" s="131">
        <f>SECTEN2_CO2e_2023!N138-[4]SECTEN2_CO2e!N138</f>
        <v>-0.14790600172961277</v>
      </c>
      <c r="O126" s="131">
        <f>SECTEN2_CO2e_2023!O138-[4]SECTEN2_CO2e!O138</f>
        <v>-0.13605594085966111</v>
      </c>
    </row>
    <row r="127" spans="1:15" ht="15.75" x14ac:dyDescent="0.3">
      <c r="A127" s="47" t="s">
        <v>159</v>
      </c>
      <c r="B127" s="146" t="s">
        <v>160</v>
      </c>
      <c r="C127" s="131">
        <f>SECTEN2_CO2e_2023!C139-[4]SECTEN2_CO2e!C139</f>
        <v>0</v>
      </c>
      <c r="D127" s="131">
        <f>SECTEN2_CO2e_2023!D139-[4]SECTEN2_CO2e!D139</f>
        <v>0</v>
      </c>
      <c r="E127" s="131">
        <f>SECTEN2_CO2e_2023!E139-[4]SECTEN2_CO2e!E139</f>
        <v>0</v>
      </c>
      <c r="F127" s="131">
        <f>SECTEN2_CO2e_2023!F139-[4]SECTEN2_CO2e!F139</f>
        <v>0</v>
      </c>
      <c r="G127" s="131">
        <f>SECTEN2_CO2e_2023!G139-[4]SECTEN2_CO2e!G139</f>
        <v>0</v>
      </c>
      <c r="H127" s="131">
        <f>SECTEN2_CO2e_2023!H139-[4]SECTEN2_CO2e!H139</f>
        <v>0</v>
      </c>
      <c r="I127" s="131">
        <f>SECTEN2_CO2e_2023!I139-[4]SECTEN2_CO2e!I139</f>
        <v>0</v>
      </c>
      <c r="J127" s="131">
        <f>SECTEN2_CO2e_2023!J139-[4]SECTEN2_CO2e!J139</f>
        <v>0</v>
      </c>
      <c r="K127" s="131">
        <f>SECTEN2_CO2e_2023!K139-[4]SECTEN2_CO2e!K139</f>
        <v>0</v>
      </c>
      <c r="L127" s="131">
        <f>SECTEN2_CO2e_2023!L139-[4]SECTEN2_CO2e!L139</f>
        <v>0</v>
      </c>
      <c r="M127" s="131">
        <f>SECTEN2_CO2e_2023!M139-[4]SECTEN2_CO2e!M139</f>
        <v>0</v>
      </c>
      <c r="N127" s="131">
        <f>SECTEN2_CO2e_2023!N139-[4]SECTEN2_CO2e!N139</f>
        <v>0</v>
      </c>
      <c r="O127" s="131">
        <f>SECTEN2_CO2e_2023!O139-[4]SECTEN2_CO2e!O139</f>
        <v>0</v>
      </c>
    </row>
    <row r="128" spans="1:15" ht="15.75" x14ac:dyDescent="0.3">
      <c r="A128" s="47" t="s">
        <v>75</v>
      </c>
      <c r="B128" s="44" t="s">
        <v>161</v>
      </c>
      <c r="C128" s="131">
        <f>SECTEN2_CO2e_2023!C140-[4]SECTEN2_CO2e!C140</f>
        <v>0</v>
      </c>
      <c r="D128" s="131">
        <f>SECTEN2_CO2e_2023!D140-[4]SECTEN2_CO2e!D140</f>
        <v>0</v>
      </c>
      <c r="E128" s="131">
        <f>SECTEN2_CO2e_2023!E140-[4]SECTEN2_CO2e!E140</f>
        <v>0</v>
      </c>
      <c r="F128" s="131">
        <f>SECTEN2_CO2e_2023!F140-[4]SECTEN2_CO2e!F140</f>
        <v>0</v>
      </c>
      <c r="G128" s="131">
        <f>SECTEN2_CO2e_2023!G140-[4]SECTEN2_CO2e!G140</f>
        <v>0</v>
      </c>
      <c r="H128" s="131">
        <f>SECTEN2_CO2e_2023!H140-[4]SECTEN2_CO2e!H140</f>
        <v>0</v>
      </c>
      <c r="I128" s="131">
        <f>SECTEN2_CO2e_2023!I140-[4]SECTEN2_CO2e!I140</f>
        <v>0</v>
      </c>
      <c r="J128" s="131">
        <f>SECTEN2_CO2e_2023!J140-[4]SECTEN2_CO2e!J140</f>
        <v>0</v>
      </c>
      <c r="K128" s="131">
        <f>SECTEN2_CO2e_2023!K140-[4]SECTEN2_CO2e!K140</f>
        <v>0</v>
      </c>
      <c r="L128" s="131">
        <f>SECTEN2_CO2e_2023!L140-[4]SECTEN2_CO2e!L140</f>
        <v>0</v>
      </c>
      <c r="M128" s="131">
        <f>SECTEN2_CO2e_2023!M140-[4]SECTEN2_CO2e!M140</f>
        <v>0</v>
      </c>
      <c r="N128" s="131">
        <f>SECTEN2_CO2e_2023!N140-[4]SECTEN2_CO2e!N140</f>
        <v>0</v>
      </c>
      <c r="O128" s="131">
        <f>SECTEN2_CO2e_2023!O140-[4]SECTEN2_CO2e!O140</f>
        <v>0</v>
      </c>
    </row>
    <row r="129" spans="1:15" ht="15.75" x14ac:dyDescent="0.3">
      <c r="A129" s="47"/>
      <c r="B129" s="45" t="s">
        <v>220</v>
      </c>
      <c r="C129" s="144">
        <f>SECTEN2_CO2e_2023!C141-[4]SECTEN2_CO2e!C141</f>
        <v>-5.378646305848239</v>
      </c>
      <c r="D129" s="144">
        <f>SECTEN2_CO2e_2023!D141-[4]SECTEN2_CO2e!D141</f>
        <v>-5.759316872492338</v>
      </c>
      <c r="E129" s="144">
        <f>SECTEN2_CO2e_2023!E141-[4]SECTEN2_CO2e!E141</f>
        <v>-7.4349416889744226</v>
      </c>
      <c r="F129" s="144">
        <f>SECTEN2_CO2e_2023!F141-[4]SECTEN2_CO2e!F141</f>
        <v>-6.1393865250342667</v>
      </c>
      <c r="G129" s="144">
        <f>SECTEN2_CO2e_2023!G141-[4]SECTEN2_CO2e!G141</f>
        <v>-0.18303045060171286</v>
      </c>
      <c r="H129" s="144">
        <f>SECTEN2_CO2e_2023!H141-[4]SECTEN2_CO2e!H141</f>
        <v>3.6133323224325693</v>
      </c>
      <c r="I129" s="144">
        <f>SECTEN2_CO2e_2023!I141-[4]SECTEN2_CO2e!I141</f>
        <v>5.3380985741026841</v>
      </c>
      <c r="J129" s="144">
        <f>SECTEN2_CO2e_2023!J141-[4]SECTEN2_CO2e!J141</f>
        <v>6.5910891232517166</v>
      </c>
      <c r="K129" s="144">
        <f>SECTEN2_CO2e_2023!K141-[4]SECTEN2_CO2e!K141</f>
        <v>7.4272899276367532</v>
      </c>
      <c r="L129" s="144">
        <f>SECTEN2_CO2e_2023!L141-[4]SECTEN2_CO2e!L141</f>
        <v>12.393874126632916</v>
      </c>
      <c r="M129" s="144">
        <f>SECTEN2_CO2e_2023!M141-[4]SECTEN2_CO2e!M141</f>
        <v>13.466592934934688</v>
      </c>
      <c r="N129" s="144">
        <f>SECTEN2_CO2e_2023!N141-[4]SECTEN2_CO2e!N141</f>
        <v>14.108900723911741</v>
      </c>
      <c r="O129" s="144">
        <f>SECTEN2_CO2e_2023!O141-[4]SECTEN2_CO2e!O141</f>
        <v>14.387342766661696</v>
      </c>
    </row>
    <row r="130" spans="1:15" x14ac:dyDescent="0.25">
      <c r="A130" s="47"/>
      <c r="B130" s="80"/>
      <c r="C130" s="86"/>
      <c r="D130" s="86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</row>
    <row r="131" spans="1:15" x14ac:dyDescent="0.25">
      <c r="A131" s="50"/>
    </row>
  </sheetData>
  <mergeCells count="1">
    <mergeCell ref="B117:D1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7D0EA-784F-40CF-8303-C245906F4C6C}">
  <sheetPr>
    <tabColor theme="9"/>
  </sheetPr>
  <dimension ref="A1:V144"/>
  <sheetViews>
    <sheetView workbookViewId="0">
      <selection activeCell="J8" sqref="J8"/>
    </sheetView>
  </sheetViews>
  <sheetFormatPr baseColWidth="10" defaultColWidth="11.42578125" defaultRowHeight="15" x14ac:dyDescent="0.25"/>
  <cols>
    <col min="1" max="1" width="12.85546875" style="2" customWidth="1"/>
    <col min="2" max="2" width="55.85546875" style="2" customWidth="1"/>
    <col min="3" max="5" width="11.42578125" style="2"/>
    <col min="6" max="6" width="11.42578125" style="2" customWidth="1"/>
    <col min="7" max="8" width="11.7109375" style="2" customWidth="1"/>
    <col min="9" max="16" width="11.42578125" style="2" customWidth="1"/>
    <col min="17" max="16384" width="11.42578125" style="2"/>
  </cols>
  <sheetData>
    <row r="1" spans="1:22" ht="15.75" thickBot="1" x14ac:dyDescent="0.3">
      <c r="B1" s="178" t="s">
        <v>1</v>
      </c>
      <c r="D1" s="2" t="s">
        <v>233</v>
      </c>
    </row>
    <row r="2" spans="1:22" x14ac:dyDescent="0.25">
      <c r="B2" s="179"/>
    </row>
    <row r="3" spans="1:22" ht="30" x14ac:dyDescent="0.35">
      <c r="B3" s="13" t="s">
        <v>221</v>
      </c>
      <c r="C3" s="14">
        <v>2018</v>
      </c>
      <c r="D3" s="14">
        <v>2019</v>
      </c>
      <c r="E3" s="14">
        <v>2020</v>
      </c>
      <c r="F3" s="14">
        <v>2023</v>
      </c>
      <c r="G3" s="14">
        <v>2025</v>
      </c>
      <c r="H3" s="14">
        <v>2028</v>
      </c>
      <c r="I3" s="14">
        <v>2030</v>
      </c>
      <c r="J3" s="14">
        <v>2033</v>
      </c>
      <c r="K3" s="14">
        <v>2035</v>
      </c>
      <c r="L3" s="14">
        <v>2038</v>
      </c>
      <c r="M3" s="14">
        <v>2040</v>
      </c>
      <c r="N3" s="14">
        <v>2045</v>
      </c>
      <c r="O3" s="14">
        <v>2050</v>
      </c>
      <c r="Q3" s="200"/>
      <c r="R3" s="200"/>
      <c r="S3" s="200"/>
      <c r="T3" s="200"/>
      <c r="U3" s="200"/>
      <c r="V3" s="200"/>
    </row>
    <row r="4" spans="1:22" ht="15.75" x14ac:dyDescent="0.3">
      <c r="A4" s="180"/>
      <c r="B4" s="51" t="s">
        <v>185</v>
      </c>
      <c r="C4" s="199">
        <v>41.479395159057532</v>
      </c>
      <c r="D4" s="199">
        <v>39.683379591130269</v>
      </c>
      <c r="E4" s="199">
        <v>35.068646323174818</v>
      </c>
      <c r="F4" s="65">
        <v>35.894559406729407</v>
      </c>
      <c r="G4" s="65">
        <v>29.58705214449024</v>
      </c>
      <c r="H4" s="65">
        <v>26.698208360832098</v>
      </c>
      <c r="I4" s="65">
        <v>24.832532773499533</v>
      </c>
      <c r="J4" s="65">
        <v>20.689225277046493</v>
      </c>
      <c r="K4" s="65">
        <v>17.714155345752395</v>
      </c>
      <c r="L4" s="65">
        <v>10.888638105127727</v>
      </c>
      <c r="M4" s="65">
        <v>7.0117725684856449</v>
      </c>
      <c r="N4" s="65">
        <v>1.2848784284425347</v>
      </c>
      <c r="O4" s="65">
        <v>-7.3971159248316054</v>
      </c>
      <c r="Q4" s="200"/>
      <c r="R4" s="200"/>
      <c r="T4" s="200"/>
      <c r="U4" s="200"/>
    </row>
    <row r="5" spans="1:22" ht="15.75" x14ac:dyDescent="0.3">
      <c r="A5" s="181"/>
      <c r="B5" s="51" t="s">
        <v>186</v>
      </c>
      <c r="C5" s="199">
        <v>76.830078861754941</v>
      </c>
      <c r="D5" s="199">
        <v>74.410455724439927</v>
      </c>
      <c r="E5" s="199">
        <v>67.281077372083743</v>
      </c>
      <c r="F5" s="65">
        <v>63.850381987731929</v>
      </c>
      <c r="G5" s="65">
        <v>62.19448870744079</v>
      </c>
      <c r="H5" s="65">
        <v>50.845003918772903</v>
      </c>
      <c r="I5" s="65">
        <v>43.050887242506917</v>
      </c>
      <c r="J5" s="65">
        <v>34.032664566688439</v>
      </c>
      <c r="K5" s="65">
        <v>28.079619625338509</v>
      </c>
      <c r="L5" s="65">
        <v>20.065972954008139</v>
      </c>
      <c r="M5" s="65">
        <v>15.136609607839091</v>
      </c>
      <c r="N5" s="65">
        <v>2.1659048030783001</v>
      </c>
      <c r="O5" s="65">
        <v>-8.7385218317914095</v>
      </c>
      <c r="Q5" s="200"/>
      <c r="R5" s="200"/>
      <c r="T5" s="200"/>
      <c r="U5" s="200"/>
    </row>
    <row r="6" spans="1:22" ht="15.75" x14ac:dyDescent="0.3">
      <c r="A6" s="182"/>
      <c r="B6" s="51" t="s">
        <v>167</v>
      </c>
      <c r="C6" s="199">
        <v>1.1839359636114481</v>
      </c>
      <c r="D6" s="199">
        <v>1.512377929942027</v>
      </c>
      <c r="E6" s="199">
        <v>1.4945977177436418</v>
      </c>
      <c r="F6" s="65">
        <v>1.6009870177359462</v>
      </c>
      <c r="G6" s="65">
        <v>1.6041690350389162</v>
      </c>
      <c r="H6" s="65">
        <v>1.6404627733081678</v>
      </c>
      <c r="I6" s="65">
        <v>1.6690541643068668</v>
      </c>
      <c r="J6" s="65">
        <v>1.6896708509266516</v>
      </c>
      <c r="K6" s="65">
        <v>1.7106995575805828</v>
      </c>
      <c r="L6" s="65">
        <v>1.7663711040962973</v>
      </c>
      <c r="M6" s="65">
        <v>1.8060093334052005</v>
      </c>
      <c r="N6" s="65">
        <v>1.9159610573336889</v>
      </c>
      <c r="O6" s="65">
        <v>2.0248624411841911</v>
      </c>
      <c r="Q6" s="200"/>
      <c r="R6" s="200"/>
      <c r="T6" s="200"/>
      <c r="U6" s="200"/>
    </row>
    <row r="7" spans="1:22" ht="15.75" x14ac:dyDescent="0.3">
      <c r="A7" s="183"/>
      <c r="B7" s="51" t="s">
        <v>187</v>
      </c>
      <c r="C7" s="199">
        <v>65.42478668184674</v>
      </c>
      <c r="D7" s="199">
        <v>63.734475285493588</v>
      </c>
      <c r="E7" s="199">
        <v>60.123825896962394</v>
      </c>
      <c r="F7" s="65">
        <v>54.7919334692576</v>
      </c>
      <c r="G7" s="65">
        <v>45.880927800275067</v>
      </c>
      <c r="H7" s="65">
        <v>33.062219891606816</v>
      </c>
      <c r="I7" s="65">
        <v>24.942993292030827</v>
      </c>
      <c r="J7" s="65">
        <v>18.42865180372122</v>
      </c>
      <c r="K7" s="65">
        <v>14.473103151551086</v>
      </c>
      <c r="L7" s="65">
        <v>9.7806794527375089</v>
      </c>
      <c r="M7" s="65">
        <v>7.0878971652752494</v>
      </c>
      <c r="N7" s="65">
        <v>3.8801016861462228</v>
      </c>
      <c r="O7" s="65">
        <v>0.82083804208731059</v>
      </c>
      <c r="Q7" s="200"/>
      <c r="R7" s="200"/>
      <c r="T7" s="200"/>
      <c r="U7" s="200"/>
    </row>
    <row r="8" spans="1:22" ht="15.75" x14ac:dyDescent="0.3">
      <c r="A8" s="184"/>
      <c r="B8" s="51" t="s">
        <v>188</v>
      </c>
      <c r="C8" s="199">
        <v>11.168399008508255</v>
      </c>
      <c r="D8" s="199">
        <v>10.859926119150003</v>
      </c>
      <c r="E8" s="199">
        <v>11.912036700433999</v>
      </c>
      <c r="F8" s="65">
        <v>11.72855083598067</v>
      </c>
      <c r="G8" s="65">
        <v>11.330721604124649</v>
      </c>
      <c r="H8" s="65">
        <v>10.594512160986229</v>
      </c>
      <c r="I8" s="65">
        <v>10.117761155275973</v>
      </c>
      <c r="J8" s="65">
        <v>8.6583106496243456</v>
      </c>
      <c r="K8" s="65">
        <v>7.721545968191422</v>
      </c>
      <c r="L8" s="65">
        <v>5.8419497390690465</v>
      </c>
      <c r="M8" s="65">
        <v>4.7661586910161153</v>
      </c>
      <c r="N8" s="65">
        <v>2.5094405182191011</v>
      </c>
      <c r="O8" s="65">
        <v>1.4291066400713901</v>
      </c>
      <c r="Q8" s="200"/>
      <c r="R8" s="200"/>
      <c r="T8" s="200"/>
      <c r="U8" s="200"/>
    </row>
    <row r="9" spans="1:22" ht="15.75" x14ac:dyDescent="0.3">
      <c r="A9" s="185"/>
      <c r="B9" s="51" t="s">
        <v>170</v>
      </c>
      <c r="C9" s="199">
        <v>125.9175115600182</v>
      </c>
      <c r="D9" s="199">
        <v>125.17800246768853</v>
      </c>
      <c r="E9" s="199">
        <v>105.59830552074267</v>
      </c>
      <c r="F9" s="65">
        <v>114.58045364079916</v>
      </c>
      <c r="G9" s="65">
        <v>108.60222264690198</v>
      </c>
      <c r="H9" s="65">
        <v>94.369810073703007</v>
      </c>
      <c r="I9" s="65">
        <v>85.062206683424577</v>
      </c>
      <c r="J9" s="65">
        <v>64.029495184164404</v>
      </c>
      <c r="K9" s="65">
        <v>51.395056477023559</v>
      </c>
      <c r="L9" s="65">
        <v>26.867425603998566</v>
      </c>
      <c r="M9" s="65">
        <v>14.877573843440242</v>
      </c>
      <c r="N9" s="65">
        <v>2.8674004849524355</v>
      </c>
      <c r="O9" s="65">
        <v>2.3961411886603612</v>
      </c>
      <c r="Q9" s="200"/>
      <c r="R9" s="200"/>
      <c r="T9" s="200"/>
      <c r="U9" s="200"/>
    </row>
    <row r="10" spans="1:22" ht="15.75" x14ac:dyDescent="0.3">
      <c r="A10" s="186"/>
      <c r="B10" s="52" t="s">
        <v>189</v>
      </c>
      <c r="C10" s="199">
        <v>24.265782366170786</v>
      </c>
      <c r="D10" s="199">
        <v>24.430629314178237</v>
      </c>
      <c r="E10" s="199">
        <v>11.286168936524303</v>
      </c>
      <c r="F10" s="66">
        <v>18.50029257794893</v>
      </c>
      <c r="G10" s="66">
        <v>23.314028857115218</v>
      </c>
      <c r="H10" s="66">
        <v>23.032918407081013</v>
      </c>
      <c r="I10" s="66">
        <v>22.845511440391537</v>
      </c>
      <c r="J10" s="66">
        <v>20.195041142146611</v>
      </c>
      <c r="K10" s="66">
        <v>18.428060943316652</v>
      </c>
      <c r="L10" s="66">
        <v>15.825655168073315</v>
      </c>
      <c r="M10" s="66">
        <v>14.090717984577752</v>
      </c>
      <c r="N10" s="66">
        <v>11.82875497199816</v>
      </c>
      <c r="O10" s="66">
        <v>8.5574044630007666</v>
      </c>
      <c r="Q10" s="200"/>
      <c r="R10" s="200"/>
      <c r="T10" s="200"/>
      <c r="U10" s="200"/>
    </row>
    <row r="11" spans="1:22" ht="15.75" x14ac:dyDescent="0.3">
      <c r="A11" s="187"/>
      <c r="B11" s="53" t="s">
        <v>190</v>
      </c>
      <c r="C11" s="67">
        <v>322.00410723479712</v>
      </c>
      <c r="D11" s="67">
        <v>315.37861711784433</v>
      </c>
      <c r="E11" s="67">
        <v>281.47848953114124</v>
      </c>
      <c r="F11" s="67">
        <v>282.44686635823473</v>
      </c>
      <c r="G11" s="67">
        <v>259.19958193827165</v>
      </c>
      <c r="H11" s="67">
        <v>217.21021717920922</v>
      </c>
      <c r="I11" s="67">
        <v>189.67543531104471</v>
      </c>
      <c r="J11" s="67">
        <v>147.52801833217154</v>
      </c>
      <c r="K11" s="67">
        <v>121.09418012543756</v>
      </c>
      <c r="L11" s="67">
        <v>75.211036959037287</v>
      </c>
      <c r="M11" s="67">
        <v>50.686021209461543</v>
      </c>
      <c r="N11" s="67">
        <v>14.623686978172284</v>
      </c>
      <c r="O11" s="67">
        <v>-9.4646894446197649</v>
      </c>
      <c r="Q11" s="200"/>
      <c r="R11" s="200"/>
      <c r="T11" s="200"/>
      <c r="U11" s="200"/>
    </row>
    <row r="12" spans="1:22" ht="15.75" x14ac:dyDescent="0.3">
      <c r="A12" s="188"/>
      <c r="B12" s="51" t="s">
        <v>66</v>
      </c>
      <c r="C12" s="199">
        <v>-24.882419232326281</v>
      </c>
      <c r="D12" s="199">
        <v>-23.518010210885166</v>
      </c>
      <c r="E12" s="199">
        <v>-26.767159866576318</v>
      </c>
      <c r="F12" s="66">
        <v>-19.836715098205488</v>
      </c>
      <c r="G12" s="66">
        <v>-10.068468934526244</v>
      </c>
      <c r="H12" s="66">
        <v>-18.704854200528143</v>
      </c>
      <c r="I12" s="66">
        <v>-24.172818072367782</v>
      </c>
      <c r="J12" s="66">
        <v>-22.713526831281442</v>
      </c>
      <c r="K12" s="66">
        <v>-22.373482005650253</v>
      </c>
      <c r="L12" s="66">
        <v>-18.755163528098951</v>
      </c>
      <c r="M12" s="66">
        <v>-19.068643031641827</v>
      </c>
      <c r="N12" s="66">
        <v>-18.431647031581321</v>
      </c>
      <c r="O12" s="66">
        <v>-17.637479662001628</v>
      </c>
      <c r="Q12" s="200"/>
      <c r="R12" s="200"/>
      <c r="T12" s="200"/>
      <c r="U12" s="200"/>
    </row>
    <row r="13" spans="1:22" ht="15.75" x14ac:dyDescent="0.3">
      <c r="A13" s="189"/>
      <c r="B13" s="53" t="s">
        <v>191</v>
      </c>
      <c r="C13" s="67">
        <v>297.12168800247082</v>
      </c>
      <c r="D13" s="67">
        <v>291.86060690695916</v>
      </c>
      <c r="E13" s="67">
        <v>254.71132966456491</v>
      </c>
      <c r="F13" s="67">
        <v>262.61015126002923</v>
      </c>
      <c r="G13" s="67">
        <v>249.13111300374541</v>
      </c>
      <c r="H13" s="67">
        <v>198.50536297868109</v>
      </c>
      <c r="I13" s="67">
        <v>165.50261723867692</v>
      </c>
      <c r="J13" s="67">
        <v>124.8144915008901</v>
      </c>
      <c r="K13" s="67">
        <v>98.720698119787301</v>
      </c>
      <c r="L13" s="67">
        <v>56.45587343093834</v>
      </c>
      <c r="M13" s="67">
        <v>31.617378177819717</v>
      </c>
      <c r="N13" s="67">
        <v>-3.8079600534090368</v>
      </c>
      <c r="O13" s="67">
        <v>-27.102169106621393</v>
      </c>
      <c r="Q13" s="200"/>
      <c r="R13" s="200"/>
      <c r="T13" s="200"/>
      <c r="U13" s="200"/>
    </row>
    <row r="14" spans="1:22" x14ac:dyDescent="0.25">
      <c r="C14" s="86"/>
      <c r="D14" s="86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</row>
    <row r="15" spans="1:22" ht="16.5" x14ac:dyDescent="0.3">
      <c r="B15" s="11" t="s">
        <v>185</v>
      </c>
      <c r="C15" s="11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22" ht="30" x14ac:dyDescent="0.35">
      <c r="A16" s="191" t="s">
        <v>192</v>
      </c>
      <c r="B16" s="13" t="s">
        <v>221</v>
      </c>
      <c r="C16" s="14">
        <v>2018</v>
      </c>
      <c r="D16" s="14">
        <v>2019</v>
      </c>
      <c r="E16" s="14">
        <v>2020</v>
      </c>
      <c r="F16" s="14">
        <v>2023</v>
      </c>
      <c r="G16" s="14">
        <v>2025</v>
      </c>
      <c r="H16" s="14">
        <v>2028</v>
      </c>
      <c r="I16" s="14">
        <v>2030</v>
      </c>
      <c r="J16" s="14">
        <v>2033</v>
      </c>
      <c r="K16" s="14">
        <v>2035</v>
      </c>
      <c r="L16" s="14">
        <v>2038</v>
      </c>
      <c r="M16" s="14">
        <v>2040</v>
      </c>
      <c r="N16" s="14">
        <v>2045</v>
      </c>
      <c r="O16" s="14">
        <v>2050</v>
      </c>
    </row>
    <row r="17" spans="1:21" ht="15.75" x14ac:dyDescent="0.3">
      <c r="A17" s="192" t="s">
        <v>69</v>
      </c>
      <c r="B17" s="148" t="s">
        <v>242</v>
      </c>
      <c r="C17" s="199">
        <v>16.29014464165348</v>
      </c>
      <c r="D17" s="199">
        <v>14.849695533789395</v>
      </c>
      <c r="E17" s="199">
        <v>12.723397250233653</v>
      </c>
      <c r="F17" s="68">
        <v>15.060718241977968</v>
      </c>
      <c r="G17" s="68">
        <v>8.7703166035879683</v>
      </c>
      <c r="H17" s="68">
        <v>7.9499457736225487</v>
      </c>
      <c r="I17" s="68">
        <v>7.430699720363493</v>
      </c>
      <c r="J17" s="68">
        <v>6.0381281581093482</v>
      </c>
      <c r="K17" s="68">
        <v>5.1952353785911525</v>
      </c>
      <c r="L17" s="68">
        <v>1.8139140014073172</v>
      </c>
      <c r="M17" s="68">
        <v>0.13179937485927215</v>
      </c>
      <c r="N17" s="68">
        <v>7.2110379370790303E-2</v>
      </c>
      <c r="O17" s="68">
        <v>3.7528575665538078E-3</v>
      </c>
      <c r="Q17" s="200"/>
      <c r="R17" s="200"/>
      <c r="T17" s="200"/>
      <c r="U17" s="200"/>
    </row>
    <row r="18" spans="1:21" ht="15.75" x14ac:dyDescent="0.3">
      <c r="A18" s="192"/>
      <c r="B18" s="148" t="s">
        <v>243</v>
      </c>
      <c r="C18" s="201"/>
      <c r="D18" s="201"/>
      <c r="E18" s="201"/>
      <c r="F18" s="145">
        <v>0</v>
      </c>
      <c r="G18" s="145">
        <v>0</v>
      </c>
      <c r="H18" s="145">
        <v>0</v>
      </c>
      <c r="I18" s="145">
        <v>0</v>
      </c>
      <c r="J18" s="145">
        <v>0</v>
      </c>
      <c r="K18" s="145">
        <v>0</v>
      </c>
      <c r="L18" s="145">
        <v>0</v>
      </c>
      <c r="M18" s="145">
        <v>0</v>
      </c>
      <c r="N18" s="145">
        <v>0</v>
      </c>
      <c r="O18" s="145">
        <v>0</v>
      </c>
      <c r="P18" s="2" t="s">
        <v>267</v>
      </c>
      <c r="Q18" s="200"/>
      <c r="R18" s="200"/>
      <c r="T18" s="200"/>
      <c r="U18" s="200"/>
    </row>
    <row r="19" spans="1:21" ht="15.75" x14ac:dyDescent="0.3">
      <c r="A19" s="192" t="s">
        <v>68</v>
      </c>
      <c r="B19" s="148" t="s">
        <v>244</v>
      </c>
      <c r="C19" s="199">
        <v>5.7455468527497509</v>
      </c>
      <c r="D19" s="199">
        <v>5.654007641441102</v>
      </c>
      <c r="E19" s="199">
        <v>5.3925870335206101</v>
      </c>
      <c r="F19" s="68">
        <v>4.6024687771573598</v>
      </c>
      <c r="G19" s="68">
        <v>4.467975118688682</v>
      </c>
      <c r="H19" s="68">
        <v>4.1909309802640875</v>
      </c>
      <c r="I19" s="68">
        <v>3.9820646929369716</v>
      </c>
      <c r="J19" s="68">
        <v>3.3014733113581372</v>
      </c>
      <c r="K19" s="68">
        <v>2.8724493708404961</v>
      </c>
      <c r="L19" s="68">
        <v>2.0106906023115099</v>
      </c>
      <c r="M19" s="68">
        <v>1.5245524272026023</v>
      </c>
      <c r="N19" s="68">
        <v>0.67391224091953328</v>
      </c>
      <c r="O19" s="68">
        <v>4.3619361105494083E-4</v>
      </c>
      <c r="Q19" s="200"/>
      <c r="R19" s="200"/>
      <c r="T19" s="200"/>
      <c r="U19" s="200"/>
    </row>
    <row r="20" spans="1:21" ht="15.75" x14ac:dyDescent="0.3">
      <c r="A20" s="192"/>
      <c r="B20" s="148" t="s">
        <v>245</v>
      </c>
      <c r="C20" s="201"/>
      <c r="D20" s="201"/>
      <c r="E20" s="201"/>
      <c r="F20" s="145">
        <v>0</v>
      </c>
      <c r="G20" s="145">
        <v>0</v>
      </c>
      <c r="H20" s="145">
        <v>0</v>
      </c>
      <c r="I20" s="145">
        <v>0</v>
      </c>
      <c r="J20" s="145">
        <v>-0.60000000000000009</v>
      </c>
      <c r="K20" s="145">
        <v>-1</v>
      </c>
      <c r="L20" s="145">
        <v>-1.3</v>
      </c>
      <c r="M20" s="145">
        <v>-1.5</v>
      </c>
      <c r="N20" s="145">
        <v>-2</v>
      </c>
      <c r="O20" s="145">
        <v>-3</v>
      </c>
      <c r="P20" s="2" t="s">
        <v>267</v>
      </c>
      <c r="Q20" s="200"/>
      <c r="R20" s="200"/>
      <c r="T20" s="200"/>
      <c r="U20" s="200"/>
    </row>
    <row r="21" spans="1:21" ht="15.75" x14ac:dyDescent="0.3">
      <c r="A21" s="192" t="s">
        <v>11</v>
      </c>
      <c r="B21" s="148" t="s">
        <v>246</v>
      </c>
      <c r="C21" s="199">
        <v>8.9597315523145191</v>
      </c>
      <c r="D21" s="199">
        <v>8.5705355548982975</v>
      </c>
      <c r="E21" s="199">
        <v>7.0882630524839634</v>
      </c>
      <c r="F21" s="68">
        <v>7.1003113272264926</v>
      </c>
      <c r="G21" s="68">
        <v>7.499607246183329</v>
      </c>
      <c r="H21" s="68">
        <v>6.7147759044977509</v>
      </c>
      <c r="I21" s="68">
        <v>6.198183272549155</v>
      </c>
      <c r="J21" s="68">
        <v>5.4137846926182602</v>
      </c>
      <c r="K21" s="68">
        <v>4.5439486559924642</v>
      </c>
      <c r="L21" s="68">
        <v>3.830368295742768</v>
      </c>
      <c r="M21" s="68">
        <v>3.3575407981237317</v>
      </c>
      <c r="N21" s="68">
        <v>2.2053618391796714</v>
      </c>
      <c r="O21" s="68">
        <v>0.84798057798299598</v>
      </c>
      <c r="Q21" s="200"/>
      <c r="R21" s="200"/>
      <c r="T21" s="200"/>
      <c r="U21" s="200"/>
    </row>
    <row r="22" spans="1:21" ht="15.75" x14ac:dyDescent="0.3">
      <c r="A22" s="192"/>
      <c r="B22" s="148" t="s">
        <v>247</v>
      </c>
      <c r="C22" s="201"/>
      <c r="D22" s="201"/>
      <c r="E22" s="201"/>
      <c r="F22" s="145">
        <v>0</v>
      </c>
      <c r="G22" s="145">
        <v>0</v>
      </c>
      <c r="H22" s="145">
        <v>0</v>
      </c>
      <c r="I22" s="145">
        <v>0</v>
      </c>
      <c r="J22" s="145">
        <v>0</v>
      </c>
      <c r="K22" s="145">
        <v>0</v>
      </c>
      <c r="L22" s="145">
        <v>-0.60000000000000009</v>
      </c>
      <c r="M22" s="145">
        <v>-1</v>
      </c>
      <c r="N22" s="145">
        <v>-2</v>
      </c>
      <c r="O22" s="145">
        <v>-3</v>
      </c>
      <c r="P22" s="2" t="s">
        <v>267</v>
      </c>
      <c r="Q22" s="200"/>
      <c r="R22" s="200"/>
      <c r="T22" s="200"/>
      <c r="U22" s="200"/>
    </row>
    <row r="23" spans="1:21" ht="15.75" x14ac:dyDescent="0.3">
      <c r="A23" s="192" t="s">
        <v>81</v>
      </c>
      <c r="B23" s="148" t="s">
        <v>92</v>
      </c>
      <c r="C23" s="199">
        <v>2.9201598147750896</v>
      </c>
      <c r="D23" s="199">
        <v>2.8413657833137766</v>
      </c>
      <c r="E23" s="199">
        <v>2.1013497122951668</v>
      </c>
      <c r="F23" s="68">
        <v>2.2998655150559015</v>
      </c>
      <c r="G23" s="68">
        <v>2.2278564041159914</v>
      </c>
      <c r="H23" s="68">
        <v>1.5710966884768336</v>
      </c>
      <c r="I23" s="68">
        <v>1.1784398813981642</v>
      </c>
      <c r="J23" s="68">
        <v>0.86274432358031306</v>
      </c>
      <c r="K23" s="68">
        <v>0.66716849535782907</v>
      </c>
      <c r="L23" s="68">
        <v>0.63948347252170201</v>
      </c>
      <c r="M23" s="68">
        <v>0.62106839212394638</v>
      </c>
      <c r="N23" s="68">
        <v>0</v>
      </c>
      <c r="O23" s="68">
        <v>0</v>
      </c>
      <c r="Q23" s="200"/>
      <c r="R23" s="200"/>
      <c r="T23" s="200"/>
      <c r="U23" s="200"/>
    </row>
    <row r="24" spans="1:21" ht="15.75" x14ac:dyDescent="0.3">
      <c r="A24" s="192" t="s">
        <v>35</v>
      </c>
      <c r="B24" s="148" t="s">
        <v>93</v>
      </c>
      <c r="C24" s="199">
        <v>0</v>
      </c>
      <c r="D24" s="199">
        <v>0</v>
      </c>
      <c r="E24" s="199">
        <v>0</v>
      </c>
      <c r="F24" s="68">
        <v>0</v>
      </c>
      <c r="G24" s="68">
        <v>0</v>
      </c>
      <c r="H24" s="68">
        <v>0</v>
      </c>
      <c r="I24" s="68">
        <v>0</v>
      </c>
      <c r="J24" s="68">
        <v>0</v>
      </c>
      <c r="K24" s="68">
        <v>0</v>
      </c>
      <c r="L24" s="68">
        <v>0</v>
      </c>
      <c r="M24" s="68">
        <v>0</v>
      </c>
      <c r="N24" s="68">
        <v>0</v>
      </c>
      <c r="O24" s="68">
        <v>0</v>
      </c>
      <c r="Q24" s="200"/>
      <c r="R24" s="200"/>
      <c r="T24" s="200"/>
      <c r="U24" s="200"/>
    </row>
    <row r="25" spans="1:21" ht="15.75" x14ac:dyDescent="0.3">
      <c r="A25" s="192" t="s">
        <v>36</v>
      </c>
      <c r="B25" s="148" t="s">
        <v>94</v>
      </c>
      <c r="C25" s="199">
        <v>4.5448350159971104E-2</v>
      </c>
      <c r="D25" s="199">
        <v>4.2567737605976701E-2</v>
      </c>
      <c r="E25" s="199">
        <v>3.8160769500968951E-2</v>
      </c>
      <c r="F25" s="68">
        <v>3.6893411914520668E-2</v>
      </c>
      <c r="G25" s="68">
        <v>3.5925148507967568E-2</v>
      </c>
      <c r="H25" s="68">
        <v>3.2011131705688235E-2</v>
      </c>
      <c r="I25" s="68">
        <v>2.941049761598653E-2</v>
      </c>
      <c r="J25" s="68">
        <v>2.3231821830314799E-2</v>
      </c>
      <c r="K25" s="68">
        <v>1.912849489864387E-2</v>
      </c>
      <c r="L25" s="68">
        <v>1.2034420939819986E-2</v>
      </c>
      <c r="M25" s="68">
        <v>7.355151523619952E-3</v>
      </c>
      <c r="N25" s="68">
        <v>3.23726206400445E-3</v>
      </c>
      <c r="O25" s="68">
        <v>2.1390545509872801E-3</v>
      </c>
      <c r="Q25" s="200"/>
      <c r="R25" s="200"/>
      <c r="T25" s="200"/>
      <c r="U25" s="200"/>
    </row>
    <row r="26" spans="1:21" ht="15.75" x14ac:dyDescent="0.3">
      <c r="A26" s="192" t="s">
        <v>12</v>
      </c>
      <c r="B26" s="148" t="s">
        <v>95</v>
      </c>
      <c r="C26" s="199">
        <v>0.47647965713083684</v>
      </c>
      <c r="D26" s="199">
        <v>0.54178297291789146</v>
      </c>
      <c r="E26" s="199">
        <v>0.4023522407928723</v>
      </c>
      <c r="F26" s="68">
        <v>0.44496857111639471</v>
      </c>
      <c r="G26" s="68">
        <v>0.42499848269978457</v>
      </c>
      <c r="H26" s="68">
        <v>0.35874841415778935</v>
      </c>
      <c r="I26" s="68">
        <v>0.31697303922842224</v>
      </c>
      <c r="J26" s="68">
        <v>0.25633977753826387</v>
      </c>
      <c r="K26" s="68">
        <v>0.2192053303544976</v>
      </c>
      <c r="L26" s="68">
        <v>0.14887254312839096</v>
      </c>
      <c r="M26" s="68">
        <v>0.10083868344688447</v>
      </c>
      <c r="N26" s="68">
        <v>5.6348242005912673E-2</v>
      </c>
      <c r="O26" s="68">
        <v>3.3292620961480435E-3</v>
      </c>
      <c r="Q26" s="200"/>
      <c r="R26" s="200"/>
      <c r="T26" s="200"/>
      <c r="U26" s="200"/>
    </row>
    <row r="27" spans="1:21" ht="15.75" x14ac:dyDescent="0.3">
      <c r="A27" s="192" t="s">
        <v>96</v>
      </c>
      <c r="B27" s="148" t="s">
        <v>193</v>
      </c>
      <c r="C27" s="199">
        <v>0</v>
      </c>
      <c r="D27" s="199">
        <v>0</v>
      </c>
      <c r="E27" s="199">
        <v>0</v>
      </c>
      <c r="F27" s="68">
        <v>0</v>
      </c>
      <c r="G27" s="68">
        <v>0</v>
      </c>
      <c r="H27" s="68">
        <v>0</v>
      </c>
      <c r="I27" s="68">
        <v>0</v>
      </c>
      <c r="J27" s="68">
        <v>0</v>
      </c>
      <c r="K27" s="68">
        <v>0</v>
      </c>
      <c r="L27" s="68">
        <v>0</v>
      </c>
      <c r="M27" s="68">
        <v>0</v>
      </c>
      <c r="N27" s="68">
        <v>0</v>
      </c>
      <c r="O27" s="68">
        <v>0</v>
      </c>
      <c r="Q27" s="200"/>
      <c r="R27" s="200"/>
      <c r="T27" s="200"/>
      <c r="U27" s="200"/>
    </row>
    <row r="28" spans="1:21" ht="15.75" x14ac:dyDescent="0.3">
      <c r="A28" s="192" t="s">
        <v>10</v>
      </c>
      <c r="B28" s="148" t="s">
        <v>97</v>
      </c>
      <c r="C28" s="199">
        <v>7.0418842902738881</v>
      </c>
      <c r="D28" s="199">
        <v>7.1834243671638225</v>
      </c>
      <c r="E28" s="199">
        <v>7.3225362643475851</v>
      </c>
      <c r="F28" s="68">
        <v>6.3493335622807718</v>
      </c>
      <c r="G28" s="68">
        <v>6.1603731407065183</v>
      </c>
      <c r="H28" s="68">
        <v>5.8806994681073999</v>
      </c>
      <c r="I28" s="68">
        <v>5.696761669407338</v>
      </c>
      <c r="J28" s="68">
        <v>5.3935231920118554</v>
      </c>
      <c r="K28" s="68">
        <v>5.1970196197173104</v>
      </c>
      <c r="L28" s="68">
        <v>4.9332747690762195</v>
      </c>
      <c r="M28" s="68">
        <v>4.7686177412055875</v>
      </c>
      <c r="N28" s="68">
        <v>4.2739084649026227</v>
      </c>
      <c r="O28" s="68">
        <v>3.7452461293606545</v>
      </c>
      <c r="Q28" s="200"/>
      <c r="R28" s="200"/>
      <c r="T28" s="200"/>
      <c r="U28" s="200"/>
    </row>
    <row r="29" spans="1:21" ht="15.75" x14ac:dyDescent="0.3">
      <c r="A29" s="192"/>
      <c r="B29" s="147" t="s">
        <v>248</v>
      </c>
      <c r="C29" s="201"/>
      <c r="D29" s="201"/>
      <c r="E29" s="201"/>
      <c r="F29" s="145">
        <v>0</v>
      </c>
      <c r="G29" s="145">
        <v>0</v>
      </c>
      <c r="H29" s="145">
        <v>0</v>
      </c>
      <c r="I29" s="145">
        <v>0</v>
      </c>
      <c r="J29" s="145">
        <v>0</v>
      </c>
      <c r="K29" s="145">
        <v>0</v>
      </c>
      <c r="L29" s="145">
        <v>-0.60000000000000009</v>
      </c>
      <c r="M29" s="145">
        <v>-1</v>
      </c>
      <c r="N29" s="145">
        <v>-2</v>
      </c>
      <c r="O29" s="145">
        <v>-6</v>
      </c>
      <c r="P29" s="2" t="s">
        <v>267</v>
      </c>
      <c r="Q29" s="200"/>
      <c r="R29" s="200"/>
      <c r="T29" s="200"/>
      <c r="U29" s="200"/>
    </row>
    <row r="30" spans="1:21" ht="15.75" x14ac:dyDescent="0.3">
      <c r="A30" s="192"/>
      <c r="B30" s="16" t="s">
        <v>194</v>
      </c>
      <c r="C30" s="69">
        <v>41.479395159057532</v>
      </c>
      <c r="D30" s="69">
        <v>39.683379591130269</v>
      </c>
      <c r="E30" s="69">
        <v>35.068646323174818</v>
      </c>
      <c r="F30" s="69">
        <v>35.894559406729407</v>
      </c>
      <c r="G30" s="69">
        <v>29.58705214449024</v>
      </c>
      <c r="H30" s="69">
        <v>26.698208360832098</v>
      </c>
      <c r="I30" s="69">
        <v>24.832532773499533</v>
      </c>
      <c r="J30" s="69">
        <v>20.689225277046493</v>
      </c>
      <c r="K30" s="69">
        <v>17.714155345752395</v>
      </c>
      <c r="L30" s="69">
        <v>10.888638105127727</v>
      </c>
      <c r="M30" s="69">
        <v>7.0117725684856449</v>
      </c>
      <c r="N30" s="69">
        <v>1.2848784284425347</v>
      </c>
      <c r="O30" s="69">
        <v>-7.3971159248316054</v>
      </c>
      <c r="Q30" s="200"/>
      <c r="R30" s="200"/>
      <c r="T30" s="200"/>
      <c r="U30" s="200"/>
    </row>
    <row r="31" spans="1:21" ht="15.75" x14ac:dyDescent="0.3">
      <c r="A31" s="193"/>
      <c r="B31" s="17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1:21" ht="16.5" x14ac:dyDescent="0.3">
      <c r="A32" s="193"/>
      <c r="B32" s="194" t="s">
        <v>186</v>
      </c>
      <c r="C32" s="194" t="s">
        <v>241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</row>
    <row r="33" spans="1:21" ht="30" x14ac:dyDescent="0.35">
      <c r="A33" s="191"/>
      <c r="B33" s="13" t="s">
        <v>221</v>
      </c>
      <c r="C33" s="14">
        <v>2018</v>
      </c>
      <c r="D33" s="14">
        <v>2019</v>
      </c>
      <c r="E33" s="14">
        <v>2020</v>
      </c>
      <c r="F33" s="14">
        <v>2023</v>
      </c>
      <c r="G33" s="14">
        <v>2025</v>
      </c>
      <c r="H33" s="14">
        <v>2028</v>
      </c>
      <c r="I33" s="14">
        <v>2030</v>
      </c>
      <c r="J33" s="14">
        <v>2033</v>
      </c>
      <c r="K33" s="14">
        <v>2035</v>
      </c>
      <c r="L33" s="14">
        <v>2038</v>
      </c>
      <c r="M33" s="14">
        <v>2040</v>
      </c>
      <c r="N33" s="14">
        <v>2045</v>
      </c>
      <c r="O33" s="14">
        <v>2050</v>
      </c>
    </row>
    <row r="34" spans="1:21" ht="15.75" x14ac:dyDescent="0.3">
      <c r="A34" s="192" t="s">
        <v>17</v>
      </c>
      <c r="B34" s="146" t="s">
        <v>249</v>
      </c>
      <c r="C34" s="199">
        <v>18.386457315016557</v>
      </c>
      <c r="D34" s="199">
        <v>17.685997225556022</v>
      </c>
      <c r="E34" s="199">
        <v>17.22023506426433</v>
      </c>
      <c r="F34" s="68">
        <v>15.942326483570531</v>
      </c>
      <c r="G34" s="68">
        <v>15.478303880090913</v>
      </c>
      <c r="H34" s="68">
        <v>13.821904432483121</v>
      </c>
      <c r="I34" s="68">
        <v>12.732169744781768</v>
      </c>
      <c r="J34" s="68">
        <v>11.313947618544759</v>
      </c>
      <c r="K34" s="68">
        <v>10.101988462761382</v>
      </c>
      <c r="L34" s="68">
        <v>8.417778076724165</v>
      </c>
      <c r="M34" s="68">
        <v>7.4114449135530283</v>
      </c>
      <c r="N34" s="68">
        <v>5.3679546592928125</v>
      </c>
      <c r="O34" s="68">
        <v>3.3152704232997432</v>
      </c>
      <c r="Q34" s="200"/>
      <c r="R34" s="200"/>
      <c r="T34" s="200"/>
      <c r="U34" s="200"/>
    </row>
    <row r="35" spans="1:21" ht="15.75" x14ac:dyDescent="0.3">
      <c r="A35" s="192"/>
      <c r="B35" s="146" t="s">
        <v>250</v>
      </c>
      <c r="C35" s="201"/>
      <c r="D35" s="201"/>
      <c r="E35" s="201"/>
      <c r="F35" s="145">
        <v>0</v>
      </c>
      <c r="G35" s="145">
        <v>0</v>
      </c>
      <c r="H35" s="145">
        <v>-1.29</v>
      </c>
      <c r="I35" s="145">
        <v>-2.15</v>
      </c>
      <c r="J35" s="145">
        <v>-3.1399999999999997</v>
      </c>
      <c r="K35" s="145">
        <v>-3.8</v>
      </c>
      <c r="L35" s="145">
        <v>-5.12</v>
      </c>
      <c r="M35" s="145">
        <v>-6</v>
      </c>
      <c r="N35" s="145">
        <v>-6.5</v>
      </c>
      <c r="O35" s="145">
        <v>-7</v>
      </c>
      <c r="P35" s="2" t="s">
        <v>267</v>
      </c>
      <c r="Q35" s="200"/>
      <c r="R35" s="200"/>
      <c r="T35" s="200"/>
      <c r="U35" s="200"/>
    </row>
    <row r="36" spans="1:21" ht="15.75" x14ac:dyDescent="0.3">
      <c r="A36" s="192" t="s">
        <v>7</v>
      </c>
      <c r="B36" s="146" t="s">
        <v>251</v>
      </c>
      <c r="C36" s="199">
        <v>3.289539392331478</v>
      </c>
      <c r="D36" s="199">
        <v>3.4784107367687453</v>
      </c>
      <c r="E36" s="199">
        <v>3.3219844640167602</v>
      </c>
      <c r="F36" s="68">
        <v>2.7550793340708046</v>
      </c>
      <c r="G36" s="68">
        <v>2.4440030547483915</v>
      </c>
      <c r="H36" s="68">
        <v>1.9086999025533367</v>
      </c>
      <c r="I36" s="68">
        <v>1.5707021949578712</v>
      </c>
      <c r="J36" s="68">
        <v>1.3411199350107408</v>
      </c>
      <c r="K36" s="68">
        <v>1.1770958568845777</v>
      </c>
      <c r="L36" s="68">
        <v>0.90876920636000602</v>
      </c>
      <c r="M36" s="68">
        <v>0.6909350738924257</v>
      </c>
      <c r="N36" s="68">
        <v>0.31210291138559698</v>
      </c>
      <c r="O36" s="68">
        <v>0.18470958176140942</v>
      </c>
      <c r="Q36" s="200"/>
      <c r="R36" s="200"/>
      <c r="T36" s="200"/>
      <c r="U36" s="200"/>
    </row>
    <row r="37" spans="1:21" ht="15.75" x14ac:dyDescent="0.3">
      <c r="A37" s="192"/>
      <c r="B37" s="146" t="s">
        <v>252</v>
      </c>
      <c r="C37" s="201"/>
      <c r="D37" s="201"/>
      <c r="E37" s="201"/>
      <c r="F37" s="145">
        <v>0</v>
      </c>
      <c r="G37" s="145">
        <v>0</v>
      </c>
      <c r="H37" s="145">
        <v>0</v>
      </c>
      <c r="I37" s="145">
        <v>0</v>
      </c>
      <c r="J37" s="145">
        <v>0</v>
      </c>
      <c r="K37" s="145">
        <v>0</v>
      </c>
      <c r="L37" s="145">
        <v>0</v>
      </c>
      <c r="M37" s="145">
        <v>0</v>
      </c>
      <c r="N37" s="145">
        <v>0</v>
      </c>
      <c r="O37" s="145">
        <v>0</v>
      </c>
      <c r="P37" s="2" t="s">
        <v>267</v>
      </c>
      <c r="Q37" s="200"/>
      <c r="R37" s="200"/>
      <c r="T37" s="200"/>
      <c r="U37" s="200"/>
    </row>
    <row r="38" spans="1:21" ht="15.75" x14ac:dyDescent="0.3">
      <c r="A38" s="192" t="s">
        <v>18</v>
      </c>
      <c r="B38" s="146" t="s">
        <v>253</v>
      </c>
      <c r="C38" s="199">
        <v>2.3570482012088698</v>
      </c>
      <c r="D38" s="199">
        <v>2.3310124799691527</v>
      </c>
      <c r="E38" s="199">
        <v>2.8707580975941216</v>
      </c>
      <c r="F38" s="68">
        <v>2.6553533118869552</v>
      </c>
      <c r="G38" s="68">
        <v>2.6079793551476893</v>
      </c>
      <c r="H38" s="68">
        <v>2.2929179430616138</v>
      </c>
      <c r="I38" s="68">
        <v>2.0846952027419223</v>
      </c>
      <c r="J38" s="68">
        <v>1.7977362290374004</v>
      </c>
      <c r="K38" s="68">
        <v>1.6544021158378686</v>
      </c>
      <c r="L38" s="68">
        <v>1.27155077264994</v>
      </c>
      <c r="M38" s="68">
        <v>1.0496943878262281</v>
      </c>
      <c r="N38" s="68">
        <v>0.67857074689001817</v>
      </c>
      <c r="O38" s="68">
        <v>0.17570286359035844</v>
      </c>
      <c r="Q38" s="200"/>
      <c r="R38" s="200"/>
      <c r="T38" s="200"/>
      <c r="U38" s="200"/>
    </row>
    <row r="39" spans="1:21" ht="15.75" x14ac:dyDescent="0.3">
      <c r="A39" s="192"/>
      <c r="B39" s="146" t="s">
        <v>254</v>
      </c>
      <c r="C39" s="201"/>
      <c r="D39" s="201"/>
      <c r="E39" s="201"/>
      <c r="F39" s="145">
        <v>0</v>
      </c>
      <c r="G39" s="145">
        <v>0</v>
      </c>
      <c r="H39" s="145">
        <v>0</v>
      </c>
      <c r="I39" s="145">
        <v>0</v>
      </c>
      <c r="J39" s="145">
        <v>0</v>
      </c>
      <c r="K39" s="145">
        <v>0</v>
      </c>
      <c r="L39" s="145">
        <v>0</v>
      </c>
      <c r="M39" s="145">
        <v>0</v>
      </c>
      <c r="N39" s="145">
        <v>0</v>
      </c>
      <c r="O39" s="145">
        <v>0</v>
      </c>
      <c r="P39" s="2" t="s">
        <v>267</v>
      </c>
      <c r="Q39" s="200"/>
      <c r="R39" s="200"/>
      <c r="T39" s="200"/>
      <c r="U39" s="200"/>
    </row>
    <row r="40" spans="1:21" ht="15.75" x14ac:dyDescent="0.3">
      <c r="A40" s="192" t="s">
        <v>20</v>
      </c>
      <c r="B40" s="146" t="s">
        <v>255</v>
      </c>
      <c r="C40" s="199">
        <v>8.1773450559492389</v>
      </c>
      <c r="D40" s="199">
        <v>8.1592257371981507</v>
      </c>
      <c r="E40" s="199">
        <v>7.6293575615898712</v>
      </c>
      <c r="F40" s="68">
        <v>6.9379805829767971</v>
      </c>
      <c r="G40" s="68">
        <v>6.7158269065589584</v>
      </c>
      <c r="H40" s="68">
        <v>5.8113066278609509</v>
      </c>
      <c r="I40" s="68">
        <v>5.2144625946042353</v>
      </c>
      <c r="J40" s="68">
        <v>4.4653858023517801</v>
      </c>
      <c r="K40" s="68">
        <v>4.0870769356643653</v>
      </c>
      <c r="L40" s="68">
        <v>3.0357525706318826</v>
      </c>
      <c r="M40" s="68">
        <v>2.4172305486246199</v>
      </c>
      <c r="N40" s="68">
        <v>1.4232732443019556</v>
      </c>
      <c r="O40" s="68">
        <v>6.8754673650322354E-2</v>
      </c>
      <c r="Q40" s="200"/>
      <c r="R40" s="200"/>
      <c r="T40" s="200"/>
      <c r="U40" s="200"/>
    </row>
    <row r="41" spans="1:21" ht="15.75" x14ac:dyDescent="0.3">
      <c r="A41" s="192"/>
      <c r="B41" s="146" t="s">
        <v>256</v>
      </c>
      <c r="C41" s="201"/>
      <c r="D41" s="201"/>
      <c r="E41" s="201"/>
      <c r="F41" s="145">
        <v>0</v>
      </c>
      <c r="G41" s="145">
        <v>0</v>
      </c>
      <c r="H41" s="145">
        <v>0</v>
      </c>
      <c r="I41" s="145">
        <v>0</v>
      </c>
      <c r="J41" s="145">
        <v>0</v>
      </c>
      <c r="K41" s="145">
        <v>0</v>
      </c>
      <c r="L41" s="145">
        <v>0</v>
      </c>
      <c r="M41" s="145">
        <v>0</v>
      </c>
      <c r="N41" s="145">
        <v>-1.5</v>
      </c>
      <c r="O41" s="145">
        <v>-2.5</v>
      </c>
      <c r="P41" s="2" t="s">
        <v>267</v>
      </c>
      <c r="Q41" s="200"/>
      <c r="R41" s="200"/>
      <c r="T41" s="200"/>
      <c r="U41" s="200"/>
    </row>
    <row r="42" spans="1:21" ht="15.75" x14ac:dyDescent="0.3">
      <c r="A42" s="192" t="s">
        <v>14</v>
      </c>
      <c r="B42" s="146" t="s">
        <v>257</v>
      </c>
      <c r="C42" s="199">
        <v>18.2626032195537</v>
      </c>
      <c r="D42" s="199">
        <v>16.744041867942716</v>
      </c>
      <c r="E42" s="199">
        <v>12.746647598036386</v>
      </c>
      <c r="F42" s="68">
        <v>13.403398749673977</v>
      </c>
      <c r="G42" s="68">
        <v>13.323335041381419</v>
      </c>
      <c r="H42" s="68">
        <v>11.09887662450882</v>
      </c>
      <c r="I42" s="68">
        <v>9.3555149972711984</v>
      </c>
      <c r="J42" s="68">
        <v>7.9178383369908785</v>
      </c>
      <c r="K42" s="68">
        <v>6.9627865197840055</v>
      </c>
      <c r="L42" s="68">
        <v>6.1918114542698728</v>
      </c>
      <c r="M42" s="68">
        <v>5.7376648009941054</v>
      </c>
      <c r="N42" s="68">
        <v>2.0657053007563206</v>
      </c>
      <c r="O42" s="68">
        <v>1.0752588083361094</v>
      </c>
      <c r="Q42" s="200"/>
      <c r="R42" s="200"/>
      <c r="T42" s="200"/>
      <c r="U42" s="200"/>
    </row>
    <row r="43" spans="1:21" ht="15.75" x14ac:dyDescent="0.3">
      <c r="A43" s="192"/>
      <c r="B43" s="146" t="s">
        <v>258</v>
      </c>
      <c r="C43" s="201"/>
      <c r="D43" s="201"/>
      <c r="E43" s="201"/>
      <c r="F43" s="145">
        <v>0</v>
      </c>
      <c r="G43" s="145">
        <v>0</v>
      </c>
      <c r="H43" s="145">
        <v>-1.9500000000000002</v>
      </c>
      <c r="I43" s="145">
        <v>-3.25</v>
      </c>
      <c r="J43" s="145">
        <v>-3.25</v>
      </c>
      <c r="K43" s="145">
        <v>-3.25</v>
      </c>
      <c r="L43" s="145">
        <v>-3.3220000000000001</v>
      </c>
      <c r="M43" s="145">
        <v>-3.37</v>
      </c>
      <c r="N43" s="145">
        <v>-3.37</v>
      </c>
      <c r="O43" s="145">
        <v>-3.37</v>
      </c>
      <c r="P43" s="2" t="s">
        <v>267</v>
      </c>
      <c r="Q43" s="200"/>
      <c r="R43" s="200"/>
      <c r="T43" s="200"/>
      <c r="U43" s="200"/>
    </row>
    <row r="44" spans="1:21" ht="15.75" x14ac:dyDescent="0.3">
      <c r="A44" s="192" t="s">
        <v>15</v>
      </c>
      <c r="B44" s="146" t="s">
        <v>259</v>
      </c>
      <c r="C44" s="199">
        <v>2.4370427886443911</v>
      </c>
      <c r="D44" s="199">
        <v>2.3179662604103588</v>
      </c>
      <c r="E44" s="199">
        <v>2.090090713635556</v>
      </c>
      <c r="F44" s="68">
        <v>1.9830815254637311</v>
      </c>
      <c r="G44" s="68">
        <v>2.0070483713188421</v>
      </c>
      <c r="H44" s="68">
        <v>1.9001682569389655</v>
      </c>
      <c r="I44" s="68">
        <v>1.797578711618494</v>
      </c>
      <c r="J44" s="68">
        <v>1.7014696338018729</v>
      </c>
      <c r="K44" s="68">
        <v>1.6503526137870186</v>
      </c>
      <c r="L44" s="68">
        <v>1.534899355838949</v>
      </c>
      <c r="M44" s="68">
        <v>1.4718240151977591</v>
      </c>
      <c r="N44" s="68">
        <v>1.3564916760574988</v>
      </c>
      <c r="O44" s="68">
        <v>1.2125211896056234</v>
      </c>
      <c r="P44" s="2" t="s">
        <v>238</v>
      </c>
      <c r="Q44" s="200"/>
      <c r="R44" s="200"/>
      <c r="T44" s="200"/>
      <c r="U44" s="200"/>
    </row>
    <row r="45" spans="1:21" ht="15.75" x14ac:dyDescent="0.3">
      <c r="A45" s="192"/>
      <c r="B45" s="146" t="s">
        <v>260</v>
      </c>
      <c r="C45" s="201"/>
      <c r="D45" s="201"/>
      <c r="E45" s="201"/>
      <c r="F45" s="145">
        <v>0</v>
      </c>
      <c r="G45" s="145">
        <v>0</v>
      </c>
      <c r="H45" s="145">
        <v>0</v>
      </c>
      <c r="I45" s="145">
        <v>0</v>
      </c>
      <c r="J45" s="145">
        <v>0</v>
      </c>
      <c r="K45" s="145">
        <v>0</v>
      </c>
      <c r="L45" s="145">
        <v>0</v>
      </c>
      <c r="M45" s="145">
        <v>0</v>
      </c>
      <c r="N45" s="145">
        <v>0</v>
      </c>
      <c r="O45" s="145">
        <v>0</v>
      </c>
      <c r="P45" s="2" t="s">
        <v>267</v>
      </c>
      <c r="Q45" s="200"/>
      <c r="R45" s="200"/>
      <c r="T45" s="200"/>
      <c r="U45" s="200"/>
    </row>
    <row r="46" spans="1:21" ht="15.75" x14ac:dyDescent="0.3">
      <c r="A46" s="192" t="s">
        <v>21</v>
      </c>
      <c r="B46" s="146" t="s">
        <v>261</v>
      </c>
      <c r="C46" s="199">
        <v>19.290911689039852</v>
      </c>
      <c r="D46" s="199">
        <v>19.271748232459938</v>
      </c>
      <c r="E46" s="199">
        <v>17.753113712708856</v>
      </c>
      <c r="F46" s="68">
        <v>16.834711198766513</v>
      </c>
      <c r="G46" s="68">
        <v>16.350594230681221</v>
      </c>
      <c r="H46" s="68">
        <v>15.105457836908009</v>
      </c>
      <c r="I46" s="68">
        <v>14.295351569787364</v>
      </c>
      <c r="J46" s="68">
        <v>13.422502313416476</v>
      </c>
      <c r="K46" s="68">
        <v>12.932523706184281</v>
      </c>
      <c r="L46" s="68">
        <v>11.663986938824236</v>
      </c>
      <c r="M46" s="68">
        <v>10.922805531464808</v>
      </c>
      <c r="N46" s="68">
        <v>9.4915966633161606</v>
      </c>
      <c r="O46" s="68">
        <v>7.885873056149669</v>
      </c>
      <c r="Q46" s="200"/>
      <c r="R46" s="200"/>
      <c r="T46" s="200"/>
      <c r="U46" s="200"/>
    </row>
    <row r="47" spans="1:21" ht="15.75" x14ac:dyDescent="0.3">
      <c r="A47" s="192"/>
      <c r="B47" s="146" t="s">
        <v>262</v>
      </c>
      <c r="C47" s="201"/>
      <c r="D47" s="201"/>
      <c r="E47" s="201"/>
      <c r="F47" s="145">
        <v>0</v>
      </c>
      <c r="G47" s="145">
        <v>0</v>
      </c>
      <c r="H47" s="145">
        <v>-0.72</v>
      </c>
      <c r="I47" s="145">
        <v>-1.2</v>
      </c>
      <c r="J47" s="145">
        <v>-3.4800000000000004</v>
      </c>
      <c r="K47" s="145">
        <v>-5</v>
      </c>
      <c r="L47" s="145">
        <v>-5.3</v>
      </c>
      <c r="M47" s="145">
        <v>-5.5</v>
      </c>
      <c r="N47" s="145">
        <v>-6</v>
      </c>
      <c r="O47" s="145">
        <v>-7</v>
      </c>
      <c r="P47" s="2" t="s">
        <v>267</v>
      </c>
      <c r="Q47" s="200"/>
      <c r="R47" s="200"/>
      <c r="T47" s="200"/>
      <c r="U47" s="200"/>
    </row>
    <row r="48" spans="1:21" ht="15.75" x14ac:dyDescent="0.3">
      <c r="A48" s="192" t="s">
        <v>19</v>
      </c>
      <c r="B48" s="146" t="s">
        <v>263</v>
      </c>
      <c r="C48" s="199">
        <v>2.4731538570644265</v>
      </c>
      <c r="D48" s="199">
        <v>2.3476772197307949</v>
      </c>
      <c r="E48" s="199">
        <v>2.2586177649184696</v>
      </c>
      <c r="F48" s="68">
        <v>2.074862733821758</v>
      </c>
      <c r="G48" s="68">
        <v>2.0355511573232183</v>
      </c>
      <c r="H48" s="68">
        <v>1.7766866885516064</v>
      </c>
      <c r="I48" s="68">
        <v>1.6054734833816415</v>
      </c>
      <c r="J48" s="68">
        <v>1.3694591848070901</v>
      </c>
      <c r="K48" s="68">
        <v>1.2512578827153733</v>
      </c>
      <c r="L48" s="68">
        <v>0.93347676350836761</v>
      </c>
      <c r="M48" s="68">
        <v>0.74816064662009896</v>
      </c>
      <c r="N48" s="68">
        <v>0.4419904932836079</v>
      </c>
      <c r="O48" s="68">
        <v>2.4038940145616867E-2</v>
      </c>
      <c r="P48" s="2" t="s">
        <v>239</v>
      </c>
      <c r="Q48" s="200"/>
      <c r="R48" s="200"/>
      <c r="T48" s="200"/>
      <c r="U48" s="200"/>
    </row>
    <row r="49" spans="1:21" ht="15.75" x14ac:dyDescent="0.3">
      <c r="A49" s="192"/>
      <c r="B49" s="146" t="s">
        <v>264</v>
      </c>
      <c r="C49" s="201"/>
      <c r="D49" s="201"/>
      <c r="E49" s="201"/>
      <c r="F49" s="145">
        <v>0</v>
      </c>
      <c r="G49" s="145">
        <v>0</v>
      </c>
      <c r="H49" s="145">
        <v>0</v>
      </c>
      <c r="I49" s="145">
        <v>0</v>
      </c>
      <c r="J49" s="145">
        <v>0</v>
      </c>
      <c r="K49" s="145">
        <v>0</v>
      </c>
      <c r="L49" s="145">
        <v>0</v>
      </c>
      <c r="M49" s="145">
        <v>0</v>
      </c>
      <c r="N49" s="145">
        <v>0</v>
      </c>
      <c r="O49" s="145">
        <v>0</v>
      </c>
      <c r="P49" s="2" t="s">
        <v>267</v>
      </c>
      <c r="Q49" s="200"/>
      <c r="R49" s="200"/>
      <c r="T49" s="200"/>
      <c r="U49" s="200"/>
    </row>
    <row r="50" spans="1:21" ht="15.75" x14ac:dyDescent="0.3">
      <c r="A50" s="192" t="s">
        <v>16</v>
      </c>
      <c r="B50" s="146" t="s">
        <v>265</v>
      </c>
      <c r="C50" s="199">
        <v>2.1559773429464086</v>
      </c>
      <c r="D50" s="199">
        <v>2.0743759644040423</v>
      </c>
      <c r="E50" s="199">
        <v>1.3902723953193845</v>
      </c>
      <c r="F50" s="68">
        <v>1.2635880675008606</v>
      </c>
      <c r="G50" s="68">
        <v>1.2318467101901294</v>
      </c>
      <c r="H50" s="68">
        <v>1.0889856059064826</v>
      </c>
      <c r="I50" s="68">
        <v>0.99493874336242272</v>
      </c>
      <c r="J50" s="68">
        <v>0.87320551272743208</v>
      </c>
      <c r="K50" s="68">
        <v>0.81213553171964192</v>
      </c>
      <c r="L50" s="68">
        <v>0.64994781520072664</v>
      </c>
      <c r="M50" s="68">
        <v>0.55684968966601911</v>
      </c>
      <c r="N50" s="68">
        <v>0.39821910779432967</v>
      </c>
      <c r="O50" s="68">
        <v>0.18934863166973956</v>
      </c>
      <c r="Q50" s="200"/>
      <c r="R50" s="200"/>
      <c r="T50" s="200"/>
      <c r="U50" s="200"/>
    </row>
    <row r="51" spans="1:21" ht="15.75" x14ac:dyDescent="0.3">
      <c r="A51" s="192"/>
      <c r="B51" s="146" t="s">
        <v>266</v>
      </c>
      <c r="C51" s="201"/>
      <c r="D51" s="201"/>
      <c r="E51" s="201"/>
      <c r="F51" s="145">
        <v>0</v>
      </c>
      <c r="G51" s="145">
        <v>0</v>
      </c>
      <c r="H51" s="145">
        <v>0</v>
      </c>
      <c r="I51" s="145">
        <v>0</v>
      </c>
      <c r="J51" s="145">
        <v>-0.30000000000000004</v>
      </c>
      <c r="K51" s="145">
        <v>-0.5</v>
      </c>
      <c r="L51" s="145">
        <v>-0.8</v>
      </c>
      <c r="M51" s="145">
        <v>-1</v>
      </c>
      <c r="N51" s="145">
        <v>-2</v>
      </c>
      <c r="O51" s="145">
        <v>-3</v>
      </c>
      <c r="P51" s="2" t="s">
        <v>267</v>
      </c>
      <c r="Q51" s="200"/>
      <c r="R51" s="200"/>
      <c r="T51" s="200"/>
      <c r="U51" s="200"/>
    </row>
    <row r="52" spans="1:21" ht="15.75" x14ac:dyDescent="0.3">
      <c r="A52" s="192"/>
      <c r="B52" s="21" t="s">
        <v>195</v>
      </c>
      <c r="C52" s="70">
        <v>76.830078861754941</v>
      </c>
      <c r="D52" s="70">
        <v>74.410455724439927</v>
      </c>
      <c r="E52" s="70">
        <v>67.281077372083743</v>
      </c>
      <c r="F52" s="70">
        <v>63.850381987731929</v>
      </c>
      <c r="G52" s="70">
        <v>62.19448870744079</v>
      </c>
      <c r="H52" s="70">
        <v>50.845003918772903</v>
      </c>
      <c r="I52" s="70">
        <v>43.050887242506917</v>
      </c>
      <c r="J52" s="70">
        <v>34.032664566688439</v>
      </c>
      <c r="K52" s="70">
        <v>28.079619625338509</v>
      </c>
      <c r="L52" s="70">
        <v>20.065972954008139</v>
      </c>
      <c r="M52" s="70">
        <v>15.136609607839091</v>
      </c>
      <c r="N52" s="70">
        <v>2.1659048030783001</v>
      </c>
      <c r="O52" s="70">
        <v>-8.7385218317914095</v>
      </c>
      <c r="Q52" s="200"/>
      <c r="R52" s="200"/>
      <c r="T52" s="200"/>
      <c r="U52" s="200"/>
    </row>
    <row r="53" spans="1:21" ht="15.75" x14ac:dyDescent="0.3">
      <c r="A53" s="193"/>
      <c r="B53" s="17"/>
      <c r="C53" s="81"/>
      <c r="D53" s="81"/>
      <c r="E53" s="81"/>
      <c r="F53" s="89"/>
      <c r="G53" s="89"/>
      <c r="H53" s="81"/>
      <c r="I53" s="81"/>
      <c r="J53" s="81"/>
      <c r="K53" s="81"/>
      <c r="L53" s="81"/>
      <c r="M53" s="81"/>
      <c r="N53" s="81"/>
      <c r="O53" s="81"/>
    </row>
    <row r="54" spans="1:21" ht="16.5" x14ac:dyDescent="0.3">
      <c r="A54" s="193"/>
      <c r="B54" s="23" t="s">
        <v>167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</row>
    <row r="55" spans="1:21" ht="30" x14ac:dyDescent="0.35">
      <c r="A55" s="191"/>
      <c r="B55" s="13" t="s">
        <v>221</v>
      </c>
      <c r="C55" s="14">
        <v>2018</v>
      </c>
      <c r="D55" s="14">
        <v>2019</v>
      </c>
      <c r="E55" s="14">
        <v>2020</v>
      </c>
      <c r="F55" s="14">
        <v>2023</v>
      </c>
      <c r="G55" s="14">
        <v>2025</v>
      </c>
      <c r="H55" s="14">
        <v>2028</v>
      </c>
      <c r="I55" s="14">
        <v>2030</v>
      </c>
      <c r="J55" s="14">
        <v>2033</v>
      </c>
      <c r="K55" s="14">
        <v>2035</v>
      </c>
      <c r="L55" s="14">
        <v>2038</v>
      </c>
      <c r="M55" s="14">
        <v>2040</v>
      </c>
      <c r="N55" s="14">
        <v>2045</v>
      </c>
      <c r="O55" s="14">
        <v>2050</v>
      </c>
    </row>
    <row r="56" spans="1:21" ht="15.75" x14ac:dyDescent="0.3">
      <c r="A56" s="192" t="s">
        <v>60</v>
      </c>
      <c r="B56" s="20" t="s">
        <v>107</v>
      </c>
      <c r="C56" s="199">
        <v>0</v>
      </c>
      <c r="D56" s="199">
        <v>0</v>
      </c>
      <c r="E56" s="199">
        <v>0</v>
      </c>
      <c r="F56" s="68">
        <v>0</v>
      </c>
      <c r="G56" s="68">
        <v>0</v>
      </c>
      <c r="H56" s="68">
        <v>0</v>
      </c>
      <c r="I56" s="68">
        <v>0</v>
      </c>
      <c r="J56" s="68">
        <v>0</v>
      </c>
      <c r="K56" s="68">
        <v>0</v>
      </c>
      <c r="L56" s="68">
        <v>0</v>
      </c>
      <c r="M56" s="68">
        <v>0</v>
      </c>
      <c r="N56" s="68">
        <v>0</v>
      </c>
      <c r="O56" s="68">
        <v>0</v>
      </c>
      <c r="Q56" s="200"/>
      <c r="R56" s="200"/>
      <c r="T56" s="200"/>
      <c r="U56" s="200"/>
    </row>
    <row r="57" spans="1:21" ht="15.75" x14ac:dyDescent="0.3">
      <c r="A57" s="192" t="s">
        <v>59</v>
      </c>
      <c r="B57" s="20" t="s">
        <v>108</v>
      </c>
      <c r="C57" s="199">
        <v>1.1839359636114481</v>
      </c>
      <c r="D57" s="199">
        <v>1.512377929942027</v>
      </c>
      <c r="E57" s="199">
        <v>1.4945977177436418</v>
      </c>
      <c r="F57" s="68">
        <v>1.6009870177359462</v>
      </c>
      <c r="G57" s="68">
        <v>1.6041690350389162</v>
      </c>
      <c r="H57" s="68">
        <v>1.6404627733081678</v>
      </c>
      <c r="I57" s="68">
        <v>1.6690541643068668</v>
      </c>
      <c r="J57" s="68">
        <v>1.6896708509266516</v>
      </c>
      <c r="K57" s="68">
        <v>1.7106995575805828</v>
      </c>
      <c r="L57" s="68">
        <v>1.7663711040962973</v>
      </c>
      <c r="M57" s="68">
        <v>1.8060093334052005</v>
      </c>
      <c r="N57" s="68">
        <v>1.9159610573336889</v>
      </c>
      <c r="O57" s="68">
        <v>2.0248624411841911</v>
      </c>
      <c r="Q57" s="200"/>
      <c r="R57" s="200"/>
      <c r="T57" s="200"/>
      <c r="U57" s="200"/>
    </row>
    <row r="58" spans="1:21" ht="15.75" x14ac:dyDescent="0.3">
      <c r="A58" s="192" t="s">
        <v>42</v>
      </c>
      <c r="B58" s="20" t="s">
        <v>109</v>
      </c>
      <c r="C58" s="199">
        <v>0</v>
      </c>
      <c r="D58" s="199">
        <v>0</v>
      </c>
      <c r="E58" s="199">
        <v>0</v>
      </c>
      <c r="F58" s="68">
        <v>0</v>
      </c>
      <c r="G58" s="68">
        <v>0</v>
      </c>
      <c r="H58" s="68">
        <v>0</v>
      </c>
      <c r="I58" s="68">
        <v>0</v>
      </c>
      <c r="J58" s="68">
        <v>0</v>
      </c>
      <c r="K58" s="68">
        <v>0</v>
      </c>
      <c r="L58" s="68">
        <v>0</v>
      </c>
      <c r="M58" s="68">
        <v>0</v>
      </c>
      <c r="N58" s="68">
        <v>0</v>
      </c>
      <c r="O58" s="68">
        <v>0</v>
      </c>
      <c r="Q58" s="200"/>
      <c r="R58" s="200"/>
      <c r="T58" s="200"/>
      <c r="U58" s="200"/>
    </row>
    <row r="59" spans="1:21" ht="15.75" x14ac:dyDescent="0.3">
      <c r="A59" s="192" t="s">
        <v>38</v>
      </c>
      <c r="B59" s="20" t="s">
        <v>110</v>
      </c>
      <c r="C59" s="199">
        <v>0</v>
      </c>
      <c r="D59" s="199">
        <v>0</v>
      </c>
      <c r="E59" s="199">
        <v>0</v>
      </c>
      <c r="F59" s="68">
        <v>0</v>
      </c>
      <c r="G59" s="68">
        <v>0</v>
      </c>
      <c r="H59" s="68">
        <v>0</v>
      </c>
      <c r="I59" s="68">
        <v>0</v>
      </c>
      <c r="J59" s="68">
        <v>0</v>
      </c>
      <c r="K59" s="68">
        <v>0</v>
      </c>
      <c r="L59" s="68">
        <v>0</v>
      </c>
      <c r="M59" s="68">
        <v>0</v>
      </c>
      <c r="N59" s="68">
        <v>0</v>
      </c>
      <c r="O59" s="68">
        <v>0</v>
      </c>
      <c r="Q59" s="200"/>
      <c r="R59" s="200"/>
      <c r="T59" s="200"/>
      <c r="U59" s="200"/>
    </row>
    <row r="60" spans="1:21" ht="15.75" x14ac:dyDescent="0.3">
      <c r="A60" s="192"/>
      <c r="B60" s="25" t="s">
        <v>196</v>
      </c>
      <c r="C60" s="71">
        <v>1.1839359636114481</v>
      </c>
      <c r="D60" s="71">
        <v>1.512377929942027</v>
      </c>
      <c r="E60" s="71">
        <v>1.4945977177436418</v>
      </c>
      <c r="F60" s="71">
        <v>1.6009870177359462</v>
      </c>
      <c r="G60" s="71">
        <v>1.6041690350389162</v>
      </c>
      <c r="H60" s="71">
        <v>1.6404627733081678</v>
      </c>
      <c r="I60" s="71">
        <v>1.6690541643068668</v>
      </c>
      <c r="J60" s="71">
        <v>1.6896708509266516</v>
      </c>
      <c r="K60" s="71">
        <v>1.7106995575805828</v>
      </c>
      <c r="L60" s="71">
        <v>1.7663711040962973</v>
      </c>
      <c r="M60" s="71">
        <v>1.8060093334052005</v>
      </c>
      <c r="N60" s="71">
        <v>1.9159610573336889</v>
      </c>
      <c r="O60" s="71">
        <v>2.0248624411841911</v>
      </c>
      <c r="Q60" s="200"/>
      <c r="R60" s="200"/>
      <c r="T60" s="200"/>
      <c r="U60" s="200"/>
    </row>
    <row r="61" spans="1:21" ht="15.75" x14ac:dyDescent="0.3">
      <c r="A61" s="193"/>
      <c r="B61" s="17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1:21" ht="16.5" x14ac:dyDescent="0.3">
      <c r="A62" s="193"/>
      <c r="B62" s="26" t="s">
        <v>187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</row>
    <row r="63" spans="1:21" ht="30" x14ac:dyDescent="0.35">
      <c r="A63" s="191"/>
      <c r="B63" s="13" t="s">
        <v>221</v>
      </c>
      <c r="C63" s="14">
        <v>2018</v>
      </c>
      <c r="D63" s="14">
        <v>2019</v>
      </c>
      <c r="E63" s="14">
        <v>2020</v>
      </c>
      <c r="F63" s="14">
        <v>2023</v>
      </c>
      <c r="G63" s="14">
        <v>2025</v>
      </c>
      <c r="H63" s="14">
        <v>2028</v>
      </c>
      <c r="I63" s="14">
        <v>2030</v>
      </c>
      <c r="J63" s="14">
        <v>2033</v>
      </c>
      <c r="K63" s="14">
        <v>2035</v>
      </c>
      <c r="L63" s="14">
        <v>2038</v>
      </c>
      <c r="M63" s="14">
        <v>2040</v>
      </c>
      <c r="N63" s="14">
        <v>2045</v>
      </c>
      <c r="O63" s="14">
        <v>2050</v>
      </c>
    </row>
    <row r="64" spans="1:21" ht="15.75" x14ac:dyDescent="0.3">
      <c r="A64" s="195" t="s">
        <v>77</v>
      </c>
      <c r="B64" s="15" t="s">
        <v>111</v>
      </c>
      <c r="C64" s="199">
        <v>41.221642531179803</v>
      </c>
      <c r="D64" s="199">
        <v>39.849080636413603</v>
      </c>
      <c r="E64" s="199">
        <v>37.808744973829292</v>
      </c>
      <c r="F64" s="68">
        <v>33.539009533919319</v>
      </c>
      <c r="G64" s="68">
        <v>27.730334945943216</v>
      </c>
      <c r="H64" s="68">
        <v>19.632505275727567</v>
      </c>
      <c r="I64" s="68">
        <v>14.545175071925073</v>
      </c>
      <c r="J64" s="68">
        <v>10.488201288987797</v>
      </c>
      <c r="K64" s="68">
        <v>8.0244318942475257</v>
      </c>
      <c r="L64" s="68">
        <v>5.4792346674741301</v>
      </c>
      <c r="M64" s="68">
        <v>3.9977126678980341</v>
      </c>
      <c r="N64" s="68">
        <v>2.1202059738477845</v>
      </c>
      <c r="O64" s="68">
        <v>0.24149948309675257</v>
      </c>
      <c r="Q64" s="200"/>
      <c r="R64" s="200"/>
      <c r="T64" s="200"/>
      <c r="U64" s="200"/>
    </row>
    <row r="65" spans="1:21" ht="15.75" x14ac:dyDescent="0.3">
      <c r="A65" s="195" t="s">
        <v>87</v>
      </c>
      <c r="B65" s="15" t="s">
        <v>112</v>
      </c>
      <c r="C65" s="199">
        <v>0</v>
      </c>
      <c r="D65" s="199">
        <v>0</v>
      </c>
      <c r="E65" s="199">
        <v>0</v>
      </c>
      <c r="F65" s="68">
        <v>0</v>
      </c>
      <c r="G65" s="68">
        <v>0</v>
      </c>
      <c r="H65" s="68">
        <v>0</v>
      </c>
      <c r="I65" s="68">
        <v>0</v>
      </c>
      <c r="J65" s="68">
        <v>0</v>
      </c>
      <c r="K65" s="68">
        <v>0</v>
      </c>
      <c r="L65" s="68">
        <v>0</v>
      </c>
      <c r="M65" s="68">
        <v>0</v>
      </c>
      <c r="N65" s="68">
        <v>0</v>
      </c>
      <c r="O65" s="68">
        <v>0</v>
      </c>
      <c r="Q65" s="200"/>
      <c r="R65" s="200"/>
      <c r="T65" s="200"/>
      <c r="U65" s="200"/>
    </row>
    <row r="66" spans="1:21" ht="15.75" x14ac:dyDescent="0.3">
      <c r="A66" s="195" t="s">
        <v>85</v>
      </c>
      <c r="B66" s="15" t="s">
        <v>113</v>
      </c>
      <c r="C66" s="199">
        <v>0</v>
      </c>
      <c r="D66" s="199">
        <v>0</v>
      </c>
      <c r="E66" s="199">
        <v>0</v>
      </c>
      <c r="F66" s="68">
        <v>0</v>
      </c>
      <c r="G66" s="68">
        <v>0</v>
      </c>
      <c r="H66" s="68">
        <v>0</v>
      </c>
      <c r="I66" s="68">
        <v>0</v>
      </c>
      <c r="J66" s="68">
        <v>0</v>
      </c>
      <c r="K66" s="68">
        <v>0</v>
      </c>
      <c r="L66" s="68">
        <v>0</v>
      </c>
      <c r="M66" s="68">
        <v>0</v>
      </c>
      <c r="N66" s="68">
        <v>0</v>
      </c>
      <c r="O66" s="68">
        <v>0</v>
      </c>
      <c r="Q66" s="200"/>
      <c r="R66" s="200"/>
      <c r="T66" s="200"/>
      <c r="U66" s="200"/>
    </row>
    <row r="67" spans="1:21" ht="15.75" x14ac:dyDescent="0.3">
      <c r="A67" s="195" t="s">
        <v>41</v>
      </c>
      <c r="B67" s="15" t="s">
        <v>114</v>
      </c>
      <c r="C67" s="199">
        <v>0.39753167784714721</v>
      </c>
      <c r="D67" s="199">
        <v>0.3850137633374493</v>
      </c>
      <c r="E67" s="199">
        <v>0.40857585407709812</v>
      </c>
      <c r="F67" s="68">
        <v>0.40114317545550254</v>
      </c>
      <c r="G67" s="68">
        <v>0.40272553395256605</v>
      </c>
      <c r="H67" s="68">
        <v>0.40460326313109668</v>
      </c>
      <c r="I67" s="68">
        <v>0.40585508258345043</v>
      </c>
      <c r="J67" s="68">
        <v>0.40706906242377633</v>
      </c>
      <c r="K67" s="68">
        <v>0.40787838231732715</v>
      </c>
      <c r="L67" s="68">
        <v>0.40842082578281003</v>
      </c>
      <c r="M67" s="68">
        <v>0.4087824547597988</v>
      </c>
      <c r="N67" s="68">
        <v>0.40911435233654508</v>
      </c>
      <c r="O67" s="68">
        <v>0.40833661452898684</v>
      </c>
      <c r="Q67" s="200"/>
      <c r="R67" s="200"/>
      <c r="T67" s="200"/>
      <c r="U67" s="200"/>
    </row>
    <row r="68" spans="1:21" ht="15.75" x14ac:dyDescent="0.3">
      <c r="A68" s="195" t="s">
        <v>56</v>
      </c>
      <c r="B68" s="15" t="s">
        <v>115</v>
      </c>
      <c r="C68" s="199">
        <v>0.26447403694404664</v>
      </c>
      <c r="D68" s="199">
        <v>0.26482231957116958</v>
      </c>
      <c r="E68" s="199">
        <v>0.26399340809143346</v>
      </c>
      <c r="F68" s="68">
        <v>0.18999970901980323</v>
      </c>
      <c r="G68" s="68">
        <v>0.12558824341030903</v>
      </c>
      <c r="H68" s="68">
        <v>7.2518715260394481E-2</v>
      </c>
      <c r="I68" s="68">
        <v>3.6855239021476117E-2</v>
      </c>
      <c r="J68" s="68">
        <v>2.1782892543460147E-2</v>
      </c>
      <c r="K68" s="68">
        <v>1.2913052446439878E-2</v>
      </c>
      <c r="L68" s="68">
        <v>5.2823537948286491E-3</v>
      </c>
      <c r="M68" s="68">
        <v>1.6561615454392389E-3</v>
      </c>
      <c r="N68" s="68">
        <v>3.1461789262295531E-4</v>
      </c>
      <c r="O68" s="68">
        <v>0</v>
      </c>
      <c r="Q68" s="200"/>
      <c r="R68" s="200"/>
      <c r="T68" s="200"/>
      <c r="U68" s="200"/>
    </row>
    <row r="69" spans="1:21" ht="15.75" x14ac:dyDescent="0.3">
      <c r="A69" s="195" t="s">
        <v>37</v>
      </c>
      <c r="B69" s="15" t="s">
        <v>116</v>
      </c>
      <c r="C69" s="199">
        <v>2.0757104235000001E-2</v>
      </c>
      <c r="D69" s="199">
        <v>2.1045496185000002E-2</v>
      </c>
      <c r="E69" s="199">
        <v>1.8136482839999999E-2</v>
      </c>
      <c r="F69" s="68">
        <v>1.8136482839999999E-2</v>
      </c>
      <c r="G69" s="68">
        <v>1.8136482839999999E-2</v>
      </c>
      <c r="H69" s="68">
        <v>1.8136482839999999E-2</v>
      </c>
      <c r="I69" s="68">
        <v>1.8136482839999999E-2</v>
      </c>
      <c r="J69" s="68">
        <v>1.8136482839999999E-2</v>
      </c>
      <c r="K69" s="68">
        <v>1.8136482839999999E-2</v>
      </c>
      <c r="L69" s="68">
        <v>1.8136482839999999E-2</v>
      </c>
      <c r="M69" s="68">
        <v>1.8136482839999999E-2</v>
      </c>
      <c r="N69" s="68">
        <v>1.8136482839999999E-2</v>
      </c>
      <c r="O69" s="68">
        <v>1.8136482839999999E-2</v>
      </c>
      <c r="Q69" s="200"/>
      <c r="R69" s="200"/>
      <c r="T69" s="200"/>
      <c r="U69" s="200"/>
    </row>
    <row r="70" spans="1:21" ht="15.75" x14ac:dyDescent="0.3">
      <c r="A70" s="195" t="s">
        <v>117</v>
      </c>
      <c r="B70" s="15" t="s">
        <v>118</v>
      </c>
      <c r="C70" s="199">
        <v>0</v>
      </c>
      <c r="D70" s="199">
        <v>0</v>
      </c>
      <c r="E70" s="199">
        <v>0</v>
      </c>
      <c r="F70" s="68">
        <v>0</v>
      </c>
      <c r="G70" s="68">
        <v>0</v>
      </c>
      <c r="H70" s="68">
        <v>0</v>
      </c>
      <c r="I70" s="68">
        <v>0</v>
      </c>
      <c r="J70" s="68">
        <v>0</v>
      </c>
      <c r="K70" s="68">
        <v>0</v>
      </c>
      <c r="L70" s="68">
        <v>0</v>
      </c>
      <c r="M70" s="68">
        <v>0</v>
      </c>
      <c r="N70" s="68">
        <v>0</v>
      </c>
      <c r="O70" s="68">
        <v>0</v>
      </c>
      <c r="Q70" s="200"/>
      <c r="R70" s="200"/>
      <c r="T70" s="200"/>
      <c r="U70" s="200"/>
    </row>
    <row r="71" spans="1:21" x14ac:dyDescent="0.25">
      <c r="A71" s="195"/>
      <c r="B71" s="28" t="s">
        <v>197</v>
      </c>
      <c r="C71" s="72">
        <v>41.904405350205998</v>
      </c>
      <c r="D71" s="72">
        <v>40.519962215507221</v>
      </c>
      <c r="E71" s="72">
        <v>38.499450718837821</v>
      </c>
      <c r="F71" s="72">
        <v>34.148288901234622</v>
      </c>
      <c r="G71" s="72">
        <v>28.276785206146091</v>
      </c>
      <c r="H71" s="72">
        <v>20.127763736959057</v>
      </c>
      <c r="I71" s="72">
        <v>15.006021876369998</v>
      </c>
      <c r="J71" s="72">
        <v>10.935189726795032</v>
      </c>
      <c r="K71" s="72">
        <v>8.4633598118512907</v>
      </c>
      <c r="L71" s="72">
        <v>5.9110743298917683</v>
      </c>
      <c r="M71" s="72">
        <v>4.4262877670432719</v>
      </c>
      <c r="N71" s="72">
        <v>2.5477714269169525</v>
      </c>
      <c r="O71" s="72">
        <v>0.66797258046573937</v>
      </c>
      <c r="Q71" s="200"/>
      <c r="R71" s="200"/>
      <c r="T71" s="200"/>
      <c r="U71" s="200"/>
    </row>
    <row r="72" spans="1:21" ht="15.75" x14ac:dyDescent="0.3">
      <c r="A72" s="195" t="s">
        <v>80</v>
      </c>
      <c r="B72" s="15" t="s">
        <v>119</v>
      </c>
      <c r="C72" s="199">
        <v>22.039731464796226</v>
      </c>
      <c r="D72" s="199">
        <v>21.555007805086401</v>
      </c>
      <c r="E72" s="199">
        <v>20.023504055771401</v>
      </c>
      <c r="F72" s="68">
        <v>19.897639013825813</v>
      </c>
      <c r="G72" s="68">
        <v>17.032271753973397</v>
      </c>
      <c r="H72" s="68">
        <v>12.608683505170006</v>
      </c>
      <c r="I72" s="68">
        <v>9.7706612511495639</v>
      </c>
      <c r="J72" s="68">
        <v>7.3594922869726229</v>
      </c>
      <c r="K72" s="68">
        <v>5.8953516094553713</v>
      </c>
      <c r="L72" s="68">
        <v>3.774242359972209</v>
      </c>
      <c r="M72" s="68">
        <v>2.5778102913172058</v>
      </c>
      <c r="N72" s="68">
        <v>1.2543468723147027</v>
      </c>
      <c r="O72" s="68">
        <v>8.0508049952601538E-2</v>
      </c>
      <c r="Q72" s="200"/>
      <c r="R72" s="200"/>
      <c r="T72" s="200"/>
      <c r="U72" s="200"/>
    </row>
    <row r="73" spans="1:21" ht="15.75" x14ac:dyDescent="0.3">
      <c r="A73" s="195" t="s">
        <v>88</v>
      </c>
      <c r="B73" s="15" t="s">
        <v>120</v>
      </c>
      <c r="C73" s="199">
        <v>0</v>
      </c>
      <c r="D73" s="199">
        <v>0</v>
      </c>
      <c r="E73" s="199">
        <v>0</v>
      </c>
      <c r="F73" s="68">
        <v>0</v>
      </c>
      <c r="G73" s="68">
        <v>0</v>
      </c>
      <c r="H73" s="68">
        <v>0</v>
      </c>
      <c r="I73" s="68">
        <v>0</v>
      </c>
      <c r="J73" s="68">
        <v>0</v>
      </c>
      <c r="K73" s="68">
        <v>0</v>
      </c>
      <c r="L73" s="68">
        <v>0</v>
      </c>
      <c r="M73" s="68">
        <v>0</v>
      </c>
      <c r="N73" s="68">
        <v>0</v>
      </c>
      <c r="O73" s="68">
        <v>0</v>
      </c>
      <c r="Q73" s="200"/>
      <c r="R73" s="200"/>
      <c r="T73" s="200"/>
      <c r="U73" s="200"/>
    </row>
    <row r="74" spans="1:21" ht="15.75" x14ac:dyDescent="0.3">
      <c r="A74" s="195" t="s">
        <v>86</v>
      </c>
      <c r="B74" s="15" t="s">
        <v>121</v>
      </c>
      <c r="C74" s="199">
        <v>0</v>
      </c>
      <c r="D74" s="199">
        <v>0</v>
      </c>
      <c r="E74" s="199">
        <v>0</v>
      </c>
      <c r="F74" s="68">
        <v>0</v>
      </c>
      <c r="G74" s="68">
        <v>0</v>
      </c>
      <c r="H74" s="68">
        <v>0</v>
      </c>
      <c r="I74" s="68">
        <v>0</v>
      </c>
      <c r="J74" s="68">
        <v>0</v>
      </c>
      <c r="K74" s="68">
        <v>0</v>
      </c>
      <c r="L74" s="68">
        <v>0</v>
      </c>
      <c r="M74" s="68">
        <v>0</v>
      </c>
      <c r="N74" s="68">
        <v>0</v>
      </c>
      <c r="O74" s="68">
        <v>0</v>
      </c>
      <c r="Q74" s="200"/>
      <c r="R74" s="200"/>
      <c r="T74" s="200"/>
      <c r="U74" s="200"/>
    </row>
    <row r="75" spans="1:21" ht="27" x14ac:dyDescent="0.3">
      <c r="A75" s="195" t="s">
        <v>40</v>
      </c>
      <c r="B75" s="15" t="s">
        <v>122</v>
      </c>
      <c r="C75" s="199">
        <v>6.3163234894802966E-2</v>
      </c>
      <c r="D75" s="199">
        <v>5.163051734585266E-2</v>
      </c>
      <c r="E75" s="199">
        <v>0.12579589189874507</v>
      </c>
      <c r="F75" s="68">
        <v>7.1193807522617308E-2</v>
      </c>
      <c r="G75" s="68">
        <v>7.1099261675742056E-2</v>
      </c>
      <c r="H75" s="68">
        <v>7.1099261675742056E-2</v>
      </c>
      <c r="I75" s="68">
        <v>7.1099261675742056E-2</v>
      </c>
      <c r="J75" s="68">
        <v>7.1099261675742056E-2</v>
      </c>
      <c r="K75" s="68">
        <v>7.1099261675742056E-2</v>
      </c>
      <c r="L75" s="68">
        <v>7.1099261675742056E-2</v>
      </c>
      <c r="M75" s="68">
        <v>7.1099261675742056E-2</v>
      </c>
      <c r="N75" s="68">
        <v>7.1099261675742056E-2</v>
      </c>
      <c r="O75" s="68">
        <v>7.1099261675742056E-2</v>
      </c>
      <c r="Q75" s="200"/>
      <c r="R75" s="200"/>
      <c r="T75" s="200"/>
      <c r="U75" s="200"/>
    </row>
    <row r="76" spans="1:21" ht="27" x14ac:dyDescent="0.3">
      <c r="A76" s="195" t="s">
        <v>57</v>
      </c>
      <c r="B76" s="15" t="s">
        <v>123</v>
      </c>
      <c r="C76" s="199">
        <v>1.4174866319497108</v>
      </c>
      <c r="D76" s="199">
        <v>1.6078747475541164</v>
      </c>
      <c r="E76" s="199">
        <v>1.4750752304544308</v>
      </c>
      <c r="F76" s="68">
        <v>0.67481174667455113</v>
      </c>
      <c r="G76" s="68">
        <v>0.50077157847983722</v>
      </c>
      <c r="H76" s="68">
        <v>0.25467338780200638</v>
      </c>
      <c r="I76" s="68">
        <v>9.5210902835521333E-2</v>
      </c>
      <c r="J76" s="68">
        <v>6.287052827782201E-2</v>
      </c>
      <c r="K76" s="68">
        <v>4.3292468568682983E-2</v>
      </c>
      <c r="L76" s="68">
        <v>2.4263501197789514E-2</v>
      </c>
      <c r="M76" s="68">
        <v>1.2699845239029924E-2</v>
      </c>
      <c r="N76" s="68">
        <v>6.8841252388256707E-3</v>
      </c>
      <c r="O76" s="68">
        <v>1.258149993227617E-3</v>
      </c>
      <c r="Q76" s="200"/>
      <c r="R76" s="200"/>
      <c r="T76" s="200"/>
      <c r="U76" s="200"/>
    </row>
    <row r="77" spans="1:21" x14ac:dyDescent="0.25">
      <c r="A77" s="195"/>
      <c r="B77" s="28" t="s">
        <v>198</v>
      </c>
      <c r="C77" s="72">
        <v>23.520381331640738</v>
      </c>
      <c r="D77" s="72">
        <v>23.214513069986371</v>
      </c>
      <c r="E77" s="72">
        <v>21.624375178124573</v>
      </c>
      <c r="F77" s="72">
        <v>20.643644568022982</v>
      </c>
      <c r="G77" s="72">
        <v>17.604142594128977</v>
      </c>
      <c r="H77" s="72">
        <v>12.934456154647755</v>
      </c>
      <c r="I77" s="72">
        <v>9.9369714156608282</v>
      </c>
      <c r="J77" s="72">
        <v>7.4934620769261864</v>
      </c>
      <c r="K77" s="72">
        <v>6.0097433396997957</v>
      </c>
      <c r="L77" s="72">
        <v>3.8696051228457407</v>
      </c>
      <c r="M77" s="72">
        <v>2.661609398231978</v>
      </c>
      <c r="N77" s="72">
        <v>1.3323302592292703</v>
      </c>
      <c r="O77" s="72">
        <v>0.15286546162157122</v>
      </c>
      <c r="Q77" s="200"/>
      <c r="R77" s="200"/>
      <c r="T77" s="200"/>
      <c r="U77" s="200"/>
    </row>
    <row r="78" spans="1:21" ht="15.75" x14ac:dyDescent="0.3">
      <c r="A78" s="192"/>
      <c r="B78" s="29" t="s">
        <v>199</v>
      </c>
      <c r="C78" s="73">
        <v>65.42478668184674</v>
      </c>
      <c r="D78" s="73">
        <v>63.734475285493588</v>
      </c>
      <c r="E78" s="73">
        <v>60.123825896962394</v>
      </c>
      <c r="F78" s="73">
        <v>54.7919334692576</v>
      </c>
      <c r="G78" s="73">
        <v>45.880927800275067</v>
      </c>
      <c r="H78" s="73">
        <v>33.062219891606816</v>
      </c>
      <c r="I78" s="73">
        <v>24.942993292030827</v>
      </c>
      <c r="J78" s="73">
        <v>18.42865180372122</v>
      </c>
      <c r="K78" s="73">
        <v>14.473103151551086</v>
      </c>
      <c r="L78" s="73">
        <v>9.7806794527375089</v>
      </c>
      <c r="M78" s="73">
        <v>7.0878971652752494</v>
      </c>
      <c r="N78" s="73">
        <v>3.8801016861462228</v>
      </c>
      <c r="O78" s="73">
        <v>0.82083804208731059</v>
      </c>
      <c r="Q78" s="200"/>
      <c r="R78" s="200"/>
      <c r="T78" s="200"/>
      <c r="U78" s="200"/>
    </row>
    <row r="79" spans="1:21" ht="15.75" x14ac:dyDescent="0.3">
      <c r="A79" s="193"/>
      <c r="B79" s="17"/>
      <c r="C79" s="81"/>
      <c r="D79" s="81"/>
      <c r="E79" s="81"/>
      <c r="F79" s="88"/>
      <c r="G79" s="88"/>
      <c r="H79" s="81"/>
      <c r="I79" s="81"/>
      <c r="J79" s="81"/>
      <c r="K79" s="81"/>
      <c r="L79" s="81"/>
      <c r="M79" s="81"/>
      <c r="N79" s="81"/>
      <c r="O79" s="81"/>
    </row>
    <row r="80" spans="1:21" ht="16.5" x14ac:dyDescent="0.3">
      <c r="A80" s="193"/>
      <c r="B80" s="30" t="s">
        <v>188</v>
      </c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</row>
    <row r="81" spans="1:21" ht="30" x14ac:dyDescent="0.35">
      <c r="A81" s="191"/>
      <c r="B81" s="13" t="s">
        <v>221</v>
      </c>
      <c r="C81" s="14">
        <v>2018</v>
      </c>
      <c r="D81" s="14">
        <v>2019</v>
      </c>
      <c r="E81" s="14">
        <v>2020</v>
      </c>
      <c r="F81" s="14">
        <v>2023</v>
      </c>
      <c r="G81" s="14">
        <v>2025</v>
      </c>
      <c r="H81" s="14">
        <v>2028</v>
      </c>
      <c r="I81" s="14">
        <v>2030</v>
      </c>
      <c r="J81" s="14">
        <v>2033</v>
      </c>
      <c r="K81" s="14">
        <v>2035</v>
      </c>
      <c r="L81" s="14">
        <v>2038</v>
      </c>
      <c r="M81" s="14">
        <v>2040</v>
      </c>
      <c r="N81" s="14">
        <v>2045</v>
      </c>
      <c r="O81" s="14">
        <v>2050</v>
      </c>
    </row>
    <row r="82" spans="1:21" ht="15.75" x14ac:dyDescent="0.3">
      <c r="A82" s="192" t="s">
        <v>62</v>
      </c>
      <c r="B82" s="20" t="s">
        <v>124</v>
      </c>
      <c r="C82" s="199">
        <v>0</v>
      </c>
      <c r="D82" s="199">
        <v>0</v>
      </c>
      <c r="E82" s="199">
        <v>0</v>
      </c>
      <c r="F82" s="68">
        <v>0</v>
      </c>
      <c r="G82" s="68">
        <v>0</v>
      </c>
      <c r="H82" s="68">
        <v>0</v>
      </c>
      <c r="I82" s="68">
        <v>0</v>
      </c>
      <c r="J82" s="68">
        <v>0</v>
      </c>
      <c r="K82" s="68">
        <v>0</v>
      </c>
      <c r="L82" s="68">
        <v>0</v>
      </c>
      <c r="M82" s="68">
        <v>0</v>
      </c>
      <c r="N82" s="68">
        <v>0</v>
      </c>
      <c r="O82" s="68">
        <v>0</v>
      </c>
      <c r="Q82" s="200"/>
      <c r="R82" s="200"/>
      <c r="T82" s="200"/>
      <c r="U82" s="200"/>
    </row>
    <row r="83" spans="1:21" ht="15.75" x14ac:dyDescent="0.3">
      <c r="A83" s="192" t="s">
        <v>64</v>
      </c>
      <c r="B83" s="20" t="s">
        <v>125</v>
      </c>
      <c r="C83" s="199">
        <v>0</v>
      </c>
      <c r="D83" s="199">
        <v>0</v>
      </c>
      <c r="E83" s="199">
        <v>0</v>
      </c>
      <c r="F83" s="68">
        <v>0</v>
      </c>
      <c r="G83" s="68">
        <v>0</v>
      </c>
      <c r="H83" s="68">
        <v>0</v>
      </c>
      <c r="I83" s="68">
        <v>0</v>
      </c>
      <c r="J83" s="68">
        <v>0</v>
      </c>
      <c r="K83" s="68">
        <v>0</v>
      </c>
      <c r="L83" s="68">
        <v>0</v>
      </c>
      <c r="M83" s="68">
        <v>0</v>
      </c>
      <c r="N83" s="68">
        <v>0</v>
      </c>
      <c r="O83" s="68">
        <v>0</v>
      </c>
      <c r="Q83" s="200"/>
      <c r="R83" s="200"/>
      <c r="T83" s="200"/>
      <c r="U83" s="200"/>
    </row>
    <row r="84" spans="1:21" ht="15.75" x14ac:dyDescent="0.3">
      <c r="A84" s="192" t="s">
        <v>65</v>
      </c>
      <c r="B84" s="20" t="s">
        <v>126</v>
      </c>
      <c r="C84" s="199">
        <v>0</v>
      </c>
      <c r="D84" s="199">
        <v>0</v>
      </c>
      <c r="E84" s="199">
        <v>0</v>
      </c>
      <c r="F84" s="68">
        <v>0</v>
      </c>
      <c r="G84" s="68">
        <v>0</v>
      </c>
      <c r="H84" s="68">
        <v>0</v>
      </c>
      <c r="I84" s="68">
        <v>0</v>
      </c>
      <c r="J84" s="68">
        <v>0</v>
      </c>
      <c r="K84" s="68">
        <v>0</v>
      </c>
      <c r="L84" s="68">
        <v>0</v>
      </c>
      <c r="M84" s="68">
        <v>0</v>
      </c>
      <c r="N84" s="68">
        <v>0</v>
      </c>
      <c r="O84" s="68">
        <v>0</v>
      </c>
      <c r="Q84" s="200"/>
      <c r="R84" s="200"/>
      <c r="T84" s="200"/>
      <c r="U84" s="200"/>
    </row>
    <row r="85" spans="1:21" ht="15.75" x14ac:dyDescent="0.3">
      <c r="A85" s="192" t="s">
        <v>63</v>
      </c>
      <c r="B85" s="20" t="s">
        <v>127</v>
      </c>
      <c r="C85" s="199">
        <v>0</v>
      </c>
      <c r="D85" s="199">
        <v>0</v>
      </c>
      <c r="E85" s="199">
        <v>0</v>
      </c>
      <c r="F85" s="68">
        <v>0</v>
      </c>
      <c r="G85" s="68">
        <v>0</v>
      </c>
      <c r="H85" s="68">
        <v>0</v>
      </c>
      <c r="I85" s="68">
        <v>0</v>
      </c>
      <c r="J85" s="68">
        <v>0</v>
      </c>
      <c r="K85" s="68">
        <v>0</v>
      </c>
      <c r="L85" s="68">
        <v>0</v>
      </c>
      <c r="M85" s="68">
        <v>0</v>
      </c>
      <c r="N85" s="68">
        <v>0</v>
      </c>
      <c r="O85" s="68">
        <v>0</v>
      </c>
      <c r="Q85" s="200"/>
      <c r="R85" s="200"/>
      <c r="T85" s="200"/>
      <c r="U85" s="200"/>
    </row>
    <row r="86" spans="1:21" ht="15.75" x14ac:dyDescent="0.3">
      <c r="A86" s="192"/>
      <c r="B86" s="32" t="s">
        <v>200</v>
      </c>
      <c r="C86" s="74">
        <v>0</v>
      </c>
      <c r="D86" s="74">
        <v>0</v>
      </c>
      <c r="E86" s="74">
        <v>0</v>
      </c>
      <c r="F86" s="74">
        <v>0</v>
      </c>
      <c r="G86" s="74">
        <v>0</v>
      </c>
      <c r="H86" s="74">
        <v>0</v>
      </c>
      <c r="I86" s="74">
        <v>0</v>
      </c>
      <c r="J86" s="74">
        <v>0</v>
      </c>
      <c r="K86" s="74">
        <v>0</v>
      </c>
      <c r="L86" s="74">
        <v>0</v>
      </c>
      <c r="M86" s="74">
        <v>0</v>
      </c>
      <c r="N86" s="74">
        <v>0</v>
      </c>
      <c r="O86" s="74">
        <v>0</v>
      </c>
      <c r="Q86" s="200"/>
      <c r="R86" s="200"/>
      <c r="T86" s="200"/>
      <c r="U86" s="200"/>
    </row>
    <row r="87" spans="1:21" ht="15.75" x14ac:dyDescent="0.3">
      <c r="A87" s="192" t="s">
        <v>46</v>
      </c>
      <c r="B87" s="20" t="s">
        <v>128</v>
      </c>
      <c r="C87" s="199">
        <v>2.2159594141081231</v>
      </c>
      <c r="D87" s="199">
        <v>2.0285996440368894</v>
      </c>
      <c r="E87" s="199">
        <v>2.076715846213165</v>
      </c>
      <c r="F87" s="68">
        <v>1.9863827134564047</v>
      </c>
      <c r="G87" s="68">
        <v>1.9277523570113675</v>
      </c>
      <c r="H87" s="68">
        <v>1.8421944204330156</v>
      </c>
      <c r="I87" s="68">
        <v>1.7867475281069169</v>
      </c>
      <c r="J87" s="68">
        <v>1.7133077975298499</v>
      </c>
      <c r="K87" s="68">
        <v>1.6666730986815743</v>
      </c>
      <c r="L87" s="68">
        <v>1.6002087327138153</v>
      </c>
      <c r="M87" s="68">
        <v>1.5582242769384111</v>
      </c>
      <c r="N87" s="68">
        <v>1.4614010628774274</v>
      </c>
      <c r="O87" s="68">
        <v>1.3762034564986234</v>
      </c>
      <c r="Q87" s="200"/>
      <c r="R87" s="200"/>
      <c r="T87" s="200"/>
      <c r="U87" s="200"/>
    </row>
    <row r="88" spans="1:21" ht="15.75" x14ac:dyDescent="0.3">
      <c r="A88" s="192" t="s">
        <v>44</v>
      </c>
      <c r="B88" s="20" t="s">
        <v>129</v>
      </c>
      <c r="C88" s="199">
        <v>0</v>
      </c>
      <c r="D88" s="199">
        <v>0</v>
      </c>
      <c r="E88" s="199">
        <v>0</v>
      </c>
      <c r="F88" s="68">
        <v>0</v>
      </c>
      <c r="G88" s="68">
        <v>0</v>
      </c>
      <c r="H88" s="68">
        <v>0</v>
      </c>
      <c r="I88" s="68">
        <v>0</v>
      </c>
      <c r="J88" s="68">
        <v>0</v>
      </c>
      <c r="K88" s="68">
        <v>0</v>
      </c>
      <c r="L88" s="68">
        <v>0</v>
      </c>
      <c r="M88" s="68">
        <v>0</v>
      </c>
      <c r="N88" s="68">
        <v>0</v>
      </c>
      <c r="O88" s="68">
        <v>0</v>
      </c>
      <c r="Q88" s="200"/>
      <c r="R88" s="200"/>
      <c r="T88" s="200"/>
      <c r="U88" s="200"/>
    </row>
    <row r="89" spans="1:21" ht="15.75" x14ac:dyDescent="0.3">
      <c r="A89" s="192" t="s">
        <v>45</v>
      </c>
      <c r="B89" s="20" t="s">
        <v>130</v>
      </c>
      <c r="C89" s="199">
        <v>0</v>
      </c>
      <c r="D89" s="199">
        <v>0</v>
      </c>
      <c r="E89" s="199">
        <v>0</v>
      </c>
      <c r="F89" s="68">
        <v>0</v>
      </c>
      <c r="G89" s="68">
        <v>0</v>
      </c>
      <c r="H89" s="68">
        <v>0</v>
      </c>
      <c r="I89" s="68">
        <v>0</v>
      </c>
      <c r="J89" s="68">
        <v>0</v>
      </c>
      <c r="K89" s="68">
        <v>0</v>
      </c>
      <c r="L89" s="68">
        <v>0</v>
      </c>
      <c r="M89" s="68">
        <v>0</v>
      </c>
      <c r="N89" s="68">
        <v>0</v>
      </c>
      <c r="O89" s="68">
        <v>0</v>
      </c>
      <c r="Q89" s="200"/>
      <c r="R89" s="200"/>
      <c r="T89" s="200"/>
      <c r="U89" s="200"/>
    </row>
    <row r="90" spans="1:21" ht="15.75" x14ac:dyDescent="0.3">
      <c r="A90" s="192" t="s">
        <v>61</v>
      </c>
      <c r="B90" s="20" t="s">
        <v>131</v>
      </c>
      <c r="C90" s="199">
        <v>0</v>
      </c>
      <c r="D90" s="199">
        <v>0</v>
      </c>
      <c r="E90" s="199">
        <v>0</v>
      </c>
      <c r="F90" s="68">
        <v>0</v>
      </c>
      <c r="G90" s="68">
        <v>0</v>
      </c>
      <c r="H90" s="68">
        <v>0</v>
      </c>
      <c r="I90" s="68">
        <v>0</v>
      </c>
      <c r="J90" s="68">
        <v>0</v>
      </c>
      <c r="K90" s="68">
        <v>0</v>
      </c>
      <c r="L90" s="68">
        <v>0</v>
      </c>
      <c r="M90" s="68">
        <v>0</v>
      </c>
      <c r="N90" s="68">
        <v>0</v>
      </c>
      <c r="O90" s="68">
        <v>0</v>
      </c>
      <c r="Q90" s="200"/>
      <c r="R90" s="200"/>
      <c r="T90" s="200"/>
      <c r="U90" s="200"/>
    </row>
    <row r="91" spans="1:21" ht="15.75" x14ac:dyDescent="0.3">
      <c r="A91" s="192" t="s">
        <v>43</v>
      </c>
      <c r="B91" s="20" t="s">
        <v>132</v>
      </c>
      <c r="C91" s="199">
        <v>0</v>
      </c>
      <c r="D91" s="199">
        <v>0</v>
      </c>
      <c r="E91" s="199">
        <v>0</v>
      </c>
      <c r="F91" s="68">
        <v>0</v>
      </c>
      <c r="G91" s="68">
        <v>0</v>
      </c>
      <c r="H91" s="68">
        <v>0</v>
      </c>
      <c r="I91" s="68">
        <v>0</v>
      </c>
      <c r="J91" s="68">
        <v>0</v>
      </c>
      <c r="K91" s="68">
        <v>0</v>
      </c>
      <c r="L91" s="68">
        <v>0</v>
      </c>
      <c r="M91" s="68">
        <v>0</v>
      </c>
      <c r="N91" s="68">
        <v>0</v>
      </c>
      <c r="O91" s="68">
        <v>0</v>
      </c>
      <c r="Q91" s="200"/>
      <c r="R91" s="200"/>
      <c r="T91" s="200"/>
      <c r="U91" s="200"/>
    </row>
    <row r="92" spans="1:21" ht="15.75" x14ac:dyDescent="0.3">
      <c r="A92" s="192"/>
      <c r="B92" s="32" t="s">
        <v>201</v>
      </c>
      <c r="C92" s="74">
        <v>2.2159594141081231</v>
      </c>
      <c r="D92" s="74">
        <v>2.0285996440368894</v>
      </c>
      <c r="E92" s="74">
        <v>2.076715846213165</v>
      </c>
      <c r="F92" s="74">
        <v>1.9863827134564047</v>
      </c>
      <c r="G92" s="74">
        <v>1.9277523570113675</v>
      </c>
      <c r="H92" s="74">
        <v>1.8421944204330156</v>
      </c>
      <c r="I92" s="74">
        <v>1.7867475281069169</v>
      </c>
      <c r="J92" s="74">
        <v>1.7133077975298499</v>
      </c>
      <c r="K92" s="74">
        <v>1.6666730986815743</v>
      </c>
      <c r="L92" s="74">
        <v>1.6002087327138153</v>
      </c>
      <c r="M92" s="74">
        <v>1.5582242769384111</v>
      </c>
      <c r="N92" s="74">
        <v>1.4614010628774274</v>
      </c>
      <c r="O92" s="74">
        <v>1.3762034564986234</v>
      </c>
      <c r="Q92" s="200"/>
      <c r="R92" s="200"/>
      <c r="T92" s="200"/>
      <c r="U92" s="200"/>
    </row>
    <row r="93" spans="1:21" ht="15.75" x14ac:dyDescent="0.3">
      <c r="A93" s="192" t="s">
        <v>55</v>
      </c>
      <c r="B93" s="20" t="s">
        <v>133</v>
      </c>
      <c r="C93" s="199">
        <v>8.9524395944001309</v>
      </c>
      <c r="D93" s="199">
        <v>8.831326475113114</v>
      </c>
      <c r="E93" s="199">
        <v>9.8353208542208339</v>
      </c>
      <c r="F93" s="68">
        <v>9.7421681225242658</v>
      </c>
      <c r="G93" s="68">
        <v>9.4029692471132815</v>
      </c>
      <c r="H93" s="68">
        <v>8.7523177405532131</v>
      </c>
      <c r="I93" s="68">
        <v>8.3310136271690567</v>
      </c>
      <c r="J93" s="68">
        <v>6.945002852094496</v>
      </c>
      <c r="K93" s="68">
        <v>6.0548728695098477</v>
      </c>
      <c r="L93" s="68">
        <v>4.2417410063552312</v>
      </c>
      <c r="M93" s="68">
        <v>3.207934414077704</v>
      </c>
      <c r="N93" s="68">
        <v>1.0480394553416739</v>
      </c>
      <c r="O93" s="68">
        <v>5.2903183572766688E-2</v>
      </c>
      <c r="Q93" s="200"/>
      <c r="R93" s="200"/>
      <c r="T93" s="200"/>
      <c r="U93" s="200"/>
    </row>
    <row r="94" spans="1:21" ht="15.75" x14ac:dyDescent="0.3">
      <c r="A94" s="192"/>
      <c r="B94" s="33" t="s">
        <v>202</v>
      </c>
      <c r="C94" s="75">
        <v>11.168399008508255</v>
      </c>
      <c r="D94" s="75">
        <v>10.859926119150003</v>
      </c>
      <c r="E94" s="75">
        <v>11.912036700433999</v>
      </c>
      <c r="F94" s="75">
        <v>11.72855083598067</v>
      </c>
      <c r="G94" s="75">
        <v>11.330721604124649</v>
      </c>
      <c r="H94" s="75">
        <v>10.594512160986229</v>
      </c>
      <c r="I94" s="75">
        <v>10.117761155275973</v>
      </c>
      <c r="J94" s="75">
        <v>8.6583106496243456</v>
      </c>
      <c r="K94" s="75">
        <v>7.721545968191422</v>
      </c>
      <c r="L94" s="75">
        <v>5.8419497390690465</v>
      </c>
      <c r="M94" s="75">
        <v>4.7661586910161153</v>
      </c>
      <c r="N94" s="75">
        <v>2.5094405182191011</v>
      </c>
      <c r="O94" s="75">
        <v>1.4291066400713901</v>
      </c>
      <c r="Q94" s="202"/>
      <c r="R94" s="202"/>
      <c r="T94" s="202"/>
      <c r="U94" s="202"/>
    </row>
    <row r="95" spans="1:21" ht="15.75" x14ac:dyDescent="0.3">
      <c r="A95" s="192"/>
      <c r="B95" s="17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1:21" ht="16.5" x14ac:dyDescent="0.3">
      <c r="A96" s="193"/>
      <c r="B96" s="196" t="s">
        <v>203</v>
      </c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</row>
    <row r="97" spans="1:21" ht="30" x14ac:dyDescent="0.35">
      <c r="A97" s="191"/>
      <c r="B97" s="13" t="s">
        <v>221</v>
      </c>
      <c r="C97" s="14">
        <v>2018</v>
      </c>
      <c r="D97" s="14">
        <v>2019</v>
      </c>
      <c r="E97" s="14">
        <v>2020</v>
      </c>
      <c r="F97" s="14">
        <v>2023</v>
      </c>
      <c r="G97" s="14">
        <v>2025</v>
      </c>
      <c r="H97" s="14">
        <v>2028</v>
      </c>
      <c r="I97" s="14">
        <v>2030</v>
      </c>
      <c r="J97" s="14">
        <v>2033</v>
      </c>
      <c r="K97" s="14">
        <v>2035</v>
      </c>
      <c r="L97" s="14">
        <v>2038</v>
      </c>
      <c r="M97" s="14">
        <v>2040</v>
      </c>
      <c r="N97" s="14">
        <v>2045</v>
      </c>
      <c r="O97" s="14">
        <v>2050</v>
      </c>
    </row>
    <row r="98" spans="1:21" ht="15.75" x14ac:dyDescent="0.3">
      <c r="A98" s="192" t="s">
        <v>22</v>
      </c>
      <c r="B98" s="20" t="s">
        <v>134</v>
      </c>
      <c r="C98" s="199">
        <v>49.249383241327621</v>
      </c>
      <c r="D98" s="199">
        <v>47.665476047545688</v>
      </c>
      <c r="E98" s="199">
        <v>38.40475349687032</v>
      </c>
      <c r="F98" s="68">
        <v>34.907409683204328</v>
      </c>
      <c r="G98" s="68">
        <v>27.143333471247871</v>
      </c>
      <c r="H98" s="68">
        <v>20.597646127365536</v>
      </c>
      <c r="I98" s="68">
        <v>16.350713931506171</v>
      </c>
      <c r="J98" s="68">
        <v>11.867069966175636</v>
      </c>
      <c r="K98" s="68">
        <v>9.1531774791643041</v>
      </c>
      <c r="L98" s="68">
        <v>4.6586328329735043</v>
      </c>
      <c r="M98" s="68">
        <v>2.4770434925972316</v>
      </c>
      <c r="N98" s="68">
        <v>2.5717272011624454E-2</v>
      </c>
      <c r="O98" s="68">
        <v>0</v>
      </c>
      <c r="Q98" s="202"/>
      <c r="R98" s="202"/>
      <c r="T98" s="202"/>
      <c r="U98" s="202"/>
    </row>
    <row r="99" spans="1:21" ht="15.75" x14ac:dyDescent="0.3">
      <c r="A99" s="192" t="s">
        <v>23</v>
      </c>
      <c r="B99" s="20" t="s">
        <v>135</v>
      </c>
      <c r="C99" s="199">
        <v>18.117274649352822</v>
      </c>
      <c r="D99" s="199">
        <v>19.718203689397559</v>
      </c>
      <c r="E99" s="199">
        <v>16.708826985869905</v>
      </c>
      <c r="F99" s="68">
        <v>23.578635998650341</v>
      </c>
      <c r="G99" s="68">
        <v>25.929405200539684</v>
      </c>
      <c r="H99" s="68">
        <v>24.436242602810822</v>
      </c>
      <c r="I99" s="68">
        <v>23.41263221540639</v>
      </c>
      <c r="J99" s="68">
        <v>17.238293659297828</v>
      </c>
      <c r="K99" s="68">
        <v>13.626888018072002</v>
      </c>
      <c r="L99" s="68">
        <v>5.8701930763795431</v>
      </c>
      <c r="M99" s="68">
        <v>2.1977443064004394</v>
      </c>
      <c r="N99" s="68">
        <v>2.8568076208486837E-2</v>
      </c>
      <c r="O99" s="68">
        <v>0</v>
      </c>
      <c r="Q99" s="202"/>
      <c r="R99" s="202"/>
      <c r="T99" s="202"/>
      <c r="U99" s="202"/>
    </row>
    <row r="100" spans="1:21" ht="15.75" x14ac:dyDescent="0.3">
      <c r="A100" s="192" t="s">
        <v>24</v>
      </c>
      <c r="B100" s="20" t="s">
        <v>136</v>
      </c>
      <c r="C100" s="199">
        <v>3.9087302001494406E-2</v>
      </c>
      <c r="D100" s="199">
        <v>3.3068949967047075E-2</v>
      </c>
      <c r="E100" s="199">
        <v>2.108311664067309E-2</v>
      </c>
      <c r="F100" s="68">
        <v>1.8267494682567258E-2</v>
      </c>
      <c r="G100" s="68">
        <v>0</v>
      </c>
      <c r="H100" s="68">
        <v>0</v>
      </c>
      <c r="I100" s="68">
        <v>0</v>
      </c>
      <c r="J100" s="68">
        <v>0</v>
      </c>
      <c r="K100" s="68">
        <v>0</v>
      </c>
      <c r="L100" s="68">
        <v>0</v>
      </c>
      <c r="M100" s="68">
        <v>0</v>
      </c>
      <c r="N100" s="68">
        <v>0</v>
      </c>
      <c r="O100" s="68">
        <v>0</v>
      </c>
      <c r="Q100" s="202"/>
      <c r="R100" s="202"/>
      <c r="T100" s="202"/>
      <c r="U100" s="202"/>
    </row>
    <row r="101" spans="1:21" ht="15.75" x14ac:dyDescent="0.3">
      <c r="A101" s="192" t="s">
        <v>25</v>
      </c>
      <c r="B101" s="20" t="s">
        <v>204</v>
      </c>
      <c r="C101" s="199">
        <v>3.1483193171014147E-3</v>
      </c>
      <c r="D101" s="199">
        <v>3.0625687155442826E-3</v>
      </c>
      <c r="E101" s="199">
        <v>2.4467791868358311E-3</v>
      </c>
      <c r="F101" s="68">
        <v>5.5092427844256955E-3</v>
      </c>
      <c r="G101" s="68">
        <v>5.4532091875071553E-3</v>
      </c>
      <c r="H101" s="68">
        <v>5.3559913737218816E-3</v>
      </c>
      <c r="I101" s="68">
        <v>5.3022616966232417E-3</v>
      </c>
      <c r="J101" s="68">
        <v>5.2440446989656291E-3</v>
      </c>
      <c r="K101" s="68">
        <v>5.2207011902745629E-3</v>
      </c>
      <c r="L101" s="68">
        <v>5.2002037441172336E-3</v>
      </c>
      <c r="M101" s="68">
        <v>5.100267168785394E-3</v>
      </c>
      <c r="N101" s="68">
        <v>4.7568326469426617E-3</v>
      </c>
      <c r="O101" s="68">
        <v>0</v>
      </c>
      <c r="Q101" s="202"/>
      <c r="R101" s="202"/>
      <c r="T101" s="202"/>
      <c r="U101" s="202"/>
    </row>
    <row r="102" spans="1:21" ht="15.75" x14ac:dyDescent="0.3">
      <c r="A102" s="192" t="s">
        <v>137</v>
      </c>
      <c r="B102" s="20" t="s">
        <v>138</v>
      </c>
      <c r="C102" s="199">
        <v>0</v>
      </c>
      <c r="D102" s="199">
        <v>0</v>
      </c>
      <c r="E102" s="199">
        <v>0</v>
      </c>
      <c r="F102" s="68">
        <v>0</v>
      </c>
      <c r="G102" s="68">
        <v>0</v>
      </c>
      <c r="H102" s="68">
        <v>0</v>
      </c>
      <c r="I102" s="68">
        <v>0</v>
      </c>
      <c r="J102" s="68">
        <v>0</v>
      </c>
      <c r="K102" s="68">
        <v>0</v>
      </c>
      <c r="L102" s="68">
        <v>0</v>
      </c>
      <c r="M102" s="68">
        <v>0</v>
      </c>
      <c r="N102" s="68">
        <v>0</v>
      </c>
      <c r="O102" s="68">
        <v>0</v>
      </c>
      <c r="Q102" s="202"/>
      <c r="R102" s="202"/>
      <c r="T102" s="202"/>
      <c r="U102" s="202"/>
    </row>
    <row r="103" spans="1:21" ht="15.75" x14ac:dyDescent="0.3">
      <c r="A103" s="192" t="s">
        <v>26</v>
      </c>
      <c r="B103" s="20" t="s">
        <v>139</v>
      </c>
      <c r="C103" s="199">
        <v>16.52145214028651</v>
      </c>
      <c r="D103" s="199">
        <v>16.279311591176956</v>
      </c>
      <c r="E103" s="199">
        <v>14.02270958501169</v>
      </c>
      <c r="F103" s="68">
        <v>15.271213368397337</v>
      </c>
      <c r="G103" s="68">
        <v>14.517747222143932</v>
      </c>
      <c r="H103" s="68">
        <v>12.973041216672984</v>
      </c>
      <c r="I103" s="68">
        <v>11.969708645984733</v>
      </c>
      <c r="J103" s="68">
        <v>9.1425212762247376</v>
      </c>
      <c r="K103" s="68">
        <v>7.4252768348517444</v>
      </c>
      <c r="L103" s="68">
        <v>3.6567385163816106</v>
      </c>
      <c r="M103" s="68">
        <v>1.8595975219525662</v>
      </c>
      <c r="N103" s="68">
        <v>1.2345215854061351E-2</v>
      </c>
      <c r="O103" s="68">
        <v>0</v>
      </c>
      <c r="Q103" s="202"/>
      <c r="R103" s="202"/>
      <c r="T103" s="202"/>
      <c r="U103" s="202"/>
    </row>
    <row r="104" spans="1:21" ht="15.75" x14ac:dyDescent="0.3">
      <c r="A104" s="192" t="s">
        <v>27</v>
      </c>
      <c r="B104" s="20" t="s">
        <v>140</v>
      </c>
      <c r="C104" s="199">
        <v>2.2257297231924942</v>
      </c>
      <c r="D104" s="199">
        <v>2.3045670704237606</v>
      </c>
      <c r="E104" s="199">
        <v>2.0074130125432927</v>
      </c>
      <c r="F104" s="68">
        <v>4.5082546723556698</v>
      </c>
      <c r="G104" s="68">
        <v>6.1125705756227964</v>
      </c>
      <c r="H104" s="68">
        <v>5.7577320809202357</v>
      </c>
      <c r="I104" s="68">
        <v>5.5169724928652402</v>
      </c>
      <c r="J104" s="68">
        <v>4.0642964766470708</v>
      </c>
      <c r="K104" s="68">
        <v>3.2152266773445906</v>
      </c>
      <c r="L104" s="68">
        <v>1.3916275877071584</v>
      </c>
      <c r="M104" s="68">
        <v>0.51926194328478825</v>
      </c>
      <c r="N104" s="68">
        <v>2.7707986688277043E-3</v>
      </c>
      <c r="O104" s="68">
        <v>0</v>
      </c>
      <c r="Q104" s="202"/>
      <c r="R104" s="202"/>
      <c r="T104" s="202"/>
      <c r="U104" s="202"/>
    </row>
    <row r="105" spans="1:21" ht="15.75" x14ac:dyDescent="0.3">
      <c r="A105" s="192" t="s">
        <v>28</v>
      </c>
      <c r="B105" s="20" t="s">
        <v>234</v>
      </c>
      <c r="C105" s="199">
        <v>0.13508119713773664</v>
      </c>
      <c r="D105" s="199">
        <v>0.12515231101968285</v>
      </c>
      <c r="E105" s="199">
        <v>8.5687300645984052E-2</v>
      </c>
      <c r="F105" s="68">
        <v>5.6095338245953891E-2</v>
      </c>
      <c r="G105" s="68">
        <v>0</v>
      </c>
      <c r="H105" s="68">
        <v>0</v>
      </c>
      <c r="I105" s="68">
        <v>0</v>
      </c>
      <c r="J105" s="68">
        <v>0</v>
      </c>
      <c r="K105" s="68">
        <v>0</v>
      </c>
      <c r="L105" s="68">
        <v>0</v>
      </c>
      <c r="M105" s="68">
        <v>0</v>
      </c>
      <c r="N105" s="68">
        <v>0</v>
      </c>
      <c r="O105" s="68">
        <v>0</v>
      </c>
      <c r="Q105" s="202"/>
      <c r="R105" s="202"/>
      <c r="T105" s="202"/>
      <c r="U105" s="202"/>
    </row>
    <row r="106" spans="1:21" ht="15.75" x14ac:dyDescent="0.3">
      <c r="A106" s="192" t="s">
        <v>29</v>
      </c>
      <c r="B106" s="20" t="s">
        <v>235</v>
      </c>
      <c r="C106" s="199">
        <v>1.0872330855547429E-2</v>
      </c>
      <c r="D106" s="199">
        <v>1.1594152434270814E-2</v>
      </c>
      <c r="E106" s="199">
        <v>9.9504776182910461E-3</v>
      </c>
      <c r="F106" s="68">
        <v>1.0571919060435621E-2</v>
      </c>
      <c r="G106" s="68">
        <v>1.061508946485464E-2</v>
      </c>
      <c r="H106" s="68">
        <v>1.0688252109886576E-2</v>
      </c>
      <c r="I106" s="68">
        <v>1.0728536795454342E-2</v>
      </c>
      <c r="J106" s="68">
        <v>1.0770124401902696E-2</v>
      </c>
      <c r="K106" s="68">
        <v>1.0786417422670178E-2</v>
      </c>
      <c r="L106" s="68">
        <v>1.0796542336771265E-2</v>
      </c>
      <c r="M106" s="68">
        <v>1.0862625857334671E-2</v>
      </c>
      <c r="N106" s="68">
        <v>1.1097995628052788E-2</v>
      </c>
      <c r="O106" s="68">
        <v>0</v>
      </c>
      <c r="Q106" s="202"/>
      <c r="R106" s="202"/>
      <c r="T106" s="202"/>
      <c r="U106" s="202"/>
    </row>
    <row r="107" spans="1:21" ht="15.75" x14ac:dyDescent="0.3">
      <c r="A107" s="192" t="s">
        <v>141</v>
      </c>
      <c r="B107" s="20" t="s">
        <v>142</v>
      </c>
      <c r="C107" s="199">
        <v>0</v>
      </c>
      <c r="D107" s="199">
        <v>0</v>
      </c>
      <c r="E107" s="199">
        <v>0</v>
      </c>
      <c r="F107" s="68">
        <v>0</v>
      </c>
      <c r="G107" s="68">
        <v>0</v>
      </c>
      <c r="H107" s="68">
        <v>0</v>
      </c>
      <c r="I107" s="68">
        <v>0</v>
      </c>
      <c r="J107" s="68">
        <v>0</v>
      </c>
      <c r="K107" s="68">
        <v>0</v>
      </c>
      <c r="L107" s="68">
        <v>0</v>
      </c>
      <c r="M107" s="68">
        <v>0</v>
      </c>
      <c r="N107" s="68">
        <v>0</v>
      </c>
      <c r="O107" s="68">
        <v>0</v>
      </c>
      <c r="Q107" s="202"/>
      <c r="R107" s="202"/>
      <c r="T107" s="202"/>
      <c r="U107" s="202"/>
    </row>
    <row r="108" spans="1:21" ht="15.75" x14ac:dyDescent="0.3">
      <c r="A108" s="192" t="s">
        <v>30</v>
      </c>
      <c r="B108" s="20" t="s">
        <v>205</v>
      </c>
      <c r="C108" s="199">
        <v>32.005634088981807</v>
      </c>
      <c r="D108" s="199">
        <v>31.270748071257557</v>
      </c>
      <c r="E108" s="199">
        <v>28.220601562372511</v>
      </c>
      <c r="F108" s="68">
        <v>29.180373755091519</v>
      </c>
      <c r="G108" s="68">
        <v>27.325545781727854</v>
      </c>
      <c r="H108" s="68">
        <v>23.083441080240231</v>
      </c>
      <c r="I108" s="68">
        <v>20.330849151221951</v>
      </c>
      <c r="J108" s="68">
        <v>15.540601550028526</v>
      </c>
      <c r="K108" s="68">
        <v>12.628475508124502</v>
      </c>
      <c r="L108" s="68">
        <v>6.9214551638917081</v>
      </c>
      <c r="M108" s="68">
        <v>4.0242338780981131</v>
      </c>
      <c r="N108" s="68">
        <v>2.2665943276014032E-2</v>
      </c>
      <c r="O108" s="68">
        <v>1.4130759632372132E-2</v>
      </c>
      <c r="Q108" s="202"/>
      <c r="R108" s="202"/>
      <c r="T108" s="202"/>
      <c r="U108" s="202"/>
    </row>
    <row r="109" spans="1:21" ht="15.75" x14ac:dyDescent="0.3">
      <c r="A109" s="192" t="s">
        <v>31</v>
      </c>
      <c r="B109" s="20" t="s">
        <v>206</v>
      </c>
      <c r="C109" s="199">
        <v>1.1080733630350348E-3</v>
      </c>
      <c r="D109" s="199">
        <v>7.2177759034686465E-4</v>
      </c>
      <c r="E109" s="199">
        <v>7.9910976974009924E-4</v>
      </c>
      <c r="F109" s="68">
        <v>2.5644869745913656E-4</v>
      </c>
      <c r="G109" s="68">
        <v>3.2128868975406152E-4</v>
      </c>
      <c r="H109" s="68">
        <v>2.9917403134853204E-4</v>
      </c>
      <c r="I109" s="68">
        <v>2.8243197386177273E-4</v>
      </c>
      <c r="J109" s="68">
        <v>2.3336879466610513E-4</v>
      </c>
      <c r="K109" s="68">
        <v>1.9515309601024182E-4</v>
      </c>
      <c r="L109" s="68">
        <v>8.7841932978306294E-5</v>
      </c>
      <c r="M109" s="68">
        <v>2.9854204588382018E-5</v>
      </c>
      <c r="N109" s="68">
        <v>8.288824417795816E-8</v>
      </c>
      <c r="O109" s="68">
        <v>0</v>
      </c>
      <c r="Q109" s="202"/>
      <c r="R109" s="202"/>
      <c r="T109" s="202"/>
      <c r="U109" s="202"/>
    </row>
    <row r="110" spans="1:21" ht="15.75" x14ac:dyDescent="0.3">
      <c r="A110" s="192" t="s">
        <v>32</v>
      </c>
      <c r="B110" s="20" t="s">
        <v>207</v>
      </c>
      <c r="C110" s="199">
        <v>0.29866532110044169</v>
      </c>
      <c r="D110" s="199">
        <v>0.36850854445722642</v>
      </c>
      <c r="E110" s="199">
        <v>0.44166960013263773</v>
      </c>
      <c r="F110" s="68">
        <v>0.73511658302773297</v>
      </c>
      <c r="G110" s="68">
        <v>0.84822970818755983</v>
      </c>
      <c r="H110" s="68">
        <v>1.1305183262808591</v>
      </c>
      <c r="I110" s="68">
        <v>1.3185680041480017</v>
      </c>
      <c r="J110" s="68">
        <v>1.4421974972158171</v>
      </c>
      <c r="K110" s="68">
        <v>1.5242687226657903</v>
      </c>
      <c r="L110" s="68">
        <v>1.5147395448682057</v>
      </c>
      <c r="M110" s="68">
        <v>1.5084776403439648</v>
      </c>
      <c r="N110" s="68">
        <v>1.4925789080551748</v>
      </c>
      <c r="O110" s="68">
        <v>1.4746443080896361</v>
      </c>
      <c r="Q110" s="202"/>
      <c r="R110" s="202"/>
      <c r="T110" s="202"/>
      <c r="U110" s="202"/>
    </row>
    <row r="111" spans="1:21" ht="15.75" x14ac:dyDescent="0.3">
      <c r="A111" s="192" t="s">
        <v>143</v>
      </c>
      <c r="B111" s="20" t="s">
        <v>208</v>
      </c>
      <c r="C111" s="199">
        <v>0</v>
      </c>
      <c r="D111" s="199">
        <v>0</v>
      </c>
      <c r="E111" s="199">
        <v>0</v>
      </c>
      <c r="F111" s="68">
        <v>0</v>
      </c>
      <c r="G111" s="68">
        <v>0</v>
      </c>
      <c r="H111" s="68">
        <v>0</v>
      </c>
      <c r="I111" s="68">
        <v>0</v>
      </c>
      <c r="J111" s="68">
        <v>0</v>
      </c>
      <c r="K111" s="68">
        <v>0</v>
      </c>
      <c r="L111" s="68">
        <v>0</v>
      </c>
      <c r="M111" s="68">
        <v>0</v>
      </c>
      <c r="N111" s="68">
        <v>0</v>
      </c>
      <c r="O111" s="68">
        <v>0</v>
      </c>
      <c r="Q111" s="202"/>
      <c r="R111" s="202"/>
      <c r="T111" s="202"/>
      <c r="U111" s="202"/>
    </row>
    <row r="112" spans="1:21" ht="15.75" x14ac:dyDescent="0.3">
      <c r="A112" s="192" t="s">
        <v>34</v>
      </c>
      <c r="B112" s="20" t="s">
        <v>144</v>
      </c>
      <c r="C112" s="199">
        <v>1.2286812795573985</v>
      </c>
      <c r="D112" s="199">
        <v>1.2305732597664873</v>
      </c>
      <c r="E112" s="199">
        <v>1.0309861669003566</v>
      </c>
      <c r="F112" s="68">
        <v>1.0165374110884353</v>
      </c>
      <c r="G112" s="68">
        <v>0.98602324557830867</v>
      </c>
      <c r="H112" s="68">
        <v>0.84369208093360515</v>
      </c>
      <c r="I112" s="68">
        <v>0.74721947876893902</v>
      </c>
      <c r="J112" s="68">
        <v>0.46412396739604816</v>
      </c>
      <c r="K112" s="68">
        <v>0.30791531248560094</v>
      </c>
      <c r="L112" s="68">
        <v>0.11100470144504936</v>
      </c>
      <c r="M112" s="68">
        <v>3.2647882373714847E-2</v>
      </c>
      <c r="N112" s="68">
        <v>4.7755628377030137E-5</v>
      </c>
      <c r="O112" s="68">
        <v>0</v>
      </c>
      <c r="Q112" s="202"/>
      <c r="R112" s="202"/>
      <c r="T112" s="202"/>
      <c r="U112" s="202"/>
    </row>
    <row r="113" spans="1:21" ht="15.75" x14ac:dyDescent="0.3">
      <c r="A113" s="192" t="s">
        <v>33</v>
      </c>
      <c r="B113" s="20" t="s">
        <v>145</v>
      </c>
      <c r="C113" s="199">
        <v>8.3230907381104849E-2</v>
      </c>
      <c r="D113" s="199">
        <v>8.3768479835817949E-2</v>
      </c>
      <c r="E113" s="199">
        <v>8.3353580698951962E-2</v>
      </c>
      <c r="F113" s="68">
        <v>8.7434492235870576E-2</v>
      </c>
      <c r="G113" s="68">
        <v>9.1585841568109241E-2</v>
      </c>
      <c r="H113" s="68">
        <v>8.9621669949318652E-2</v>
      </c>
      <c r="I113" s="68">
        <v>8.2406124009534121E-2</v>
      </c>
      <c r="J113" s="68">
        <v>6.7839057731921962E-2</v>
      </c>
      <c r="K113" s="68">
        <v>5.7943322307922374E-2</v>
      </c>
      <c r="L113" s="68">
        <v>3.7281266825203212E-2</v>
      </c>
      <c r="M113" s="68">
        <v>2.5827556976202114E-2</v>
      </c>
      <c r="N113" s="68">
        <v>4.9985119460278873E-6</v>
      </c>
      <c r="O113" s="68">
        <v>0</v>
      </c>
      <c r="Q113" s="202"/>
      <c r="R113" s="202"/>
      <c r="T113" s="202"/>
      <c r="U113" s="202"/>
    </row>
    <row r="114" spans="1:21" ht="15.75" x14ac:dyDescent="0.3">
      <c r="A114" s="192" t="s">
        <v>146</v>
      </c>
      <c r="B114" s="20" t="s">
        <v>147</v>
      </c>
      <c r="C114" s="199">
        <v>0</v>
      </c>
      <c r="D114" s="199">
        <v>0</v>
      </c>
      <c r="E114" s="199">
        <v>0</v>
      </c>
      <c r="F114" s="68">
        <v>0</v>
      </c>
      <c r="G114" s="68">
        <v>0</v>
      </c>
      <c r="H114" s="68">
        <v>0</v>
      </c>
      <c r="I114" s="68">
        <v>0</v>
      </c>
      <c r="J114" s="68">
        <v>0</v>
      </c>
      <c r="K114" s="68">
        <v>0</v>
      </c>
      <c r="L114" s="68">
        <v>0</v>
      </c>
      <c r="M114" s="68">
        <v>0</v>
      </c>
      <c r="N114" s="68">
        <v>0</v>
      </c>
      <c r="O114" s="68">
        <v>0</v>
      </c>
      <c r="Q114" s="202"/>
      <c r="R114" s="202"/>
      <c r="T114" s="202"/>
      <c r="U114" s="202"/>
    </row>
    <row r="115" spans="1:21" ht="15.75" x14ac:dyDescent="0.3">
      <c r="A115" s="192"/>
      <c r="B115" s="37" t="s">
        <v>209</v>
      </c>
      <c r="C115" s="76">
        <v>119.91934857385512</v>
      </c>
      <c r="D115" s="76">
        <v>119.09475651358794</v>
      </c>
      <c r="E115" s="76">
        <v>101.04028077426121</v>
      </c>
      <c r="F115" s="76">
        <v>109.37567640752209</v>
      </c>
      <c r="G115" s="76">
        <v>102.97083063395822</v>
      </c>
      <c r="H115" s="76">
        <v>88.928278602688565</v>
      </c>
      <c r="I115" s="76">
        <v>79.745383274376906</v>
      </c>
      <c r="J115" s="76">
        <v>59.843190988613124</v>
      </c>
      <c r="K115" s="76">
        <v>47.955374146725404</v>
      </c>
      <c r="L115" s="76">
        <v>24.177757278485853</v>
      </c>
      <c r="M115" s="76">
        <v>12.660826969257727</v>
      </c>
      <c r="N115" s="76">
        <v>1.6005538793777521</v>
      </c>
      <c r="O115" s="76">
        <v>1.4887750677220082</v>
      </c>
      <c r="Q115" s="202"/>
      <c r="R115" s="202"/>
      <c r="T115" s="202"/>
      <c r="U115" s="202"/>
    </row>
    <row r="116" spans="1:21" ht="15.75" x14ac:dyDescent="0.3">
      <c r="A116" s="192" t="s">
        <v>48</v>
      </c>
      <c r="B116" s="20" t="s">
        <v>148</v>
      </c>
      <c r="C116" s="199">
        <v>0.35875074760626591</v>
      </c>
      <c r="D116" s="199">
        <v>0.35954169503963601</v>
      </c>
      <c r="E116" s="199">
        <v>0.30052312671564396</v>
      </c>
      <c r="F116" s="68">
        <v>0.32279927241927681</v>
      </c>
      <c r="G116" s="68">
        <v>0.33715864159662068</v>
      </c>
      <c r="H116" s="68">
        <v>0.29158522468034276</v>
      </c>
      <c r="I116" s="68">
        <v>0.26197785278535213</v>
      </c>
      <c r="J116" s="68">
        <v>0.19541938397531247</v>
      </c>
      <c r="K116" s="68">
        <v>0.15498120983888861</v>
      </c>
      <c r="L116" s="68">
        <v>8.9620864997218844E-2</v>
      </c>
      <c r="M116" s="68">
        <v>5.5882647778445378E-2</v>
      </c>
      <c r="N116" s="68">
        <v>0</v>
      </c>
      <c r="O116" s="68">
        <v>0</v>
      </c>
      <c r="Q116" s="202"/>
      <c r="R116" s="202"/>
      <c r="T116" s="202"/>
      <c r="U116" s="202"/>
    </row>
    <row r="117" spans="1:21" ht="15.75" x14ac:dyDescent="0.3">
      <c r="A117" s="192" t="s">
        <v>70</v>
      </c>
      <c r="B117" s="20" t="s">
        <v>210</v>
      </c>
      <c r="C117" s="199">
        <v>0.10878090933458097</v>
      </c>
      <c r="D117" s="199">
        <v>0.11936423021120542</v>
      </c>
      <c r="E117" s="199">
        <v>0.11015630966456856</v>
      </c>
      <c r="F117" s="68">
        <v>0.11329892105236072</v>
      </c>
      <c r="G117" s="68">
        <v>0.12347818109522761</v>
      </c>
      <c r="H117" s="68">
        <v>0.13364230832184781</v>
      </c>
      <c r="I117" s="68">
        <v>0.14041839313959451</v>
      </c>
      <c r="J117" s="68">
        <v>0.13457243646353503</v>
      </c>
      <c r="K117" s="68">
        <v>0.13067513201282865</v>
      </c>
      <c r="L117" s="68">
        <v>0.10496320616164556</v>
      </c>
      <c r="M117" s="68">
        <v>8.7821922260856805E-2</v>
      </c>
      <c r="N117" s="68">
        <v>1.4797289234771527E-2</v>
      </c>
      <c r="O117" s="68">
        <v>0</v>
      </c>
      <c r="Q117" s="202"/>
      <c r="R117" s="202"/>
      <c r="T117" s="202"/>
      <c r="U117" s="202"/>
    </row>
    <row r="118" spans="1:21" ht="15.75" x14ac:dyDescent="0.3">
      <c r="A118" s="192" t="s">
        <v>50</v>
      </c>
      <c r="B118" s="20" t="s">
        <v>149</v>
      </c>
      <c r="C118" s="199">
        <v>0.98279365137137487</v>
      </c>
      <c r="D118" s="199">
        <v>0.9899272976216611</v>
      </c>
      <c r="E118" s="199">
        <v>1.0233581718390168</v>
      </c>
      <c r="F118" s="68">
        <v>0.9973090099677645</v>
      </c>
      <c r="G118" s="68">
        <v>0.96779656603060915</v>
      </c>
      <c r="H118" s="68">
        <v>0.8961599897514968</v>
      </c>
      <c r="I118" s="68">
        <v>0.8494929988356491</v>
      </c>
      <c r="J118" s="68">
        <v>0.70600014175848991</v>
      </c>
      <c r="K118" s="68">
        <v>0.61346170904791897</v>
      </c>
      <c r="L118" s="68">
        <v>0.42780840122413721</v>
      </c>
      <c r="M118" s="68">
        <v>0.32129206852604436</v>
      </c>
      <c r="N118" s="68">
        <v>9.9402988688502447E-2</v>
      </c>
      <c r="O118" s="68">
        <v>4.1140058594282096E-3</v>
      </c>
      <c r="Q118" s="202"/>
      <c r="R118" s="202"/>
      <c r="T118" s="202"/>
      <c r="U118" s="202"/>
    </row>
    <row r="119" spans="1:21" ht="15.75" x14ac:dyDescent="0.3">
      <c r="A119" s="192" t="s">
        <v>49</v>
      </c>
      <c r="B119" s="20" t="s">
        <v>150</v>
      </c>
      <c r="C119" s="199">
        <v>1.0053456655645248</v>
      </c>
      <c r="D119" s="199">
        <v>1.0180755296234105</v>
      </c>
      <c r="E119" s="199">
        <v>1.0135911688757859</v>
      </c>
      <c r="F119" s="68">
        <v>0.99351102437419025</v>
      </c>
      <c r="G119" s="68">
        <v>0.98012426137312703</v>
      </c>
      <c r="H119" s="68">
        <v>0.97114955215460141</v>
      </c>
      <c r="I119" s="68">
        <v>0.96516641267558456</v>
      </c>
      <c r="J119" s="68">
        <v>0.83203248665553553</v>
      </c>
      <c r="K119" s="68">
        <v>0.74327653597550258</v>
      </c>
      <c r="L119" s="68">
        <v>0.53123790758523037</v>
      </c>
      <c r="M119" s="68">
        <v>0.38987882199171564</v>
      </c>
      <c r="N119" s="68">
        <v>8.5817949984317143E-3</v>
      </c>
      <c r="O119" s="68">
        <v>7.8016318167561053E-3</v>
      </c>
      <c r="Q119" s="202"/>
      <c r="R119" s="202"/>
      <c r="T119" s="202"/>
      <c r="U119" s="202"/>
    </row>
    <row r="120" spans="1:21" ht="15.75" x14ac:dyDescent="0.3">
      <c r="A120" s="192" t="s">
        <v>51</v>
      </c>
      <c r="B120" s="20" t="s">
        <v>151</v>
      </c>
      <c r="C120" s="199">
        <v>3.5424920122863348</v>
      </c>
      <c r="D120" s="199">
        <v>3.5963372016046806</v>
      </c>
      <c r="E120" s="199">
        <v>2.1103959693864489</v>
      </c>
      <c r="F120" s="68">
        <v>2.7778590054634797</v>
      </c>
      <c r="G120" s="68">
        <v>3.2228343628481784</v>
      </c>
      <c r="H120" s="68">
        <v>3.1489943961061617</v>
      </c>
      <c r="I120" s="68">
        <v>3.099767751611485</v>
      </c>
      <c r="J120" s="68">
        <v>2.3182797466984049</v>
      </c>
      <c r="K120" s="68">
        <v>1.7972877434230183</v>
      </c>
      <c r="L120" s="68">
        <v>1.5360379455444797</v>
      </c>
      <c r="M120" s="68">
        <v>1.3618714136254537</v>
      </c>
      <c r="N120" s="68">
        <v>1.1440645326529775</v>
      </c>
      <c r="O120" s="68">
        <v>0.89545048326216858</v>
      </c>
      <c r="Q120" s="202"/>
      <c r="R120" s="202"/>
      <c r="T120" s="202"/>
      <c r="U120" s="202"/>
    </row>
    <row r="121" spans="1:21" ht="15.75" x14ac:dyDescent="0.3">
      <c r="A121" s="192"/>
      <c r="B121" s="37" t="s">
        <v>211</v>
      </c>
      <c r="C121" s="76">
        <v>5.9981629861630816</v>
      </c>
      <c r="D121" s="76">
        <v>6.0832459541005939</v>
      </c>
      <c r="E121" s="76">
        <v>4.5580247464814638</v>
      </c>
      <c r="F121" s="76">
        <v>5.2047772332770723</v>
      </c>
      <c r="G121" s="76">
        <v>5.6313920129437633</v>
      </c>
      <c r="H121" s="76">
        <v>5.44153147101445</v>
      </c>
      <c r="I121" s="76">
        <v>5.3168234090476654</v>
      </c>
      <c r="J121" s="76">
        <v>4.1863041955512781</v>
      </c>
      <c r="K121" s="76">
        <v>3.4396823302981572</v>
      </c>
      <c r="L121" s="76">
        <v>2.6896683255127121</v>
      </c>
      <c r="M121" s="76">
        <v>2.2167468741825158</v>
      </c>
      <c r="N121" s="76">
        <v>1.2668466055746832</v>
      </c>
      <c r="O121" s="76">
        <v>0.90736612093835289</v>
      </c>
      <c r="Q121" s="202"/>
      <c r="R121" s="202"/>
      <c r="T121" s="202"/>
      <c r="U121" s="202"/>
    </row>
    <row r="122" spans="1:21" ht="15.75" x14ac:dyDescent="0.3">
      <c r="A122" s="192"/>
      <c r="B122" s="38" t="s">
        <v>212</v>
      </c>
      <c r="C122" s="77">
        <v>125.9175115600182</v>
      </c>
      <c r="D122" s="77">
        <v>125.17800246768853</v>
      </c>
      <c r="E122" s="77">
        <v>105.59830552074267</v>
      </c>
      <c r="F122" s="77">
        <v>114.58045364079916</v>
      </c>
      <c r="G122" s="77">
        <v>108.60222264690198</v>
      </c>
      <c r="H122" s="77">
        <v>94.369810073703007</v>
      </c>
      <c r="I122" s="77">
        <v>85.062206683424577</v>
      </c>
      <c r="J122" s="77">
        <v>64.029495184164404</v>
      </c>
      <c r="K122" s="77">
        <v>51.395056477023559</v>
      </c>
      <c r="L122" s="77">
        <v>26.867425603998566</v>
      </c>
      <c r="M122" s="77">
        <v>14.877573843440242</v>
      </c>
      <c r="N122" s="77">
        <v>2.8674004849524355</v>
      </c>
      <c r="O122" s="77">
        <v>2.3961411886603612</v>
      </c>
      <c r="Q122" s="202"/>
      <c r="R122" s="202"/>
      <c r="T122" s="202"/>
      <c r="U122" s="202"/>
    </row>
    <row r="123" spans="1:21" ht="15.75" x14ac:dyDescent="0.3">
      <c r="A123" s="192"/>
      <c r="B123" s="17"/>
      <c r="C123" s="82"/>
      <c r="D123" s="82"/>
      <c r="E123" s="82"/>
      <c r="F123" s="81"/>
      <c r="G123" s="81"/>
      <c r="H123" s="81"/>
      <c r="I123" s="81"/>
      <c r="J123" s="81"/>
      <c r="K123" s="81"/>
      <c r="L123" s="81"/>
      <c r="M123" s="81"/>
      <c r="N123" s="81"/>
      <c r="O123" s="81"/>
    </row>
    <row r="124" spans="1:21" ht="15.75" x14ac:dyDescent="0.3">
      <c r="A124" s="197" t="s">
        <v>71</v>
      </c>
      <c r="B124" s="40" t="s">
        <v>213</v>
      </c>
      <c r="C124" s="199">
        <v>6.3994836920699211E-2</v>
      </c>
      <c r="D124" s="199">
        <v>7.0058255048466342E-2</v>
      </c>
      <c r="E124" s="199">
        <v>5.7873934855349946E-2</v>
      </c>
      <c r="F124" s="68">
        <v>5.9525000393825057E-2</v>
      </c>
      <c r="G124" s="68">
        <v>6.4946228969295403E-2</v>
      </c>
      <c r="H124" s="68">
        <v>7.0337366606831195E-2</v>
      </c>
      <c r="I124" s="68">
        <v>7.3931458365188385E-2</v>
      </c>
      <c r="J124" s="68">
        <v>7.1134892426726076E-2</v>
      </c>
      <c r="K124" s="68">
        <v>6.9270515134417884E-2</v>
      </c>
      <c r="L124" s="68">
        <v>5.5903449258803292E-2</v>
      </c>
      <c r="M124" s="68">
        <v>4.6992072008393559E-2</v>
      </c>
      <c r="N124" s="68">
        <v>8.6624433032819765E-3</v>
      </c>
      <c r="O124" s="68">
        <v>0</v>
      </c>
      <c r="Q124" s="202"/>
      <c r="R124" s="202"/>
      <c r="T124" s="202"/>
      <c r="U124" s="202"/>
    </row>
    <row r="125" spans="1:21" ht="15.75" x14ac:dyDescent="0.3">
      <c r="A125" s="197" t="s">
        <v>78</v>
      </c>
      <c r="B125" s="40" t="s">
        <v>214</v>
      </c>
      <c r="C125" s="199">
        <v>6.2138407953486654</v>
      </c>
      <c r="D125" s="199">
        <v>5.4567037561593867</v>
      </c>
      <c r="E125" s="199">
        <v>3.0531597689679315</v>
      </c>
      <c r="F125" s="68">
        <v>4.0380943553833735</v>
      </c>
      <c r="G125" s="68">
        <v>4.6947174129936666</v>
      </c>
      <c r="H125" s="68">
        <v>4.2624824151355574</v>
      </c>
      <c r="I125" s="68">
        <v>3.9743257498968187</v>
      </c>
      <c r="J125" s="68">
        <v>3.162778798109859</v>
      </c>
      <c r="K125" s="68">
        <v>2.6217474969185512</v>
      </c>
      <c r="L125" s="68">
        <v>1.8492908988510253</v>
      </c>
      <c r="M125" s="68">
        <v>1.3343198334726742</v>
      </c>
      <c r="N125" s="68">
        <v>0.66715991673633712</v>
      </c>
      <c r="O125" s="68">
        <v>0</v>
      </c>
      <c r="Q125" s="202"/>
      <c r="R125" s="202"/>
      <c r="T125" s="202"/>
      <c r="U125" s="202"/>
    </row>
    <row r="126" spans="1:21" ht="15.75" x14ac:dyDescent="0.3">
      <c r="A126" s="197" t="s">
        <v>53</v>
      </c>
      <c r="B126" s="40" t="s">
        <v>215</v>
      </c>
      <c r="C126" s="199">
        <v>17.987946733901421</v>
      </c>
      <c r="D126" s="199">
        <v>18.903867302970383</v>
      </c>
      <c r="E126" s="199">
        <v>8.175135232701022</v>
      </c>
      <c r="F126" s="68">
        <v>14.40267322217173</v>
      </c>
      <c r="G126" s="68">
        <v>18.554365215152256</v>
      </c>
      <c r="H126" s="68">
        <v>18.700098625338626</v>
      </c>
      <c r="I126" s="68">
        <v>18.797254232129529</v>
      </c>
      <c r="J126" s="68">
        <v>16.961127451610025</v>
      </c>
      <c r="K126" s="68">
        <v>15.737042931263682</v>
      </c>
      <c r="L126" s="68">
        <v>13.920460819963486</v>
      </c>
      <c r="M126" s="68">
        <v>12.709406079096684</v>
      </c>
      <c r="N126" s="68">
        <v>11.152932611958541</v>
      </c>
      <c r="O126" s="68">
        <v>8.5574044630007666</v>
      </c>
      <c r="Q126" s="202"/>
      <c r="R126" s="202"/>
      <c r="T126" s="202"/>
      <c r="U126" s="202"/>
    </row>
    <row r="127" spans="1:21" ht="15.75" x14ac:dyDescent="0.3">
      <c r="A127" s="197" t="s">
        <v>152</v>
      </c>
      <c r="B127" s="41" t="s">
        <v>216</v>
      </c>
      <c r="C127" s="199">
        <v>0</v>
      </c>
      <c r="D127" s="199">
        <v>0</v>
      </c>
      <c r="E127" s="199">
        <v>0</v>
      </c>
      <c r="F127" s="68">
        <v>0</v>
      </c>
      <c r="G127" s="68">
        <v>0</v>
      </c>
      <c r="H127" s="68">
        <v>0</v>
      </c>
      <c r="I127" s="68">
        <v>0</v>
      </c>
      <c r="J127" s="68">
        <v>0</v>
      </c>
      <c r="K127" s="68">
        <v>0</v>
      </c>
      <c r="L127" s="68">
        <v>0</v>
      </c>
      <c r="M127" s="68">
        <v>0</v>
      </c>
      <c r="N127" s="68">
        <v>0</v>
      </c>
      <c r="O127" s="68">
        <v>0</v>
      </c>
      <c r="Q127" s="202"/>
      <c r="R127" s="202"/>
      <c r="T127" s="202"/>
      <c r="U127" s="202"/>
    </row>
    <row r="128" spans="1:21" ht="15.75" x14ac:dyDescent="0.3">
      <c r="A128" s="197"/>
      <c r="B128" s="42" t="s">
        <v>217</v>
      </c>
      <c r="C128" s="78">
        <v>24.265782366170786</v>
      </c>
      <c r="D128" s="78">
        <v>24.430629314178237</v>
      </c>
      <c r="E128" s="78">
        <v>11.286168936524303</v>
      </c>
      <c r="F128" s="78">
        <v>18.50029257794893</v>
      </c>
      <c r="G128" s="78">
        <v>23.314028857115218</v>
      </c>
      <c r="H128" s="78">
        <v>23.032918407081013</v>
      </c>
      <c r="I128" s="78">
        <v>22.845511440391537</v>
      </c>
      <c r="J128" s="78">
        <v>20.195041142146611</v>
      </c>
      <c r="K128" s="78">
        <v>18.428060943316652</v>
      </c>
      <c r="L128" s="78">
        <v>15.825655168073315</v>
      </c>
      <c r="M128" s="78">
        <v>14.090717984577752</v>
      </c>
      <c r="N128" s="78">
        <v>11.82875497199816</v>
      </c>
      <c r="O128" s="78">
        <v>8.5574044630007666</v>
      </c>
      <c r="Q128" s="202"/>
      <c r="R128" s="202"/>
      <c r="T128" s="202"/>
      <c r="U128" s="202"/>
    </row>
    <row r="129" spans="1:21" ht="15.75" x14ac:dyDescent="0.3">
      <c r="A129" s="193"/>
      <c r="B129" s="177"/>
      <c r="C129" s="177"/>
      <c r="D129" s="177"/>
    </row>
    <row r="130" spans="1:21" ht="16.5" x14ac:dyDescent="0.3">
      <c r="A130" s="193"/>
      <c r="B130" s="198" t="s">
        <v>218</v>
      </c>
      <c r="C130" s="87"/>
      <c r="D130" s="87"/>
      <c r="E130" s="87"/>
      <c r="F130" s="198" t="s">
        <v>240</v>
      </c>
      <c r="G130" s="87"/>
      <c r="H130" s="87"/>
      <c r="I130" s="87"/>
      <c r="J130" s="87"/>
      <c r="K130" s="87"/>
      <c r="L130" s="87"/>
      <c r="M130" s="87"/>
      <c r="N130" s="87"/>
      <c r="O130" s="87"/>
    </row>
    <row r="131" spans="1:21" ht="30" x14ac:dyDescent="0.35">
      <c r="A131" s="191"/>
      <c r="B131" s="13" t="s">
        <v>221</v>
      </c>
      <c r="C131" s="14">
        <v>2018</v>
      </c>
      <c r="D131" s="14">
        <v>2019</v>
      </c>
      <c r="E131" s="14">
        <v>2020</v>
      </c>
      <c r="F131" s="14">
        <v>2023</v>
      </c>
      <c r="G131" s="14">
        <v>2025</v>
      </c>
      <c r="H131" s="14">
        <v>2028</v>
      </c>
      <c r="I131" s="14">
        <v>2030</v>
      </c>
      <c r="J131" s="14">
        <v>2033</v>
      </c>
      <c r="K131" s="14">
        <v>2035</v>
      </c>
      <c r="L131" s="14">
        <v>2038</v>
      </c>
      <c r="M131" s="14">
        <v>2040</v>
      </c>
      <c r="N131" s="14">
        <v>2045</v>
      </c>
      <c r="O131" s="14">
        <v>2050</v>
      </c>
    </row>
    <row r="132" spans="1:21" ht="15.75" x14ac:dyDescent="0.3">
      <c r="A132" s="192" t="s">
        <v>72</v>
      </c>
      <c r="B132" s="20" t="s">
        <v>153</v>
      </c>
      <c r="C132" s="199">
        <v>-31.753875577337315</v>
      </c>
      <c r="D132" s="199">
        <v>-29.230390690783484</v>
      </c>
      <c r="E132" s="199">
        <v>-31.971187267984323</v>
      </c>
      <c r="F132" s="199">
        <v>-20.068556204358561</v>
      </c>
      <c r="G132" s="199">
        <v>-9.0019730395920163</v>
      </c>
      <c r="H132" s="199">
        <v>-14.703345390037523</v>
      </c>
      <c r="I132" s="199">
        <v>-18.224496131252458</v>
      </c>
      <c r="J132" s="199">
        <v>-16.148710926470013</v>
      </c>
      <c r="K132" s="199">
        <v>-15.30554383547479</v>
      </c>
      <c r="L132" s="199">
        <v>-13.660843339395198</v>
      </c>
      <c r="M132" s="199">
        <v>-12.540184702231736</v>
      </c>
      <c r="N132" s="199">
        <v>-9.8100419273564992</v>
      </c>
      <c r="O132" s="199">
        <v>-7.3752321993388508</v>
      </c>
      <c r="Q132" s="202"/>
      <c r="R132" s="202"/>
      <c r="T132" s="202"/>
      <c r="U132" s="202"/>
    </row>
    <row r="133" spans="1:21" ht="15.75" x14ac:dyDescent="0.3">
      <c r="A133" s="192" t="s">
        <v>67</v>
      </c>
      <c r="B133" s="20" t="s">
        <v>154</v>
      </c>
      <c r="C133" s="199">
        <v>6.1371218391999989</v>
      </c>
      <c r="D133" s="199">
        <v>5.1487425058666672</v>
      </c>
      <c r="E133" s="199">
        <v>4.7250408391999992</v>
      </c>
      <c r="F133" s="199">
        <v>4.5868211475861296</v>
      </c>
      <c r="G133" s="199">
        <v>5.1042859952976762</v>
      </c>
      <c r="H133" s="199">
        <v>4.2941113517164888</v>
      </c>
      <c r="I133" s="199">
        <v>3.8017529877810614</v>
      </c>
      <c r="J133" s="199">
        <v>3.7787709679330321</v>
      </c>
      <c r="K133" s="199">
        <v>3.7218957347040309</v>
      </c>
      <c r="L133" s="199">
        <v>3.6115531777201388</v>
      </c>
      <c r="M133" s="199">
        <v>2.6781583718571889</v>
      </c>
      <c r="N133" s="199">
        <v>1.7195582950840367</v>
      </c>
      <c r="O133" s="199">
        <v>0.84281603053153598</v>
      </c>
      <c r="Q133" s="202"/>
      <c r="R133" s="202"/>
      <c r="T133" s="202"/>
      <c r="U133" s="202"/>
    </row>
    <row r="134" spans="1:21" ht="15.75" x14ac:dyDescent="0.3">
      <c r="A134" s="192" t="s">
        <v>73</v>
      </c>
      <c r="B134" s="20" t="s">
        <v>155</v>
      </c>
      <c r="C134" s="199">
        <v>-1.9435461745333347</v>
      </c>
      <c r="D134" s="199">
        <v>-2.140141841199998</v>
      </c>
      <c r="E134" s="199">
        <v>-1.9595291745333321</v>
      </c>
      <c r="F134" s="199">
        <v>-3.080774616466786</v>
      </c>
      <c r="G134" s="199">
        <v>-2.7503842427996061</v>
      </c>
      <c r="H134" s="199">
        <v>-2.7144242749576115</v>
      </c>
      <c r="I134" s="199">
        <v>-2.7705547590160076</v>
      </c>
      <c r="J134" s="199">
        <v>-2.7513277648861005</v>
      </c>
      <c r="K134" s="199">
        <v>-2.7390287143156149</v>
      </c>
      <c r="L134" s="199">
        <v>-2.1485736287405417E-2</v>
      </c>
      <c r="M134" s="199">
        <v>-9.7124932793539301E-2</v>
      </c>
      <c r="N134" s="199">
        <v>-0.34158264509858577</v>
      </c>
      <c r="O134" s="199">
        <v>-0.36541665837319237</v>
      </c>
      <c r="Q134" s="202"/>
      <c r="R134" s="202"/>
      <c r="T134" s="202"/>
      <c r="U134" s="202"/>
    </row>
    <row r="135" spans="1:21" ht="15.75" x14ac:dyDescent="0.3">
      <c r="A135" s="192" t="s">
        <v>82</v>
      </c>
      <c r="B135" s="20" t="s">
        <v>156</v>
      </c>
      <c r="C135" s="199">
        <v>0.40097566666666673</v>
      </c>
      <c r="D135" s="199">
        <v>0.37073300000000003</v>
      </c>
      <c r="E135" s="199">
        <v>0.34340166666666672</v>
      </c>
      <c r="F135" s="199">
        <v>0.28309284153144088</v>
      </c>
      <c r="G135" s="199">
        <v>0.27621118177866433</v>
      </c>
      <c r="H135" s="199">
        <v>0.25628701603861886</v>
      </c>
      <c r="I135" s="199">
        <v>0.24114956494140044</v>
      </c>
      <c r="J135" s="199">
        <v>0.19542175476804452</v>
      </c>
      <c r="K135" s="199">
        <v>0.1508128570290122</v>
      </c>
      <c r="L135" s="199">
        <v>0.11019577564947791</v>
      </c>
      <c r="M135" s="199">
        <v>0.1004995882768998</v>
      </c>
      <c r="N135" s="199">
        <v>8.0046215789603387E-2</v>
      </c>
      <c r="O135" s="199">
        <v>6.4986542725964505E-2</v>
      </c>
      <c r="Q135" s="202"/>
      <c r="R135" s="202"/>
      <c r="T135" s="202"/>
      <c r="U135" s="202"/>
    </row>
    <row r="136" spans="1:21" ht="15.75" x14ac:dyDescent="0.3">
      <c r="A136" s="192" t="s">
        <v>79</v>
      </c>
      <c r="B136" s="20" t="s">
        <v>219</v>
      </c>
      <c r="C136" s="199">
        <v>3.1985140000000003</v>
      </c>
      <c r="D136" s="199">
        <v>2.9882673333333334</v>
      </c>
      <c r="E136" s="199">
        <v>3.0592503333333334</v>
      </c>
      <c r="F136" s="199">
        <v>2.2807786152646439</v>
      </c>
      <c r="G136" s="199">
        <v>2.0816739801162094</v>
      </c>
      <c r="H136" s="199">
        <v>1.7792615073151985</v>
      </c>
      <c r="I136" s="199">
        <v>1.5746758901287439</v>
      </c>
      <c r="J136" s="199">
        <v>1.1001071322178624</v>
      </c>
      <c r="K136" s="199">
        <v>0.77044531979967856</v>
      </c>
      <c r="L136" s="199">
        <v>0.32325185551891789</v>
      </c>
      <c r="M136" s="199">
        <v>1.3002688823608992E-2</v>
      </c>
      <c r="N136" s="199">
        <v>-0.57921599266890311</v>
      </c>
      <c r="O136" s="199">
        <v>-1.0171310990263114</v>
      </c>
      <c r="Q136" s="202"/>
      <c r="R136" s="202"/>
      <c r="T136" s="202"/>
      <c r="U136" s="202"/>
    </row>
    <row r="137" spans="1:21" ht="15.75" x14ac:dyDescent="0.3">
      <c r="A137" s="192" t="s">
        <v>76</v>
      </c>
      <c r="B137" s="20" t="s">
        <v>157</v>
      </c>
      <c r="C137" s="199">
        <v>9.1582333333333321E-2</v>
      </c>
      <c r="D137" s="199">
        <v>8.8491333333333325E-2</v>
      </c>
      <c r="E137" s="199">
        <v>8.7967000000000017E-2</v>
      </c>
      <c r="F137" s="199">
        <v>8.7967000000000004E-2</v>
      </c>
      <c r="G137" s="199">
        <v>8.7967000000000004E-2</v>
      </c>
      <c r="H137" s="199">
        <v>8.7967000000000004E-2</v>
      </c>
      <c r="I137" s="199">
        <v>8.7967000000000004E-2</v>
      </c>
      <c r="J137" s="199">
        <v>8.7967000000000004E-2</v>
      </c>
      <c r="K137" s="199">
        <v>8.7967000000000004E-2</v>
      </c>
      <c r="L137" s="199">
        <v>8.7967000000000004E-2</v>
      </c>
      <c r="M137" s="199">
        <v>8.7967000000000004E-2</v>
      </c>
      <c r="N137" s="199">
        <v>8.7967000000000004E-2</v>
      </c>
      <c r="O137" s="199">
        <v>8.7967000000000004E-2</v>
      </c>
      <c r="Q137" s="202"/>
      <c r="R137" s="202"/>
      <c r="T137" s="202"/>
      <c r="U137" s="202"/>
    </row>
    <row r="138" spans="1:21" ht="15.75" x14ac:dyDescent="0.3">
      <c r="A138" s="192" t="s">
        <v>74</v>
      </c>
      <c r="B138" s="20" t="s">
        <v>158</v>
      </c>
      <c r="C138" s="199">
        <v>-1.0131913196556337</v>
      </c>
      <c r="D138" s="199">
        <v>-0.74371185143501906</v>
      </c>
      <c r="E138" s="199">
        <v>-1.0521032632586591</v>
      </c>
      <c r="F138" s="199">
        <v>-3.926043881762356</v>
      </c>
      <c r="G138" s="199">
        <v>-5.8662498093271722</v>
      </c>
      <c r="H138" s="199">
        <v>-7.7047114106033154</v>
      </c>
      <c r="I138" s="199">
        <v>-8.8833126249505234</v>
      </c>
      <c r="J138" s="199">
        <v>-8.9757549948442694</v>
      </c>
      <c r="K138" s="199">
        <v>-9.0600303673925691</v>
      </c>
      <c r="L138" s="199">
        <v>-9.2058022613048838</v>
      </c>
      <c r="M138" s="199">
        <v>-9.3109610455742491</v>
      </c>
      <c r="N138" s="199">
        <v>-9.5883779773309747</v>
      </c>
      <c r="O138" s="199">
        <v>-9.8754692785207752</v>
      </c>
      <c r="Q138" s="202"/>
      <c r="R138" s="202"/>
      <c r="T138" s="202"/>
      <c r="U138" s="202"/>
    </row>
    <row r="139" spans="1:21" ht="15.75" x14ac:dyDescent="0.3">
      <c r="A139" s="192" t="s">
        <v>159</v>
      </c>
      <c r="B139" s="20" t="s">
        <v>160</v>
      </c>
      <c r="C139" s="199">
        <v>0</v>
      </c>
      <c r="D139" s="199">
        <v>0</v>
      </c>
      <c r="E139" s="199">
        <v>0</v>
      </c>
      <c r="F139" s="199">
        <v>0</v>
      </c>
      <c r="G139" s="199">
        <v>0</v>
      </c>
      <c r="H139" s="199">
        <v>0</v>
      </c>
      <c r="I139" s="199">
        <v>0</v>
      </c>
      <c r="J139" s="199">
        <v>0</v>
      </c>
      <c r="K139" s="199">
        <v>0</v>
      </c>
      <c r="L139" s="199">
        <v>0</v>
      </c>
      <c r="M139" s="199">
        <v>0</v>
      </c>
      <c r="N139" s="199">
        <v>0</v>
      </c>
      <c r="O139" s="199">
        <v>0</v>
      </c>
      <c r="Q139" s="202"/>
      <c r="R139" s="202"/>
      <c r="T139" s="202"/>
      <c r="U139" s="202"/>
    </row>
    <row r="140" spans="1:21" ht="15.75" x14ac:dyDescent="0.3">
      <c r="A140" s="192" t="s">
        <v>75</v>
      </c>
      <c r="B140" s="44" t="s">
        <v>161</v>
      </c>
      <c r="C140" s="199">
        <v>0</v>
      </c>
      <c r="D140" s="199">
        <v>0</v>
      </c>
      <c r="E140" s="199">
        <v>0</v>
      </c>
      <c r="F140" s="199">
        <v>0</v>
      </c>
      <c r="G140" s="199">
        <v>0</v>
      </c>
      <c r="H140" s="199">
        <v>0</v>
      </c>
      <c r="I140" s="199">
        <v>0</v>
      </c>
      <c r="J140" s="199">
        <v>0</v>
      </c>
      <c r="K140" s="199">
        <v>0</v>
      </c>
      <c r="L140" s="199">
        <v>0</v>
      </c>
      <c r="M140" s="199">
        <v>0</v>
      </c>
      <c r="N140" s="199">
        <v>0</v>
      </c>
      <c r="O140" s="199">
        <v>0</v>
      </c>
      <c r="Q140" s="202"/>
    </row>
    <row r="141" spans="1:21" ht="15.75" x14ac:dyDescent="0.3">
      <c r="A141" s="192"/>
      <c r="B141" s="45" t="s">
        <v>220</v>
      </c>
      <c r="C141" s="79">
        <v>-24.882419232326281</v>
      </c>
      <c r="D141" s="79">
        <v>-23.518010210885166</v>
      </c>
      <c r="E141" s="79">
        <v>-26.767159866576318</v>
      </c>
      <c r="F141" s="79">
        <v>-19.836715098205488</v>
      </c>
      <c r="G141" s="79">
        <v>-10.068468934526244</v>
      </c>
      <c r="H141" s="79">
        <v>-18.704854200528143</v>
      </c>
      <c r="I141" s="79">
        <v>-24.172818072367782</v>
      </c>
      <c r="J141" s="79">
        <v>-22.713526831281442</v>
      </c>
      <c r="K141" s="79">
        <v>-22.373482005650253</v>
      </c>
      <c r="L141" s="79">
        <v>-18.755163528098951</v>
      </c>
      <c r="M141" s="79">
        <v>-19.068643031641827</v>
      </c>
      <c r="N141" s="79">
        <v>-18.431647031581321</v>
      </c>
      <c r="O141" s="79">
        <v>-17.637479662001628</v>
      </c>
      <c r="Q141" s="202"/>
      <c r="R141" s="202"/>
      <c r="T141" s="202"/>
      <c r="U141" s="202"/>
    </row>
    <row r="142" spans="1:21" x14ac:dyDescent="0.25">
      <c r="A142" s="192"/>
      <c r="B142" s="80"/>
      <c r="C142" s="86"/>
      <c r="D142" s="86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</row>
    <row r="143" spans="1:21" x14ac:dyDescent="0.25">
      <c r="A143" s="197"/>
    </row>
    <row r="144" spans="1:21" x14ac:dyDescent="0.25">
      <c r="R144" s="86"/>
    </row>
  </sheetData>
  <mergeCells count="1">
    <mergeCell ref="B129:D12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1213E-803C-404A-B152-005C27B11D31}">
  <sheetPr>
    <tabColor theme="9"/>
  </sheetPr>
  <dimension ref="A1:U143"/>
  <sheetViews>
    <sheetView workbookViewId="0">
      <selection activeCell="F6" sqref="F6"/>
    </sheetView>
  </sheetViews>
  <sheetFormatPr baseColWidth="10" defaultColWidth="11.42578125" defaultRowHeight="15" x14ac:dyDescent="0.25"/>
  <cols>
    <col min="1" max="1" width="11.42578125" style="2"/>
    <col min="2" max="2" width="55.85546875" style="2" customWidth="1"/>
    <col min="3" max="16384" width="11.42578125" style="2"/>
  </cols>
  <sheetData>
    <row r="1" spans="1:21" ht="15.75" thickBot="1" x14ac:dyDescent="0.3">
      <c r="B1" s="178" t="s">
        <v>2</v>
      </c>
      <c r="E1" s="2" t="s">
        <v>222</v>
      </c>
      <c r="F1" s="2" t="s">
        <v>236</v>
      </c>
      <c r="G1" s="96">
        <v>25</v>
      </c>
    </row>
    <row r="2" spans="1:21" x14ac:dyDescent="0.25">
      <c r="B2" s="179"/>
      <c r="F2" s="2" t="s">
        <v>237</v>
      </c>
      <c r="G2" s="96">
        <v>28</v>
      </c>
    </row>
    <row r="3" spans="1:21" ht="30" x14ac:dyDescent="0.35">
      <c r="B3" s="13" t="s">
        <v>223</v>
      </c>
      <c r="C3" s="14">
        <v>2018</v>
      </c>
      <c r="D3" s="14">
        <v>2019</v>
      </c>
      <c r="E3" s="14">
        <v>2020</v>
      </c>
      <c r="F3" s="14">
        <v>2023</v>
      </c>
      <c r="G3" s="14">
        <v>2025</v>
      </c>
      <c r="H3" s="14">
        <v>2028</v>
      </c>
      <c r="I3" s="14">
        <v>2030</v>
      </c>
      <c r="J3" s="14">
        <v>2033</v>
      </c>
      <c r="K3" s="14">
        <v>2035</v>
      </c>
      <c r="L3" s="14">
        <v>2038</v>
      </c>
      <c r="M3" s="14">
        <v>2040</v>
      </c>
      <c r="N3" s="14">
        <v>2045</v>
      </c>
      <c r="O3" s="14">
        <v>2050</v>
      </c>
      <c r="Q3" s="100"/>
      <c r="R3" s="100"/>
      <c r="T3" s="100"/>
      <c r="U3" s="100"/>
    </row>
    <row r="4" spans="1:21" ht="15.75" x14ac:dyDescent="0.3">
      <c r="A4" s="180"/>
      <c r="B4" s="51" t="s">
        <v>185</v>
      </c>
      <c r="C4" s="199">
        <v>45.035165733756919</v>
      </c>
      <c r="D4" s="199">
        <v>41.92911207608028</v>
      </c>
      <c r="E4" s="199">
        <v>35.576098572657557</v>
      </c>
      <c r="F4" s="65">
        <v>60.051526473578292</v>
      </c>
      <c r="G4" s="65">
        <v>59.37971033238999</v>
      </c>
      <c r="H4" s="65">
        <v>56.10636317176499</v>
      </c>
      <c r="I4" s="65">
        <v>53.902922982233456</v>
      </c>
      <c r="J4" s="65">
        <v>43.983907105941739</v>
      </c>
      <c r="K4" s="65">
        <v>37.413076168659359</v>
      </c>
      <c r="L4" s="65">
        <v>23.485214717334205</v>
      </c>
      <c r="M4" s="65">
        <v>14.498324547501946</v>
      </c>
      <c r="N4" s="65">
        <v>11.368559752325217</v>
      </c>
      <c r="O4" s="65">
        <v>8.189563875925181</v>
      </c>
      <c r="Q4" s="200"/>
      <c r="R4" s="200"/>
      <c r="T4" s="200"/>
      <c r="U4" s="200"/>
    </row>
    <row r="5" spans="1:21" ht="15.75" x14ac:dyDescent="0.3">
      <c r="A5" s="181"/>
      <c r="B5" s="51" t="s">
        <v>186</v>
      </c>
      <c r="C5" s="199">
        <v>10.037072891898838</v>
      </c>
      <c r="D5" s="199">
        <v>9.840657823947879</v>
      </c>
      <c r="E5" s="199">
        <v>9.3323753046786084</v>
      </c>
      <c r="F5" s="65">
        <v>10.257670646495557</v>
      </c>
      <c r="G5" s="65">
        <v>10.03771461413762</v>
      </c>
      <c r="H5" s="65">
        <v>9.5141002193266289</v>
      </c>
      <c r="I5" s="65">
        <v>9.1669545254187259</v>
      </c>
      <c r="J5" s="65">
        <v>8.8597334353352117</v>
      </c>
      <c r="K5" s="65">
        <v>8.6646891003984567</v>
      </c>
      <c r="L5" s="65">
        <v>8.4676601444003161</v>
      </c>
      <c r="M5" s="65">
        <v>8.3453077647141924</v>
      </c>
      <c r="N5" s="65">
        <v>7.7969565490338315</v>
      </c>
      <c r="O5" s="65">
        <v>7.6231249537757515</v>
      </c>
      <c r="Q5" s="200"/>
      <c r="R5" s="200"/>
      <c r="T5" s="200"/>
      <c r="U5" s="200"/>
    </row>
    <row r="6" spans="1:21" ht="15.75" x14ac:dyDescent="0.3">
      <c r="A6" s="182"/>
      <c r="B6" s="51" t="s">
        <v>167</v>
      </c>
      <c r="C6" s="199">
        <v>439.46241650401191</v>
      </c>
      <c r="D6" s="199">
        <v>469.190936416135</v>
      </c>
      <c r="E6" s="199">
        <v>465.74024717003221</v>
      </c>
      <c r="F6" s="65">
        <v>409.54213149125235</v>
      </c>
      <c r="G6" s="65">
        <v>298.18327514814564</v>
      </c>
      <c r="H6" s="65">
        <v>171.73573840127528</v>
      </c>
      <c r="I6" s="65">
        <v>152.09095371314675</v>
      </c>
      <c r="J6" s="65">
        <v>130.31009335016751</v>
      </c>
      <c r="K6" s="65">
        <v>121.95640951702511</v>
      </c>
      <c r="L6" s="65">
        <v>111.29216267590499</v>
      </c>
      <c r="M6" s="65">
        <v>104.79266458069728</v>
      </c>
      <c r="N6" s="65">
        <v>89.801944256382797</v>
      </c>
      <c r="O6" s="65">
        <v>81.395666005968636</v>
      </c>
      <c r="Q6" s="200"/>
      <c r="R6" s="200"/>
      <c r="T6" s="200"/>
      <c r="U6" s="200"/>
    </row>
    <row r="7" spans="1:21" ht="15.75" x14ac:dyDescent="0.3">
      <c r="A7" s="183"/>
      <c r="B7" s="51" t="s">
        <v>187</v>
      </c>
      <c r="C7" s="199">
        <v>149.71092948952452</v>
      </c>
      <c r="D7" s="199">
        <v>148.36370364971057</v>
      </c>
      <c r="E7" s="199">
        <v>140.22343849638818</v>
      </c>
      <c r="F7" s="65">
        <v>140.87365540169947</v>
      </c>
      <c r="G7" s="65">
        <v>134.72727536884071</v>
      </c>
      <c r="H7" s="65">
        <v>125.46149094084041</v>
      </c>
      <c r="I7" s="65">
        <v>119.36067180025479</v>
      </c>
      <c r="J7" s="65">
        <v>111.28044858001699</v>
      </c>
      <c r="K7" s="65">
        <v>102.16757980094985</v>
      </c>
      <c r="L7" s="65">
        <v>82.6047189248726</v>
      </c>
      <c r="M7" s="65">
        <v>70.083918843198205</v>
      </c>
      <c r="N7" s="65">
        <v>57.342823536112611</v>
      </c>
      <c r="O7" s="65">
        <v>54.715963915708997</v>
      </c>
      <c r="Q7" s="200"/>
      <c r="R7" s="200"/>
      <c r="T7" s="200"/>
      <c r="U7" s="200"/>
    </row>
    <row r="8" spans="1:21" ht="15.75" x14ac:dyDescent="0.3">
      <c r="A8" s="184"/>
      <c r="B8" s="51" t="s">
        <v>188</v>
      </c>
      <c r="C8" s="199">
        <v>1599.7007186365377</v>
      </c>
      <c r="D8" s="199">
        <v>1572.899166089265</v>
      </c>
      <c r="E8" s="199">
        <v>1549.0305278535689</v>
      </c>
      <c r="F8" s="65">
        <v>1481.603536776111</v>
      </c>
      <c r="G8" s="65">
        <v>1435.9433462320972</v>
      </c>
      <c r="H8" s="65">
        <v>1369.1108662947991</v>
      </c>
      <c r="I8" s="65">
        <v>1327.5422746045158</v>
      </c>
      <c r="J8" s="65">
        <v>1271.5462810389358</v>
      </c>
      <c r="K8" s="65">
        <v>1236.6272806883865</v>
      </c>
      <c r="L8" s="65">
        <v>1185.9736932183696</v>
      </c>
      <c r="M8" s="65">
        <v>1153.2438878802006</v>
      </c>
      <c r="N8" s="65">
        <v>1074.8158091102855</v>
      </c>
      <c r="O8" s="65">
        <v>1001.8938567556751</v>
      </c>
      <c r="Q8" s="200"/>
      <c r="R8" s="200"/>
      <c r="T8" s="200"/>
      <c r="U8" s="200"/>
    </row>
    <row r="9" spans="1:21" ht="15.75" x14ac:dyDescent="0.3">
      <c r="A9" s="185"/>
      <c r="B9" s="51" t="s">
        <v>170</v>
      </c>
      <c r="C9" s="199">
        <v>6.2068468656485196</v>
      </c>
      <c r="D9" s="199">
        <v>6.3861330365588227</v>
      </c>
      <c r="E9" s="199">
        <v>5.5403187205843976</v>
      </c>
      <c r="F9" s="65">
        <v>7.3724214502170486</v>
      </c>
      <c r="G9" s="65">
        <v>8.2886299670038568</v>
      </c>
      <c r="H9" s="65">
        <v>7.9933408977234182</v>
      </c>
      <c r="I9" s="65">
        <v>7.7662946798016774</v>
      </c>
      <c r="J9" s="65">
        <v>7.0118690269413326</v>
      </c>
      <c r="K9" s="65">
        <v>6.4500063369660534</v>
      </c>
      <c r="L9" s="65">
        <v>5.3907996168217593</v>
      </c>
      <c r="M9" s="65">
        <v>4.7121320408835512</v>
      </c>
      <c r="N9" s="65">
        <v>2.9875785847159975</v>
      </c>
      <c r="O9" s="65">
        <v>1.5485543753420534</v>
      </c>
      <c r="Q9" s="200"/>
      <c r="R9" s="200"/>
      <c r="T9" s="200"/>
      <c r="U9" s="200"/>
    </row>
    <row r="10" spans="1:21" ht="15.75" x14ac:dyDescent="0.3">
      <c r="A10" s="186"/>
      <c r="B10" s="52" t="s">
        <v>189</v>
      </c>
      <c r="C10" s="199">
        <v>0.63758392181586343</v>
      </c>
      <c r="D10" s="199">
        <v>0.56937866715680974</v>
      </c>
      <c r="E10" s="199">
        <v>0.31140036150745454</v>
      </c>
      <c r="F10" s="66">
        <v>3.022654434528349</v>
      </c>
      <c r="G10" s="66">
        <v>4.8404416932014032</v>
      </c>
      <c r="H10" s="66">
        <v>5.3376990241664073</v>
      </c>
      <c r="I10" s="66">
        <v>5.6694179689766271</v>
      </c>
      <c r="J10" s="66">
        <v>5.1454028086509336</v>
      </c>
      <c r="K10" s="66">
        <v>4.7964954551819403</v>
      </c>
      <c r="L10" s="66">
        <v>4.9261149154218788</v>
      </c>
      <c r="M10" s="66">
        <v>4.5968708812999513</v>
      </c>
      <c r="N10" s="66">
        <v>4.9867337852449971</v>
      </c>
      <c r="O10" s="66">
        <v>4.780374088936564</v>
      </c>
      <c r="Q10" s="200"/>
      <c r="R10" s="200"/>
      <c r="T10" s="200"/>
      <c r="U10" s="200"/>
    </row>
    <row r="11" spans="1:21" ht="15.75" x14ac:dyDescent="0.3">
      <c r="A11" s="187"/>
      <c r="B11" s="53" t="s">
        <v>190</v>
      </c>
      <c r="C11" s="67">
        <v>2250.1531501213781</v>
      </c>
      <c r="D11" s="67">
        <v>2248.6097090916978</v>
      </c>
      <c r="E11" s="67">
        <v>2205.4430061179096</v>
      </c>
      <c r="F11" s="67">
        <v>2109.7009422393539</v>
      </c>
      <c r="G11" s="67">
        <v>1946.5599516626148</v>
      </c>
      <c r="H11" s="67">
        <v>1739.9218999257298</v>
      </c>
      <c r="I11" s="67">
        <v>1669.830072305371</v>
      </c>
      <c r="J11" s="67">
        <v>1572.9923325373388</v>
      </c>
      <c r="K11" s="67">
        <v>1513.2790416123853</v>
      </c>
      <c r="L11" s="67">
        <v>1417.2142492977036</v>
      </c>
      <c r="M11" s="67">
        <v>1355.6762356571958</v>
      </c>
      <c r="N11" s="67">
        <v>1244.113671788856</v>
      </c>
      <c r="O11" s="67">
        <v>1155.3667298823957</v>
      </c>
      <c r="Q11" s="200"/>
      <c r="R11" s="200"/>
      <c r="T11" s="200"/>
      <c r="U11" s="200"/>
    </row>
    <row r="12" spans="1:21" ht="15.75" x14ac:dyDescent="0.3">
      <c r="A12" s="188"/>
      <c r="B12" s="51" t="s">
        <v>66</v>
      </c>
      <c r="C12" s="199">
        <v>28.575407749287027</v>
      </c>
      <c r="D12" s="199">
        <v>29.313196674119077</v>
      </c>
      <c r="E12" s="199">
        <v>28.004262038370261</v>
      </c>
      <c r="F12" s="66">
        <v>28.004262038370264</v>
      </c>
      <c r="G12" s="66">
        <v>28.004262038370264</v>
      </c>
      <c r="H12" s="66">
        <v>28.004262038370264</v>
      </c>
      <c r="I12" s="66">
        <v>28.004262038370264</v>
      </c>
      <c r="J12" s="66">
        <v>28.004262038370264</v>
      </c>
      <c r="K12" s="66">
        <v>28.004262038370264</v>
      </c>
      <c r="L12" s="66">
        <v>28.004262038370264</v>
      </c>
      <c r="M12" s="66">
        <v>28.004262038370264</v>
      </c>
      <c r="N12" s="66">
        <v>28.004262038370264</v>
      </c>
      <c r="O12" s="66">
        <v>28.004262038370264</v>
      </c>
      <c r="Q12" s="200"/>
      <c r="R12" s="200"/>
      <c r="T12" s="200"/>
      <c r="U12" s="200"/>
    </row>
    <row r="13" spans="1:21" ht="15.75" x14ac:dyDescent="0.3">
      <c r="A13" s="189"/>
      <c r="B13" s="53" t="s">
        <v>191</v>
      </c>
      <c r="C13" s="67">
        <v>2278.7285578706651</v>
      </c>
      <c r="D13" s="67">
        <v>2277.9229057658167</v>
      </c>
      <c r="E13" s="67">
        <v>2233.4472681562797</v>
      </c>
      <c r="F13" s="67">
        <v>2137.7052042777241</v>
      </c>
      <c r="G13" s="67">
        <v>1974.5642137009852</v>
      </c>
      <c r="H13" s="67">
        <v>1767.9261619641002</v>
      </c>
      <c r="I13" s="67">
        <v>1697.8343343437414</v>
      </c>
      <c r="J13" s="67">
        <v>1600.9965945757092</v>
      </c>
      <c r="K13" s="67">
        <v>1541.2833036507557</v>
      </c>
      <c r="L13" s="67">
        <v>1445.218511336074</v>
      </c>
      <c r="M13" s="67">
        <v>1383.6804976955661</v>
      </c>
      <c r="N13" s="67">
        <v>1272.1179338272264</v>
      </c>
      <c r="O13" s="67">
        <v>1183.3709919207661</v>
      </c>
      <c r="Q13" s="200"/>
      <c r="R13" s="200"/>
      <c r="T13" s="200"/>
      <c r="U13" s="200"/>
    </row>
    <row r="14" spans="1:21" x14ac:dyDescent="0.25">
      <c r="C14" s="86"/>
      <c r="D14" s="86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</row>
    <row r="15" spans="1:21" ht="16.5" x14ac:dyDescent="0.3">
      <c r="B15" s="11" t="s">
        <v>185</v>
      </c>
      <c r="C15" s="11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21" ht="30" x14ac:dyDescent="0.35">
      <c r="A16" s="191" t="s">
        <v>192</v>
      </c>
      <c r="B16" s="13" t="s">
        <v>223</v>
      </c>
      <c r="C16" s="14">
        <v>2018</v>
      </c>
      <c r="D16" s="14">
        <v>2019</v>
      </c>
      <c r="E16" s="14">
        <v>2020</v>
      </c>
      <c r="F16" s="14">
        <v>2023</v>
      </c>
      <c r="G16" s="14">
        <v>2025</v>
      </c>
      <c r="H16" s="14">
        <v>2028</v>
      </c>
      <c r="I16" s="14">
        <v>2030</v>
      </c>
      <c r="J16" s="14">
        <v>2033</v>
      </c>
      <c r="K16" s="14">
        <v>2035</v>
      </c>
      <c r="L16" s="14">
        <v>2038</v>
      </c>
      <c r="M16" s="14">
        <v>2040</v>
      </c>
      <c r="N16" s="14">
        <v>2045</v>
      </c>
      <c r="O16" s="14">
        <v>2050</v>
      </c>
    </row>
    <row r="17" spans="1:21" ht="15.75" x14ac:dyDescent="0.3">
      <c r="A17" s="192" t="s">
        <v>69</v>
      </c>
      <c r="B17" s="148" t="s">
        <v>242</v>
      </c>
      <c r="C17" s="199">
        <v>0.68813788961308142</v>
      </c>
      <c r="D17" s="199">
        <v>0.77028341724251093</v>
      </c>
      <c r="E17" s="199">
        <v>0.6963018509338339</v>
      </c>
      <c r="F17" s="68">
        <v>0.81508015410702694</v>
      </c>
      <c r="G17" s="68">
        <v>0.83505519932762384</v>
      </c>
      <c r="H17" s="68">
        <v>0.76706726002344627</v>
      </c>
      <c r="I17" s="68">
        <v>0.72400910121957363</v>
      </c>
      <c r="J17" s="68">
        <v>0.64051332045492226</v>
      </c>
      <c r="K17" s="68">
        <v>0.58626280946506648</v>
      </c>
      <c r="L17" s="68">
        <v>0.29281448949757005</v>
      </c>
      <c r="M17" s="68">
        <v>0.10156585992798206</v>
      </c>
      <c r="N17" s="68">
        <v>9.6923023911632614E-2</v>
      </c>
      <c r="O17" s="68">
        <v>9.7743863319878138E-2</v>
      </c>
      <c r="Q17" s="200"/>
      <c r="R17" s="200"/>
      <c r="T17" s="200"/>
      <c r="U17" s="200"/>
    </row>
    <row r="18" spans="1:21" ht="15.75" x14ac:dyDescent="0.3">
      <c r="A18" s="192"/>
      <c r="B18" s="148" t="s">
        <v>243</v>
      </c>
      <c r="C18" s="201"/>
      <c r="D18" s="201"/>
      <c r="E18" s="201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Q18" s="200"/>
      <c r="R18" s="200"/>
      <c r="T18" s="200"/>
      <c r="U18" s="200"/>
    </row>
    <row r="19" spans="1:21" ht="15.75" x14ac:dyDescent="0.3">
      <c r="A19" s="192" t="s">
        <v>68</v>
      </c>
      <c r="B19" s="148" t="s">
        <v>244</v>
      </c>
      <c r="C19" s="199">
        <v>0.63892888212411503</v>
      </c>
      <c r="D19" s="199">
        <v>0.59511832395269382</v>
      </c>
      <c r="E19" s="199">
        <v>0.57415910945836801</v>
      </c>
      <c r="F19" s="68">
        <v>1.4137003294368751</v>
      </c>
      <c r="G19" s="68">
        <v>1.6596837190832792</v>
      </c>
      <c r="H19" s="68">
        <v>1.9077764749774953</v>
      </c>
      <c r="I19" s="68">
        <v>2.0851544496587646</v>
      </c>
      <c r="J19" s="68">
        <v>2.1511793291502785</v>
      </c>
      <c r="K19" s="68">
        <v>2.1944347136533189</v>
      </c>
      <c r="L19" s="68">
        <v>2.1918311096741108</v>
      </c>
      <c r="M19" s="68">
        <v>2.1890779475747633</v>
      </c>
      <c r="N19" s="68">
        <v>2.1570382469956457</v>
      </c>
      <c r="O19" s="68">
        <v>2.1448376714403468</v>
      </c>
      <c r="Q19" s="200"/>
      <c r="R19" s="200"/>
      <c r="T19" s="200"/>
      <c r="U19" s="200"/>
    </row>
    <row r="20" spans="1:21" ht="15.75" x14ac:dyDescent="0.3">
      <c r="A20" s="192"/>
      <c r="B20" s="148" t="s">
        <v>245</v>
      </c>
      <c r="C20" s="201"/>
      <c r="D20" s="201"/>
      <c r="E20" s="201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Q20" s="200"/>
      <c r="R20" s="200"/>
      <c r="T20" s="200"/>
      <c r="U20" s="200"/>
    </row>
    <row r="21" spans="1:21" ht="15.75" x14ac:dyDescent="0.3">
      <c r="A21" s="192" t="s">
        <v>11</v>
      </c>
      <c r="B21" s="148" t="s">
        <v>246</v>
      </c>
      <c r="C21" s="199">
        <v>0.25039776757468019</v>
      </c>
      <c r="D21" s="199">
        <v>0.23362084129082872</v>
      </c>
      <c r="E21" s="199">
        <v>0.18900675596030006</v>
      </c>
      <c r="F21" s="68">
        <v>0.18267216503274805</v>
      </c>
      <c r="G21" s="68">
        <v>0.1945387533559427</v>
      </c>
      <c r="H21" s="68">
        <v>0.1759949651049586</v>
      </c>
      <c r="I21" s="68">
        <v>0.16373379525213672</v>
      </c>
      <c r="J21" s="68">
        <v>0.14467316463660262</v>
      </c>
      <c r="K21" s="68">
        <v>0.13208770433698089</v>
      </c>
      <c r="L21" s="68">
        <v>0.11102044621254357</v>
      </c>
      <c r="M21" s="68">
        <v>9.715804762902007E-2</v>
      </c>
      <c r="N21" s="68">
        <v>6.4387147154251964E-2</v>
      </c>
      <c r="O21" s="68">
        <v>1.867449970631211E-2</v>
      </c>
      <c r="Q21" s="200"/>
      <c r="R21" s="200"/>
      <c r="T21" s="200"/>
      <c r="U21" s="200"/>
    </row>
    <row r="22" spans="1:21" ht="15.75" x14ac:dyDescent="0.3">
      <c r="A22" s="192"/>
      <c r="B22" s="148" t="s">
        <v>247</v>
      </c>
      <c r="C22" s="201"/>
      <c r="D22" s="201"/>
      <c r="E22" s="201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Q22" s="200"/>
      <c r="R22" s="200"/>
      <c r="T22" s="200"/>
      <c r="U22" s="200"/>
    </row>
    <row r="23" spans="1:21" ht="15.75" x14ac:dyDescent="0.3">
      <c r="A23" s="192" t="s">
        <v>81</v>
      </c>
      <c r="B23" s="148" t="s">
        <v>92</v>
      </c>
      <c r="C23" s="199">
        <v>0.31755012500000002</v>
      </c>
      <c r="D23" s="199">
        <v>0.19568791571488797</v>
      </c>
      <c r="E23" s="199">
        <v>0.63077010499999997</v>
      </c>
      <c r="F23" s="68">
        <v>4.4408832043764244E-2</v>
      </c>
      <c r="G23" s="68">
        <v>4.4055464590715548E-2</v>
      </c>
      <c r="H23" s="68">
        <v>4.0832573696061074E-2</v>
      </c>
      <c r="I23" s="68">
        <v>3.8905704525916594E-2</v>
      </c>
      <c r="J23" s="68">
        <v>3.73565042407197E-2</v>
      </c>
      <c r="K23" s="68">
        <v>3.6396762738640315E-2</v>
      </c>
      <c r="L23" s="68">
        <v>3.6260905124520335E-2</v>
      </c>
      <c r="M23" s="68">
        <v>3.6170537531129657E-2</v>
      </c>
      <c r="N23" s="68">
        <v>3.312279325225595E-2</v>
      </c>
      <c r="O23" s="68">
        <v>3.312279325225595E-2</v>
      </c>
      <c r="Q23" s="200"/>
      <c r="R23" s="200"/>
      <c r="T23" s="200"/>
      <c r="U23" s="200"/>
    </row>
    <row r="24" spans="1:21" ht="15.75" x14ac:dyDescent="0.3">
      <c r="A24" s="192" t="s">
        <v>35</v>
      </c>
      <c r="B24" s="148" t="s">
        <v>93</v>
      </c>
      <c r="C24" s="199">
        <v>0.40199999999999997</v>
      </c>
      <c r="D24" s="199">
        <v>0.40199999999999997</v>
      </c>
      <c r="E24" s="199">
        <v>0.40199999999999997</v>
      </c>
      <c r="F24" s="68">
        <v>4.6899999999999879E-2</v>
      </c>
      <c r="G24" s="68">
        <v>4.6899999999999879E-2</v>
      </c>
      <c r="H24" s="68">
        <v>4.6899999999999879E-2</v>
      </c>
      <c r="I24" s="68">
        <v>4.6899999999999879E-2</v>
      </c>
      <c r="J24" s="68">
        <v>4.6899999999999879E-2</v>
      </c>
      <c r="K24" s="68">
        <v>4.6899999999999879E-2</v>
      </c>
      <c r="L24" s="68">
        <v>4.6899999999999879E-2</v>
      </c>
      <c r="M24" s="68">
        <v>4.6899999999999879E-2</v>
      </c>
      <c r="N24" s="68">
        <v>4.6899999999999879E-2</v>
      </c>
      <c r="O24" s="68">
        <v>4.6899999999999879E-2</v>
      </c>
      <c r="Q24" s="200"/>
      <c r="R24" s="200"/>
      <c r="T24" s="200"/>
      <c r="U24" s="200"/>
    </row>
    <row r="25" spans="1:21" ht="15.75" x14ac:dyDescent="0.3">
      <c r="A25" s="192" t="s">
        <v>36</v>
      </c>
      <c r="B25" s="148" t="s">
        <v>94</v>
      </c>
      <c r="C25" s="199">
        <v>2.8168868544812939</v>
      </c>
      <c r="D25" s="199">
        <v>2.601180377957244</v>
      </c>
      <c r="E25" s="199">
        <v>2.2945166339509391</v>
      </c>
      <c r="F25" s="68">
        <v>27.064310861205556</v>
      </c>
      <c r="G25" s="68">
        <v>27.063720456689367</v>
      </c>
      <c r="H25" s="68">
        <v>27.061333861078218</v>
      </c>
      <c r="I25" s="68">
        <v>27.0597481085845</v>
      </c>
      <c r="J25" s="68">
        <v>20.488682724326125</v>
      </c>
      <c r="K25" s="68">
        <v>16.107982096360448</v>
      </c>
      <c r="L25" s="68">
        <v>6.445865413532208</v>
      </c>
      <c r="M25" s="68">
        <v>4.4848484900121659E-3</v>
      </c>
      <c r="N25" s="68">
        <v>1.9739402829295431E-3</v>
      </c>
      <c r="O25" s="68">
        <v>1.3043015554800488E-3</v>
      </c>
      <c r="Q25" s="200"/>
      <c r="R25" s="200"/>
      <c r="T25" s="200"/>
      <c r="U25" s="200"/>
    </row>
    <row r="26" spans="1:21" ht="15.75" x14ac:dyDescent="0.3">
      <c r="A26" s="192" t="s">
        <v>12</v>
      </c>
      <c r="B26" s="148" t="s">
        <v>95</v>
      </c>
      <c r="C26" s="199">
        <v>39.882135284972797</v>
      </c>
      <c r="D26" s="199">
        <v>37.095288234416927</v>
      </c>
      <c r="E26" s="199">
        <v>30.751853618230875</v>
      </c>
      <c r="F26" s="68">
        <v>30.48174452921025</v>
      </c>
      <c r="G26" s="68">
        <v>29.533109594168124</v>
      </c>
      <c r="H26" s="68">
        <v>26.103904578949866</v>
      </c>
      <c r="I26" s="68">
        <v>23.781980824025702</v>
      </c>
      <c r="J26" s="68">
        <v>20.472247133526047</v>
      </c>
      <c r="K26" s="68">
        <v>18.306747866246106</v>
      </c>
      <c r="L26" s="68">
        <v>14.358394209347082</v>
      </c>
      <c r="M26" s="68">
        <v>12.020929877887985</v>
      </c>
      <c r="N26" s="68">
        <v>8.9664039641332831</v>
      </c>
      <c r="O26" s="68">
        <v>5.8453969065754166</v>
      </c>
      <c r="Q26" s="200"/>
      <c r="R26" s="200"/>
      <c r="T26" s="200"/>
      <c r="U26" s="200"/>
    </row>
    <row r="27" spans="1:21" ht="15.75" x14ac:dyDescent="0.3">
      <c r="A27" s="192" t="s">
        <v>96</v>
      </c>
      <c r="B27" s="148" t="s">
        <v>193</v>
      </c>
      <c r="C27" s="199">
        <v>3.6300510003923266E-2</v>
      </c>
      <c r="D27" s="199">
        <v>3.3122793252255943E-2</v>
      </c>
      <c r="E27" s="199">
        <v>3.4698574604419989E-2</v>
      </c>
      <c r="F27" s="68">
        <v>0</v>
      </c>
      <c r="G27" s="68">
        <v>0</v>
      </c>
      <c r="H27" s="68">
        <v>0</v>
      </c>
      <c r="I27" s="68">
        <v>0</v>
      </c>
      <c r="J27" s="68">
        <v>0</v>
      </c>
      <c r="K27" s="68">
        <v>0</v>
      </c>
      <c r="L27" s="68">
        <v>0</v>
      </c>
      <c r="M27" s="68">
        <v>0</v>
      </c>
      <c r="N27" s="68">
        <v>0</v>
      </c>
      <c r="O27" s="68">
        <v>0</v>
      </c>
      <c r="Q27" s="200"/>
      <c r="R27" s="200"/>
      <c r="T27" s="200"/>
      <c r="U27" s="200"/>
    </row>
    <row r="28" spans="1:21" ht="15.75" x14ac:dyDescent="0.3">
      <c r="A28" s="192" t="s">
        <v>10</v>
      </c>
      <c r="B28" s="148" t="s">
        <v>97</v>
      </c>
      <c r="C28" s="199">
        <v>2.8284199870320004E-3</v>
      </c>
      <c r="D28" s="199">
        <v>2.8101722529240009E-3</v>
      </c>
      <c r="E28" s="199">
        <v>2.7919245188160018E-3</v>
      </c>
      <c r="F28" s="68">
        <v>2.7096025420714756E-3</v>
      </c>
      <c r="G28" s="68">
        <v>2.6471451749431711E-3</v>
      </c>
      <c r="H28" s="68">
        <v>2.5534579349473356E-3</v>
      </c>
      <c r="I28" s="68">
        <v>2.4909989668614888E-3</v>
      </c>
      <c r="J28" s="68">
        <v>2.3549296070431249E-3</v>
      </c>
      <c r="K28" s="68">
        <v>2.2642158588042308E-3</v>
      </c>
      <c r="L28" s="68">
        <v>2.1281439461704587E-3</v>
      </c>
      <c r="M28" s="68">
        <v>2.0374284610524644E-3</v>
      </c>
      <c r="N28" s="68">
        <v>1.8106365952174895E-3</v>
      </c>
      <c r="O28" s="68">
        <v>1.5838400754922364E-3</v>
      </c>
      <c r="Q28" s="200"/>
      <c r="R28" s="200"/>
      <c r="T28" s="200"/>
      <c r="U28" s="200"/>
    </row>
    <row r="29" spans="1:21" ht="15.75" x14ac:dyDescent="0.3">
      <c r="A29" s="192"/>
      <c r="B29" s="147" t="s">
        <v>248</v>
      </c>
      <c r="C29" s="201"/>
      <c r="D29" s="201"/>
      <c r="E29" s="201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Q29" s="200"/>
      <c r="R29" s="200"/>
      <c r="T29" s="200"/>
      <c r="U29" s="200"/>
    </row>
    <row r="30" spans="1:21" ht="15.75" x14ac:dyDescent="0.3">
      <c r="A30" s="192"/>
      <c r="B30" s="16" t="s">
        <v>194</v>
      </c>
      <c r="C30" s="69">
        <v>45.035165733756926</v>
      </c>
      <c r="D30" s="69">
        <v>41.929112076080266</v>
      </c>
      <c r="E30" s="69">
        <v>35.576098572657557</v>
      </c>
      <c r="F30" s="69">
        <v>60.051526473578292</v>
      </c>
      <c r="G30" s="69">
        <v>59.37971033238999</v>
      </c>
      <c r="H30" s="69">
        <v>56.10636317176499</v>
      </c>
      <c r="I30" s="69">
        <v>53.902922982233456</v>
      </c>
      <c r="J30" s="69">
        <v>43.983907105941739</v>
      </c>
      <c r="K30" s="69">
        <v>37.413076168659359</v>
      </c>
      <c r="L30" s="69">
        <v>23.485214717334205</v>
      </c>
      <c r="M30" s="69">
        <v>14.498324547501946</v>
      </c>
      <c r="N30" s="69">
        <v>11.368559752325217</v>
      </c>
      <c r="O30" s="69">
        <v>8.189563875925181</v>
      </c>
      <c r="Q30" s="200"/>
      <c r="R30" s="200"/>
      <c r="T30" s="200"/>
      <c r="U30" s="200"/>
    </row>
    <row r="31" spans="1:21" ht="15.75" x14ac:dyDescent="0.3">
      <c r="A31" s="193"/>
      <c r="B31" s="17" t="s">
        <v>83</v>
      </c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1:21" ht="16.5" x14ac:dyDescent="0.3">
      <c r="A32" s="193"/>
      <c r="B32" s="194" t="s">
        <v>186</v>
      </c>
      <c r="C32" s="194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</row>
    <row r="33" spans="1:21" ht="30" x14ac:dyDescent="0.35">
      <c r="A33" s="191"/>
      <c r="B33" s="13" t="s">
        <v>223</v>
      </c>
      <c r="C33" s="14">
        <v>2018</v>
      </c>
      <c r="D33" s="14">
        <v>2019</v>
      </c>
      <c r="E33" s="14">
        <v>2020</v>
      </c>
      <c r="F33" s="14">
        <v>2023</v>
      </c>
      <c r="G33" s="14">
        <v>2025</v>
      </c>
      <c r="H33" s="14">
        <v>2028</v>
      </c>
      <c r="I33" s="14">
        <v>2030</v>
      </c>
      <c r="J33" s="14">
        <v>2033</v>
      </c>
      <c r="K33" s="14">
        <v>2035</v>
      </c>
      <c r="L33" s="14">
        <v>2038</v>
      </c>
      <c r="M33" s="14">
        <v>2040</v>
      </c>
      <c r="N33" s="14">
        <v>2045</v>
      </c>
      <c r="O33" s="14">
        <v>2050</v>
      </c>
    </row>
    <row r="34" spans="1:21" ht="15.75" x14ac:dyDescent="0.3">
      <c r="A34" s="192" t="s">
        <v>17</v>
      </c>
      <c r="B34" s="146" t="s">
        <v>249</v>
      </c>
      <c r="C34" s="199">
        <v>2.2282822259104162</v>
      </c>
      <c r="D34" s="199">
        <v>2.1622840475902492</v>
      </c>
      <c r="E34" s="199">
        <v>2.1273752490218421</v>
      </c>
      <c r="F34" s="68">
        <v>2.2562390248420741</v>
      </c>
      <c r="G34" s="68">
        <v>2.1897911751276955</v>
      </c>
      <c r="H34" s="68">
        <v>2.0914961030344656</v>
      </c>
      <c r="I34" s="68">
        <v>2.0263026977392622</v>
      </c>
      <c r="J34" s="68">
        <v>1.9890644336559931</v>
      </c>
      <c r="K34" s="68">
        <v>1.9648767059598662</v>
      </c>
      <c r="L34" s="68">
        <v>1.9097394300988879</v>
      </c>
      <c r="M34" s="68">
        <v>1.8737313821420809</v>
      </c>
      <c r="N34" s="68">
        <v>1.7749144721064416</v>
      </c>
      <c r="O34" s="68">
        <v>1.7258191601874848</v>
      </c>
      <c r="Q34" s="200"/>
      <c r="R34" s="200"/>
      <c r="T34" s="200"/>
      <c r="U34" s="200"/>
    </row>
    <row r="35" spans="1:21" ht="15.75" x14ac:dyDescent="0.3">
      <c r="A35" s="192"/>
      <c r="B35" s="146" t="s">
        <v>250</v>
      </c>
      <c r="C35" s="201"/>
      <c r="D35" s="201"/>
      <c r="E35" s="201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Q35" s="200"/>
      <c r="R35" s="200"/>
      <c r="T35" s="200"/>
      <c r="U35" s="200"/>
    </row>
    <row r="36" spans="1:21" ht="15.75" x14ac:dyDescent="0.3">
      <c r="A36" s="192" t="s">
        <v>7</v>
      </c>
      <c r="B36" s="146" t="s">
        <v>251</v>
      </c>
      <c r="C36" s="199">
        <v>0.15198209831432724</v>
      </c>
      <c r="D36" s="199">
        <v>0.1505857216328714</v>
      </c>
      <c r="E36" s="199">
        <v>0.1378619822622314</v>
      </c>
      <c r="F36" s="68">
        <v>0.12164963911996453</v>
      </c>
      <c r="G36" s="68">
        <v>0.11558433839635739</v>
      </c>
      <c r="H36" s="68">
        <v>9.7335166859091812E-2</v>
      </c>
      <c r="I36" s="68">
        <v>8.542093847275814E-2</v>
      </c>
      <c r="J36" s="68">
        <v>7.3025766644912338E-2</v>
      </c>
      <c r="K36" s="68">
        <v>6.6550361810628442E-2</v>
      </c>
      <c r="L36" s="68">
        <v>5.098768817621728E-2</v>
      </c>
      <c r="M36" s="68">
        <v>4.2051378738292101E-2</v>
      </c>
      <c r="N36" s="68">
        <v>2.5733872454409289E-2</v>
      </c>
      <c r="O36" s="68">
        <v>5.0849909716911374E-3</v>
      </c>
      <c r="Q36" s="200"/>
      <c r="R36" s="200"/>
      <c r="T36" s="200"/>
      <c r="U36" s="200"/>
    </row>
    <row r="37" spans="1:21" ht="15.75" x14ac:dyDescent="0.3">
      <c r="A37" s="192"/>
      <c r="B37" s="146" t="s">
        <v>252</v>
      </c>
      <c r="C37" s="201"/>
      <c r="D37" s="201"/>
      <c r="E37" s="201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Q37" s="200"/>
      <c r="R37" s="200"/>
      <c r="T37" s="200"/>
      <c r="U37" s="200"/>
    </row>
    <row r="38" spans="1:21" ht="15.75" x14ac:dyDescent="0.3">
      <c r="A38" s="192" t="s">
        <v>18</v>
      </c>
      <c r="B38" s="146" t="s">
        <v>253</v>
      </c>
      <c r="C38" s="199">
        <v>9.3047052310536824E-2</v>
      </c>
      <c r="D38" s="199">
        <v>0.10048848987941128</v>
      </c>
      <c r="E38" s="199">
        <v>0.10503569269050653</v>
      </c>
      <c r="F38" s="68">
        <v>0.10902835004718812</v>
      </c>
      <c r="G38" s="68">
        <v>0.10714963742868125</v>
      </c>
      <c r="H38" s="68">
        <v>0.10131972413781597</v>
      </c>
      <c r="I38" s="68">
        <v>9.7278035429551921E-2</v>
      </c>
      <c r="J38" s="68">
        <v>9.329250629116255E-2</v>
      </c>
      <c r="K38" s="68">
        <v>9.1245269815803998E-2</v>
      </c>
      <c r="L38" s="68">
        <v>8.6284606575082037E-2</v>
      </c>
      <c r="M38" s="68">
        <v>8.3021646673365382E-2</v>
      </c>
      <c r="N38" s="68">
        <v>7.6838871250638999E-2</v>
      </c>
      <c r="O38" s="68">
        <v>7.0403777736319062E-2</v>
      </c>
      <c r="Q38" s="200"/>
      <c r="R38" s="200"/>
      <c r="T38" s="200"/>
      <c r="U38" s="200"/>
    </row>
    <row r="39" spans="1:21" ht="15.75" x14ac:dyDescent="0.3">
      <c r="A39" s="192"/>
      <c r="B39" s="146" t="s">
        <v>254</v>
      </c>
      <c r="C39" s="201"/>
      <c r="D39" s="201"/>
      <c r="E39" s="201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Q39" s="200"/>
      <c r="R39" s="200"/>
      <c r="T39" s="200"/>
      <c r="U39" s="200"/>
    </row>
    <row r="40" spans="1:21" ht="15.75" x14ac:dyDescent="0.3">
      <c r="A40" s="192" t="s">
        <v>20</v>
      </c>
      <c r="B40" s="146" t="s">
        <v>255</v>
      </c>
      <c r="C40" s="199">
        <v>1.8922306492863759</v>
      </c>
      <c r="D40" s="199">
        <v>1.9477157195618817</v>
      </c>
      <c r="E40" s="199">
        <v>1.7840390462018547</v>
      </c>
      <c r="F40" s="68">
        <v>1.9226540807037926</v>
      </c>
      <c r="G40" s="68">
        <v>1.8941147324147236</v>
      </c>
      <c r="H40" s="68">
        <v>1.8568787258421251</v>
      </c>
      <c r="I40" s="68">
        <v>1.8320608575049722</v>
      </c>
      <c r="J40" s="68">
        <v>1.8086780805836473</v>
      </c>
      <c r="K40" s="68">
        <v>1.7952211024975335</v>
      </c>
      <c r="L40" s="68">
        <v>1.774616245491242</v>
      </c>
      <c r="M40" s="68">
        <v>1.7607022955047928</v>
      </c>
      <c r="N40" s="68">
        <v>1.7355231577568324</v>
      </c>
      <c r="O40" s="68">
        <v>1.7148684075390677</v>
      </c>
      <c r="Q40" s="200"/>
      <c r="R40" s="200"/>
      <c r="T40" s="200"/>
      <c r="U40" s="200"/>
    </row>
    <row r="41" spans="1:21" ht="15.75" x14ac:dyDescent="0.3">
      <c r="A41" s="192"/>
      <c r="B41" s="146" t="s">
        <v>256</v>
      </c>
      <c r="C41" s="201"/>
      <c r="D41" s="201"/>
      <c r="E41" s="201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Q41" s="200"/>
      <c r="R41" s="200"/>
      <c r="T41" s="200"/>
      <c r="U41" s="200"/>
    </row>
    <row r="42" spans="1:21" ht="15.75" x14ac:dyDescent="0.3">
      <c r="A42" s="192" t="s">
        <v>14</v>
      </c>
      <c r="B42" s="146" t="s">
        <v>257</v>
      </c>
      <c r="C42" s="199">
        <v>1.3161646024783531</v>
      </c>
      <c r="D42" s="199">
        <v>1.2147251965817567</v>
      </c>
      <c r="E42" s="199">
        <v>1.0250915205804412</v>
      </c>
      <c r="F42" s="68">
        <v>1.1349365320953422</v>
      </c>
      <c r="G42" s="68">
        <v>1.1129609653511603</v>
      </c>
      <c r="H42" s="68">
        <v>0.89430166488018714</v>
      </c>
      <c r="I42" s="68">
        <v>0.74892666844028266</v>
      </c>
      <c r="J42" s="68">
        <v>0.63551373830722302</v>
      </c>
      <c r="K42" s="68">
        <v>0.55935836788711146</v>
      </c>
      <c r="L42" s="68">
        <v>0.55338418667360845</v>
      </c>
      <c r="M42" s="68">
        <v>0.54944602446217083</v>
      </c>
      <c r="N42" s="68">
        <v>0.24915477733847421</v>
      </c>
      <c r="O42" s="68">
        <v>0.24797057807811998</v>
      </c>
      <c r="Q42" s="200"/>
      <c r="R42" s="200"/>
      <c r="T42" s="200"/>
      <c r="U42" s="200"/>
    </row>
    <row r="43" spans="1:21" ht="15.75" x14ac:dyDescent="0.3">
      <c r="A43" s="192"/>
      <c r="B43" s="146" t="s">
        <v>258</v>
      </c>
      <c r="C43" s="201"/>
      <c r="D43" s="201"/>
      <c r="E43" s="201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Q43" s="200"/>
      <c r="R43" s="200"/>
      <c r="T43" s="200"/>
      <c r="U43" s="200"/>
    </row>
    <row r="44" spans="1:21" ht="15.75" x14ac:dyDescent="0.3">
      <c r="A44" s="192" t="s">
        <v>15</v>
      </c>
      <c r="B44" s="146" t="s">
        <v>259</v>
      </c>
      <c r="C44" s="199">
        <v>0.2884577749948628</v>
      </c>
      <c r="D44" s="199">
        <v>0.25987614860027747</v>
      </c>
      <c r="E44" s="199">
        <v>0.16095182160103649</v>
      </c>
      <c r="F44" s="68">
        <v>0.16652323434144839</v>
      </c>
      <c r="G44" s="68">
        <v>0.1711151972504803</v>
      </c>
      <c r="H44" s="68">
        <v>0.1708203729747535</v>
      </c>
      <c r="I44" s="68">
        <v>0.17062092683131286</v>
      </c>
      <c r="J44" s="68">
        <v>0.16860917833998623</v>
      </c>
      <c r="K44" s="68">
        <v>0.16752955998945171</v>
      </c>
      <c r="L44" s="68">
        <v>0.17009897001666383</v>
      </c>
      <c r="M44" s="68">
        <v>0.17206720046539142</v>
      </c>
      <c r="N44" s="68">
        <v>0.18068798310368886</v>
      </c>
      <c r="O44" s="68">
        <v>0.19213455706690755</v>
      </c>
      <c r="Q44" s="200"/>
      <c r="R44" s="200"/>
      <c r="T44" s="200"/>
      <c r="U44" s="200"/>
    </row>
    <row r="45" spans="1:21" ht="15.75" x14ac:dyDescent="0.3">
      <c r="A45" s="192"/>
      <c r="B45" s="146" t="s">
        <v>260</v>
      </c>
      <c r="C45" s="201"/>
      <c r="D45" s="201"/>
      <c r="E45" s="201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Q45" s="200"/>
      <c r="R45" s="200"/>
      <c r="T45" s="200"/>
      <c r="U45" s="200"/>
    </row>
    <row r="46" spans="1:21" ht="15.75" x14ac:dyDescent="0.3">
      <c r="A46" s="192" t="s">
        <v>21</v>
      </c>
      <c r="B46" s="146" t="s">
        <v>261</v>
      </c>
      <c r="C46" s="199">
        <v>1.113391557947178</v>
      </c>
      <c r="D46" s="199">
        <v>1.1076396816562404</v>
      </c>
      <c r="E46" s="199">
        <v>1.0557043883600461</v>
      </c>
      <c r="F46" s="68">
        <v>1.1473640685665294</v>
      </c>
      <c r="G46" s="68">
        <v>1.0915678318891606</v>
      </c>
      <c r="H46" s="68">
        <v>1.0026134973125282</v>
      </c>
      <c r="I46" s="68">
        <v>0.94450449046579987</v>
      </c>
      <c r="J46" s="68">
        <v>0.88688783493234113</v>
      </c>
      <c r="K46" s="68">
        <v>0.85076018647022367</v>
      </c>
      <c r="L46" s="68">
        <v>0.78649680675907818</v>
      </c>
      <c r="M46" s="68">
        <v>0.74890447731963206</v>
      </c>
      <c r="N46" s="68">
        <v>0.68135729548585633</v>
      </c>
      <c r="O46" s="68">
        <v>0.61692127215462855</v>
      </c>
      <c r="Q46" s="200"/>
      <c r="R46" s="200"/>
      <c r="T46" s="200"/>
      <c r="U46" s="200"/>
    </row>
    <row r="47" spans="1:21" ht="15.75" x14ac:dyDescent="0.3">
      <c r="A47" s="192"/>
      <c r="B47" s="146" t="s">
        <v>262</v>
      </c>
      <c r="C47" s="201"/>
      <c r="D47" s="201"/>
      <c r="E47" s="201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Q47" s="200"/>
      <c r="R47" s="200"/>
      <c r="T47" s="200"/>
      <c r="U47" s="200"/>
    </row>
    <row r="48" spans="1:21" ht="15.75" x14ac:dyDescent="0.3">
      <c r="A48" s="192" t="s">
        <v>19</v>
      </c>
      <c r="B48" s="146" t="s">
        <v>263</v>
      </c>
      <c r="C48" s="199">
        <v>2.0177886884432099</v>
      </c>
      <c r="D48" s="199">
        <v>2.0869028583319476</v>
      </c>
      <c r="E48" s="199">
        <v>2.151442458400096</v>
      </c>
      <c r="F48" s="68">
        <v>2.3779451166217505</v>
      </c>
      <c r="G48" s="68">
        <v>2.355826224023037</v>
      </c>
      <c r="H48" s="68">
        <v>2.3268927831452921</v>
      </c>
      <c r="I48" s="68">
        <v>2.3075033372126756</v>
      </c>
      <c r="J48" s="68">
        <v>2.2783602952620954</v>
      </c>
      <c r="K48" s="68">
        <v>2.2602467345684696</v>
      </c>
      <c r="L48" s="68">
        <v>2.24237224281817</v>
      </c>
      <c r="M48" s="68">
        <v>2.231129004477316</v>
      </c>
      <c r="N48" s="68">
        <v>2.2085020414842598</v>
      </c>
      <c r="O48" s="68">
        <v>2.1955333988380916</v>
      </c>
      <c r="Q48" s="200"/>
      <c r="R48" s="200"/>
      <c r="T48" s="200"/>
      <c r="U48" s="200"/>
    </row>
    <row r="49" spans="1:21" ht="15.75" x14ac:dyDescent="0.3">
      <c r="A49" s="192"/>
      <c r="B49" s="146" t="s">
        <v>264</v>
      </c>
      <c r="C49" s="201"/>
      <c r="D49" s="201"/>
      <c r="E49" s="201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Q49" s="200"/>
      <c r="R49" s="200"/>
      <c r="T49" s="200"/>
      <c r="U49" s="200"/>
    </row>
    <row r="50" spans="1:21" ht="15.75" x14ac:dyDescent="0.3">
      <c r="A50" s="192" t="s">
        <v>16</v>
      </c>
      <c r="B50" s="146" t="s">
        <v>265</v>
      </c>
      <c r="C50" s="199">
        <v>0.93572824221357787</v>
      </c>
      <c r="D50" s="199">
        <v>0.81043996011324348</v>
      </c>
      <c r="E50" s="199">
        <v>0.78487314556055321</v>
      </c>
      <c r="F50" s="68">
        <v>1.0213306001574676</v>
      </c>
      <c r="G50" s="68">
        <v>0.99960451225632385</v>
      </c>
      <c r="H50" s="68">
        <v>0.97244218114036973</v>
      </c>
      <c r="I50" s="68">
        <v>0.95433657332211064</v>
      </c>
      <c r="J50" s="68">
        <v>0.92630160131785055</v>
      </c>
      <c r="K50" s="68">
        <v>0.90890081139936862</v>
      </c>
      <c r="L50" s="68">
        <v>0.89367996779136827</v>
      </c>
      <c r="M50" s="68">
        <v>0.88425435493115101</v>
      </c>
      <c r="N50" s="68">
        <v>0.86424407805323</v>
      </c>
      <c r="O50" s="68">
        <v>0.85438881120344123</v>
      </c>
      <c r="Q50" s="200"/>
      <c r="R50" s="200"/>
      <c r="T50" s="200"/>
      <c r="U50" s="200"/>
    </row>
    <row r="51" spans="1:21" ht="15.75" x14ac:dyDescent="0.3">
      <c r="A51" s="192"/>
      <c r="B51" s="146" t="s">
        <v>266</v>
      </c>
      <c r="C51" s="201"/>
      <c r="D51" s="201"/>
      <c r="E51" s="201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Q51" s="200"/>
      <c r="R51" s="200"/>
      <c r="T51" s="200"/>
      <c r="U51" s="200"/>
    </row>
    <row r="52" spans="1:21" ht="15.75" x14ac:dyDescent="0.3">
      <c r="A52" s="192"/>
      <c r="B52" s="21" t="s">
        <v>195</v>
      </c>
      <c r="C52" s="70">
        <v>10.037072891898838</v>
      </c>
      <c r="D52" s="70">
        <v>9.8406578239478772</v>
      </c>
      <c r="E52" s="70">
        <v>9.3323753046786067</v>
      </c>
      <c r="F52" s="70">
        <v>10.257670646495557</v>
      </c>
      <c r="G52" s="70">
        <v>10.03771461413762</v>
      </c>
      <c r="H52" s="70">
        <v>9.5141002193266289</v>
      </c>
      <c r="I52" s="70">
        <v>9.1669545254187259</v>
      </c>
      <c r="J52" s="70">
        <v>8.8597334353352117</v>
      </c>
      <c r="K52" s="70">
        <v>8.6646891003984567</v>
      </c>
      <c r="L52" s="70">
        <v>8.4676601444003161</v>
      </c>
      <c r="M52" s="70">
        <v>8.3453077647141924</v>
      </c>
      <c r="N52" s="70">
        <v>7.7969565490338315</v>
      </c>
      <c r="O52" s="70">
        <v>7.6231249537757515</v>
      </c>
      <c r="Q52" s="200"/>
      <c r="R52" s="200"/>
      <c r="T52" s="200"/>
      <c r="U52" s="200"/>
    </row>
    <row r="53" spans="1:21" ht="15.75" x14ac:dyDescent="0.3">
      <c r="A53" s="193"/>
      <c r="B53" s="17" t="s">
        <v>83</v>
      </c>
      <c r="C53" s="81"/>
      <c r="D53" s="81"/>
      <c r="E53" s="81"/>
      <c r="F53" s="89"/>
      <c r="G53" s="89"/>
      <c r="H53" s="81"/>
      <c r="I53" s="81"/>
      <c r="J53" s="81"/>
      <c r="K53" s="81"/>
      <c r="L53" s="81"/>
      <c r="M53" s="81"/>
      <c r="N53" s="81"/>
      <c r="O53" s="81"/>
    </row>
    <row r="54" spans="1:21" ht="16.5" x14ac:dyDescent="0.3">
      <c r="A54" s="193"/>
      <c r="B54" s="23" t="s">
        <v>167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</row>
    <row r="55" spans="1:21" ht="30" x14ac:dyDescent="0.35">
      <c r="A55" s="191"/>
      <c r="B55" s="13" t="s">
        <v>223</v>
      </c>
      <c r="C55" s="14">
        <v>2018</v>
      </c>
      <c r="D55" s="14">
        <v>2019</v>
      </c>
      <c r="E55" s="14">
        <v>2020</v>
      </c>
      <c r="F55" s="14">
        <v>2023</v>
      </c>
      <c r="G55" s="14">
        <v>2025</v>
      </c>
      <c r="H55" s="14">
        <v>2028</v>
      </c>
      <c r="I55" s="14">
        <v>2030</v>
      </c>
      <c r="J55" s="14">
        <v>2033</v>
      </c>
      <c r="K55" s="14">
        <v>2035</v>
      </c>
      <c r="L55" s="14">
        <v>2038</v>
      </c>
      <c r="M55" s="14">
        <v>2040</v>
      </c>
      <c r="N55" s="14">
        <v>2045</v>
      </c>
      <c r="O55" s="14">
        <v>2050</v>
      </c>
    </row>
    <row r="56" spans="1:21" ht="15.75" x14ac:dyDescent="0.3">
      <c r="A56" s="192" t="s">
        <v>60</v>
      </c>
      <c r="B56" s="20" t="s">
        <v>107</v>
      </c>
      <c r="C56" s="199">
        <v>403.72357742482671</v>
      </c>
      <c r="D56" s="199">
        <v>435.52117837150325</v>
      </c>
      <c r="E56" s="199">
        <v>433.84056577495824</v>
      </c>
      <c r="F56" s="68">
        <v>376.96389435349914</v>
      </c>
      <c r="G56" s="68">
        <v>264.57265346578566</v>
      </c>
      <c r="H56" s="68">
        <v>136.80829154269952</v>
      </c>
      <c r="I56" s="68">
        <v>116.76092373576127</v>
      </c>
      <c r="J56" s="68">
        <v>94.811548587000772</v>
      </c>
      <c r="K56" s="68">
        <v>86.178445988470017</v>
      </c>
      <c r="L56" s="68">
        <v>74.575038520654729</v>
      </c>
      <c r="M56" s="68">
        <v>67.217451251898282</v>
      </c>
      <c r="N56" s="68">
        <v>51.059679625064838</v>
      </c>
      <c r="O56" s="68">
        <v>42.499831555069164</v>
      </c>
      <c r="Q56" s="200"/>
      <c r="R56" s="200"/>
      <c r="T56" s="200"/>
      <c r="U56" s="200"/>
    </row>
    <row r="57" spans="1:21" ht="15.75" x14ac:dyDescent="0.3">
      <c r="A57" s="192" t="s">
        <v>59</v>
      </c>
      <c r="B57" s="20" t="s">
        <v>108</v>
      </c>
      <c r="C57" s="199">
        <v>1.7961289415630115E-2</v>
      </c>
      <c r="D57" s="199">
        <v>1.9093059394644465E-2</v>
      </c>
      <c r="E57" s="199">
        <v>2.0859200968208435E-2</v>
      </c>
      <c r="F57" s="68">
        <v>2.3076260158093848E-2</v>
      </c>
      <c r="G57" s="68">
        <v>2.3529872144853099E-2</v>
      </c>
      <c r="H57" s="68">
        <v>2.4069695695852357E-2</v>
      </c>
      <c r="I57" s="68">
        <v>2.4497412437783986E-2</v>
      </c>
      <c r="J57" s="68">
        <v>2.4977642783556731E-2</v>
      </c>
      <c r="K57" s="68">
        <v>2.5406420797712412E-2</v>
      </c>
      <c r="L57" s="68">
        <v>2.6298075154390574E-2</v>
      </c>
      <c r="M57" s="68">
        <v>2.6924167165278574E-2</v>
      </c>
      <c r="N57" s="68">
        <v>2.8669734686134225E-2</v>
      </c>
      <c r="O57" s="68">
        <v>3.0405544221644702E-2</v>
      </c>
      <c r="Q57" s="200"/>
      <c r="R57" s="200"/>
      <c r="T57" s="200"/>
      <c r="U57" s="200"/>
    </row>
    <row r="58" spans="1:21" ht="15.75" x14ac:dyDescent="0.3">
      <c r="A58" s="192" t="s">
        <v>42</v>
      </c>
      <c r="B58" s="20" t="s">
        <v>109</v>
      </c>
      <c r="C58" s="199">
        <v>30.319560139354671</v>
      </c>
      <c r="D58" s="199">
        <v>28.6304691444561</v>
      </c>
      <c r="E58" s="199">
        <v>26.978267839480637</v>
      </c>
      <c r="F58" s="68">
        <v>27.619559236633812</v>
      </c>
      <c r="G58" s="68">
        <v>28.629091900886607</v>
      </c>
      <c r="H58" s="68">
        <v>29.914277764496617</v>
      </c>
      <c r="I58" s="68">
        <v>30.279915962292577</v>
      </c>
      <c r="J58" s="68">
        <v>30.366573559933357</v>
      </c>
      <c r="K58" s="68">
        <v>30.518628444464355</v>
      </c>
      <c r="L58" s="68">
        <v>31.154078949845804</v>
      </c>
      <c r="M58" s="68">
        <v>31.829052386888335</v>
      </c>
      <c r="N58" s="68">
        <v>32.808672157539291</v>
      </c>
      <c r="O58" s="68">
        <v>32.950004650100048</v>
      </c>
      <c r="Q58" s="200"/>
      <c r="R58" s="200"/>
      <c r="T58" s="200"/>
      <c r="U58" s="200"/>
    </row>
    <row r="59" spans="1:21" ht="15.75" x14ac:dyDescent="0.3">
      <c r="A59" s="192" t="s">
        <v>38</v>
      </c>
      <c r="B59" s="20" t="s">
        <v>110</v>
      </c>
      <c r="C59" s="199">
        <v>5.4013176504148239</v>
      </c>
      <c r="D59" s="199">
        <v>5.0201958407810361</v>
      </c>
      <c r="E59" s="199">
        <v>4.900554354625152</v>
      </c>
      <c r="F59" s="68">
        <v>4.9356016409612886</v>
      </c>
      <c r="G59" s="68">
        <v>4.9579999093284606</v>
      </c>
      <c r="H59" s="68">
        <v>4.9890993983832956</v>
      </c>
      <c r="I59" s="68">
        <v>5.0256166026551448</v>
      </c>
      <c r="J59" s="68">
        <v>5.1069935604498102</v>
      </c>
      <c r="K59" s="68">
        <v>5.2339286632930282</v>
      </c>
      <c r="L59" s="68">
        <v>5.5367471302500668</v>
      </c>
      <c r="M59" s="68">
        <v>5.7192367747453883</v>
      </c>
      <c r="N59" s="68">
        <v>5.9049227390925347</v>
      </c>
      <c r="O59" s="68">
        <v>5.9154242565777828</v>
      </c>
      <c r="Q59" s="200"/>
      <c r="R59" s="200"/>
      <c r="T59" s="200"/>
      <c r="U59" s="200"/>
    </row>
    <row r="60" spans="1:21" ht="15.75" x14ac:dyDescent="0.3">
      <c r="A60" s="192"/>
      <c r="B60" s="25" t="s">
        <v>196</v>
      </c>
      <c r="C60" s="71">
        <v>439.4624165040118</v>
      </c>
      <c r="D60" s="71">
        <v>469.190936416135</v>
      </c>
      <c r="E60" s="71">
        <v>465.74024717003226</v>
      </c>
      <c r="F60" s="71">
        <v>409.54213149125235</v>
      </c>
      <c r="G60" s="71">
        <v>298.18327514814564</v>
      </c>
      <c r="H60" s="71">
        <v>171.73573840127528</v>
      </c>
      <c r="I60" s="71">
        <v>152.09095371314675</v>
      </c>
      <c r="J60" s="71">
        <v>130.31009335016751</v>
      </c>
      <c r="K60" s="71">
        <v>121.95640951702511</v>
      </c>
      <c r="L60" s="71">
        <v>111.29216267590499</v>
      </c>
      <c r="M60" s="71">
        <v>104.79266458069728</v>
      </c>
      <c r="N60" s="71">
        <v>89.801944256382797</v>
      </c>
      <c r="O60" s="71">
        <v>81.395666005968636</v>
      </c>
      <c r="Q60" s="200"/>
      <c r="R60" s="200"/>
      <c r="T60" s="200"/>
      <c r="U60" s="200"/>
    </row>
    <row r="61" spans="1:21" ht="15.75" x14ac:dyDescent="0.3">
      <c r="A61" s="193"/>
      <c r="B61" s="17" t="s">
        <v>83</v>
      </c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1:21" ht="16.5" x14ac:dyDescent="0.3">
      <c r="A62" s="193"/>
      <c r="B62" s="26" t="s">
        <v>187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</row>
    <row r="63" spans="1:21" ht="30" x14ac:dyDescent="0.35">
      <c r="A63" s="191"/>
      <c r="B63" s="13" t="s">
        <v>223</v>
      </c>
      <c r="C63" s="14">
        <v>2018</v>
      </c>
      <c r="D63" s="14">
        <v>2019</v>
      </c>
      <c r="E63" s="14">
        <v>2020</v>
      </c>
      <c r="F63" s="14">
        <v>2023</v>
      </c>
      <c r="G63" s="14">
        <v>2025</v>
      </c>
      <c r="H63" s="14">
        <v>2028</v>
      </c>
      <c r="I63" s="14">
        <v>2030</v>
      </c>
      <c r="J63" s="14">
        <v>2033</v>
      </c>
      <c r="K63" s="14">
        <v>2035</v>
      </c>
      <c r="L63" s="14">
        <v>2038</v>
      </c>
      <c r="M63" s="14">
        <v>2040</v>
      </c>
      <c r="N63" s="14">
        <v>2045</v>
      </c>
      <c r="O63" s="14">
        <v>2050</v>
      </c>
    </row>
    <row r="64" spans="1:21" ht="15.75" x14ac:dyDescent="0.3">
      <c r="A64" s="195" t="s">
        <v>77</v>
      </c>
      <c r="B64" s="15" t="s">
        <v>111</v>
      </c>
      <c r="C64" s="199">
        <v>70.40220525725006</v>
      </c>
      <c r="D64" s="199">
        <v>67.736262980060857</v>
      </c>
      <c r="E64" s="199">
        <v>59.137458595762766</v>
      </c>
      <c r="F64" s="68">
        <v>56.622406091084486</v>
      </c>
      <c r="G64" s="68">
        <v>48.617062555698595</v>
      </c>
      <c r="H64" s="68">
        <v>39.287668959234693</v>
      </c>
      <c r="I64" s="68">
        <v>33.522577830826727</v>
      </c>
      <c r="J64" s="68">
        <v>28.576163971355275</v>
      </c>
      <c r="K64" s="68">
        <v>25.438238875833495</v>
      </c>
      <c r="L64" s="68">
        <v>21.940661686750289</v>
      </c>
      <c r="M64" s="68">
        <v>19.723898938036083</v>
      </c>
      <c r="N64" s="68">
        <v>16.273506951643871</v>
      </c>
      <c r="O64" s="68">
        <v>13.848440183491661</v>
      </c>
      <c r="Q64" s="200"/>
      <c r="R64" s="200"/>
      <c r="T64" s="200"/>
      <c r="U64" s="200"/>
    </row>
    <row r="65" spans="1:21" ht="15.75" x14ac:dyDescent="0.3">
      <c r="A65" s="195" t="s">
        <v>87</v>
      </c>
      <c r="B65" s="15" t="s">
        <v>112</v>
      </c>
      <c r="C65" s="199">
        <v>0</v>
      </c>
      <c r="D65" s="199">
        <v>0</v>
      </c>
      <c r="E65" s="199">
        <v>0</v>
      </c>
      <c r="F65" s="68">
        <v>0</v>
      </c>
      <c r="G65" s="68">
        <v>0</v>
      </c>
      <c r="H65" s="68">
        <v>0</v>
      </c>
      <c r="I65" s="68">
        <v>0</v>
      </c>
      <c r="J65" s="68">
        <v>0</v>
      </c>
      <c r="K65" s="68">
        <v>0</v>
      </c>
      <c r="L65" s="68">
        <v>0</v>
      </c>
      <c r="M65" s="68">
        <v>0</v>
      </c>
      <c r="N65" s="68">
        <v>0</v>
      </c>
      <c r="O65" s="68">
        <v>0</v>
      </c>
      <c r="Q65" s="200"/>
      <c r="R65" s="200"/>
      <c r="T65" s="200"/>
      <c r="U65" s="200"/>
    </row>
    <row r="66" spans="1:21" ht="15.75" x14ac:dyDescent="0.3">
      <c r="A66" s="195" t="s">
        <v>85</v>
      </c>
      <c r="B66" s="15" t="s">
        <v>113</v>
      </c>
      <c r="C66" s="199">
        <v>0</v>
      </c>
      <c r="D66" s="199">
        <v>0</v>
      </c>
      <c r="E66" s="199">
        <v>0</v>
      </c>
      <c r="F66" s="68">
        <v>0</v>
      </c>
      <c r="G66" s="68">
        <v>0</v>
      </c>
      <c r="H66" s="68">
        <v>0</v>
      </c>
      <c r="I66" s="68">
        <v>0</v>
      </c>
      <c r="J66" s="68">
        <v>0</v>
      </c>
      <c r="K66" s="68">
        <v>0</v>
      </c>
      <c r="L66" s="68">
        <v>0</v>
      </c>
      <c r="M66" s="68">
        <v>0</v>
      </c>
      <c r="N66" s="68">
        <v>0</v>
      </c>
      <c r="O66" s="68">
        <v>0</v>
      </c>
      <c r="Q66" s="200"/>
      <c r="R66" s="200"/>
      <c r="T66" s="200"/>
      <c r="U66" s="200"/>
    </row>
    <row r="67" spans="1:21" ht="15.75" x14ac:dyDescent="0.3">
      <c r="A67" s="195" t="s">
        <v>41</v>
      </c>
      <c r="B67" s="15" t="s">
        <v>114</v>
      </c>
      <c r="C67" s="199">
        <v>0</v>
      </c>
      <c r="D67" s="199">
        <v>0</v>
      </c>
      <c r="E67" s="199">
        <v>0</v>
      </c>
      <c r="F67" s="68">
        <v>0</v>
      </c>
      <c r="G67" s="68">
        <v>0</v>
      </c>
      <c r="H67" s="68">
        <v>0</v>
      </c>
      <c r="I67" s="68">
        <v>0</v>
      </c>
      <c r="J67" s="68">
        <v>0</v>
      </c>
      <c r="K67" s="68">
        <v>0</v>
      </c>
      <c r="L67" s="68">
        <v>0</v>
      </c>
      <c r="M67" s="68">
        <v>0</v>
      </c>
      <c r="N67" s="68">
        <v>0</v>
      </c>
      <c r="O67" s="68">
        <v>0</v>
      </c>
      <c r="Q67" s="200"/>
      <c r="R67" s="200"/>
      <c r="T67" s="200"/>
      <c r="U67" s="200"/>
    </row>
    <row r="68" spans="1:21" ht="15.75" x14ac:dyDescent="0.3">
      <c r="A68" s="195" t="s">
        <v>56</v>
      </c>
      <c r="B68" s="15" t="s">
        <v>115</v>
      </c>
      <c r="C68" s="199">
        <v>0.45699877082507284</v>
      </c>
      <c r="D68" s="199">
        <v>0.45699877082507284</v>
      </c>
      <c r="E68" s="199">
        <v>0.4569987708250729</v>
      </c>
      <c r="F68" s="68">
        <v>0.33086685818038353</v>
      </c>
      <c r="G68" s="68">
        <v>0.21996060065023412</v>
      </c>
      <c r="H68" s="68">
        <v>0.12640792554932026</v>
      </c>
      <c r="I68" s="68">
        <v>6.4039475482044361E-2</v>
      </c>
      <c r="J68" s="68">
        <v>4.1166511312984343E-2</v>
      </c>
      <c r="K68" s="68">
        <v>2.591786853361102E-2</v>
      </c>
      <c r="L68" s="68">
        <v>1.3448511195719343E-2</v>
      </c>
      <c r="M68" s="68">
        <v>5.1356063037915666E-3</v>
      </c>
      <c r="N68" s="68">
        <v>4.1554949959946947E-3</v>
      </c>
      <c r="O68" s="68">
        <v>3.2639443329335579E-3</v>
      </c>
      <c r="Q68" s="200"/>
      <c r="R68" s="200"/>
      <c r="T68" s="200"/>
      <c r="U68" s="200"/>
    </row>
    <row r="69" spans="1:21" ht="15.75" x14ac:dyDescent="0.3">
      <c r="A69" s="195" t="s">
        <v>37</v>
      </c>
      <c r="B69" s="15" t="s">
        <v>116</v>
      </c>
      <c r="C69" s="199">
        <v>76.466223324917394</v>
      </c>
      <c r="D69" s="199">
        <v>77.811741342286837</v>
      </c>
      <c r="E69" s="199">
        <v>78.400528291636974</v>
      </c>
      <c r="F69" s="68">
        <v>81.823933105081991</v>
      </c>
      <c r="G69" s="68">
        <v>84.089724866709133</v>
      </c>
      <c r="H69" s="68">
        <v>84.674672065200838</v>
      </c>
      <c r="I69" s="68">
        <v>84.686466334934579</v>
      </c>
      <c r="J69" s="68">
        <v>81.768907369190572</v>
      </c>
      <c r="K69" s="68">
        <v>75.938075619050522</v>
      </c>
      <c r="L69" s="68">
        <v>60.068696417100355</v>
      </c>
      <c r="M69" s="68">
        <v>49.895134566490349</v>
      </c>
      <c r="N69" s="68">
        <v>40.764508421876819</v>
      </c>
      <c r="O69" s="68">
        <v>40.71842635009628</v>
      </c>
      <c r="Q69" s="200"/>
      <c r="R69" s="200"/>
      <c r="T69" s="200"/>
      <c r="U69" s="200"/>
    </row>
    <row r="70" spans="1:21" ht="15.75" x14ac:dyDescent="0.3">
      <c r="A70" s="195" t="s">
        <v>117</v>
      </c>
      <c r="B70" s="15" t="s">
        <v>118</v>
      </c>
      <c r="C70" s="199">
        <v>0</v>
      </c>
      <c r="D70" s="199">
        <v>0</v>
      </c>
      <c r="E70" s="199">
        <v>0</v>
      </c>
      <c r="F70" s="68">
        <v>0</v>
      </c>
      <c r="G70" s="68">
        <v>0</v>
      </c>
      <c r="H70" s="68">
        <v>0</v>
      </c>
      <c r="I70" s="68">
        <v>0</v>
      </c>
      <c r="J70" s="68">
        <v>0</v>
      </c>
      <c r="K70" s="68">
        <v>0</v>
      </c>
      <c r="L70" s="68">
        <v>0</v>
      </c>
      <c r="M70" s="68">
        <v>0</v>
      </c>
      <c r="N70" s="68">
        <v>0</v>
      </c>
      <c r="O70" s="68">
        <v>0</v>
      </c>
      <c r="Q70" s="200"/>
      <c r="R70" s="200"/>
      <c r="T70" s="200"/>
      <c r="U70" s="200"/>
    </row>
    <row r="71" spans="1:21" x14ac:dyDescent="0.25">
      <c r="A71" s="195"/>
      <c r="B71" s="28" t="s">
        <v>197</v>
      </c>
      <c r="C71" s="72">
        <v>147.32542735299251</v>
      </c>
      <c r="D71" s="72">
        <v>146.00500309317277</v>
      </c>
      <c r="E71" s="72">
        <v>137.99498565822481</v>
      </c>
      <c r="F71" s="72">
        <v>138.77720605434686</v>
      </c>
      <c r="G71" s="72">
        <v>132.92674802305797</v>
      </c>
      <c r="H71" s="72">
        <v>124.08874894998485</v>
      </c>
      <c r="I71" s="72">
        <v>118.27308364124335</v>
      </c>
      <c r="J71" s="72">
        <v>110.38623785185882</v>
      </c>
      <c r="K71" s="72">
        <v>101.40223236341762</v>
      </c>
      <c r="L71" s="72">
        <v>82.022806615046363</v>
      </c>
      <c r="M71" s="72">
        <v>69.624169110830223</v>
      </c>
      <c r="N71" s="72">
        <v>57.042170868516685</v>
      </c>
      <c r="O71" s="72">
        <v>54.570130477920877</v>
      </c>
      <c r="Q71" s="200"/>
      <c r="R71" s="200"/>
      <c r="T71" s="200"/>
      <c r="U71" s="200"/>
    </row>
    <row r="72" spans="1:21" ht="15.75" x14ac:dyDescent="0.3">
      <c r="A72" s="195" t="s">
        <v>80</v>
      </c>
      <c r="B72" s="15" t="s">
        <v>119</v>
      </c>
      <c r="C72" s="199">
        <v>2.3172529606399652</v>
      </c>
      <c r="D72" s="199">
        <v>2.2705179579752368</v>
      </c>
      <c r="E72" s="199">
        <v>2.1470037853061341</v>
      </c>
      <c r="F72" s="68">
        <v>2.090467993575476</v>
      </c>
      <c r="G72" s="68">
        <v>1.7960524039188062</v>
      </c>
      <c r="H72" s="68">
        <v>1.3704265116101837</v>
      </c>
      <c r="I72" s="68">
        <v>1.086712321511764</v>
      </c>
      <c r="J72" s="68">
        <v>0.89359314277878343</v>
      </c>
      <c r="K72" s="68">
        <v>0.76490202023304066</v>
      </c>
      <c r="L72" s="68">
        <v>0.58164742515258472</v>
      </c>
      <c r="M72" s="68">
        <v>0.45960520277799943</v>
      </c>
      <c r="N72" s="68">
        <v>0.3005724806440403</v>
      </c>
      <c r="O72" s="68">
        <v>0.14581759347432952</v>
      </c>
      <c r="Q72" s="200"/>
      <c r="R72" s="200"/>
      <c r="T72" s="200"/>
      <c r="U72" s="200"/>
    </row>
    <row r="73" spans="1:21" ht="15.75" x14ac:dyDescent="0.3">
      <c r="A73" s="195" t="s">
        <v>88</v>
      </c>
      <c r="B73" s="15" t="s">
        <v>120</v>
      </c>
      <c r="C73" s="199">
        <v>0</v>
      </c>
      <c r="D73" s="199">
        <v>0</v>
      </c>
      <c r="E73" s="199">
        <v>0</v>
      </c>
      <c r="F73" s="68">
        <v>0</v>
      </c>
      <c r="G73" s="68">
        <v>0</v>
      </c>
      <c r="H73" s="68">
        <v>0</v>
      </c>
      <c r="I73" s="68">
        <v>0</v>
      </c>
      <c r="J73" s="68">
        <v>0</v>
      </c>
      <c r="K73" s="68">
        <v>0</v>
      </c>
      <c r="L73" s="68">
        <v>0</v>
      </c>
      <c r="M73" s="68">
        <v>0</v>
      </c>
      <c r="N73" s="68">
        <v>0</v>
      </c>
      <c r="O73" s="68">
        <v>0</v>
      </c>
      <c r="Q73" s="200"/>
      <c r="R73" s="200"/>
      <c r="T73" s="200"/>
      <c r="U73" s="200"/>
    </row>
    <row r="74" spans="1:21" ht="15.75" x14ac:dyDescent="0.3">
      <c r="A74" s="195" t="s">
        <v>86</v>
      </c>
      <c r="B74" s="15" t="s">
        <v>121</v>
      </c>
      <c r="C74" s="199">
        <v>0</v>
      </c>
      <c r="D74" s="199">
        <v>0</v>
      </c>
      <c r="E74" s="199">
        <v>0</v>
      </c>
      <c r="F74" s="68">
        <v>0</v>
      </c>
      <c r="G74" s="68">
        <v>0</v>
      </c>
      <c r="H74" s="68">
        <v>0</v>
      </c>
      <c r="I74" s="68">
        <v>0</v>
      </c>
      <c r="J74" s="68">
        <v>0</v>
      </c>
      <c r="K74" s="68">
        <v>0</v>
      </c>
      <c r="L74" s="68">
        <v>0</v>
      </c>
      <c r="M74" s="68">
        <v>0</v>
      </c>
      <c r="N74" s="68">
        <v>0</v>
      </c>
      <c r="O74" s="68">
        <v>0</v>
      </c>
      <c r="Q74" s="200"/>
      <c r="R74" s="200"/>
      <c r="T74" s="200"/>
      <c r="U74" s="200"/>
    </row>
    <row r="75" spans="1:21" ht="27" x14ac:dyDescent="0.3">
      <c r="A75" s="195" t="s">
        <v>40</v>
      </c>
      <c r="B75" s="15" t="s">
        <v>122</v>
      </c>
      <c r="C75" s="199">
        <v>0</v>
      </c>
      <c r="D75" s="199">
        <v>0</v>
      </c>
      <c r="E75" s="199">
        <v>0</v>
      </c>
      <c r="F75" s="68">
        <v>0</v>
      </c>
      <c r="G75" s="68">
        <v>0</v>
      </c>
      <c r="H75" s="68">
        <v>0</v>
      </c>
      <c r="I75" s="68">
        <v>0</v>
      </c>
      <c r="J75" s="68">
        <v>0</v>
      </c>
      <c r="K75" s="68">
        <v>0</v>
      </c>
      <c r="L75" s="68">
        <v>0</v>
      </c>
      <c r="M75" s="68">
        <v>0</v>
      </c>
      <c r="N75" s="68">
        <v>0</v>
      </c>
      <c r="O75" s="68">
        <v>0</v>
      </c>
      <c r="Q75" s="200"/>
      <c r="R75" s="200"/>
      <c r="T75" s="200"/>
      <c r="U75" s="200"/>
    </row>
    <row r="76" spans="1:21" ht="27" x14ac:dyDescent="0.3">
      <c r="A76" s="195" t="s">
        <v>57</v>
      </c>
      <c r="B76" s="15" t="s">
        <v>123</v>
      </c>
      <c r="C76" s="199">
        <v>6.8249175892029237E-2</v>
      </c>
      <c r="D76" s="199">
        <v>8.8182598562566883E-2</v>
      </c>
      <c r="E76" s="199">
        <v>8.1449052857246754E-2</v>
      </c>
      <c r="F76" s="68">
        <v>5.981353777132839E-3</v>
      </c>
      <c r="G76" s="68">
        <v>4.4749418639235478E-3</v>
      </c>
      <c r="H76" s="68">
        <v>2.3154792453773526E-3</v>
      </c>
      <c r="I76" s="68">
        <v>8.7583749967989021E-4</v>
      </c>
      <c r="J76" s="68">
        <v>6.1758537938141173E-4</v>
      </c>
      <c r="K76" s="68">
        <v>4.4541729918242599E-4</v>
      </c>
      <c r="L76" s="68">
        <v>2.6488467365886942E-4</v>
      </c>
      <c r="M76" s="68">
        <v>1.4452958997649814E-4</v>
      </c>
      <c r="N76" s="68">
        <v>8.0186951884569791E-5</v>
      </c>
      <c r="O76" s="68">
        <v>1.5844313792641373E-5</v>
      </c>
      <c r="Q76" s="200"/>
      <c r="R76" s="200"/>
      <c r="T76" s="200"/>
      <c r="U76" s="200"/>
    </row>
    <row r="77" spans="1:21" x14ac:dyDescent="0.25">
      <c r="A77" s="195"/>
      <c r="B77" s="28" t="s">
        <v>198</v>
      </c>
      <c r="C77" s="72">
        <v>2.3855021365319944</v>
      </c>
      <c r="D77" s="72">
        <v>2.3587005565378036</v>
      </c>
      <c r="E77" s="72">
        <v>2.2284528381633808</v>
      </c>
      <c r="F77" s="72">
        <v>2.0964493473526087</v>
      </c>
      <c r="G77" s="72">
        <v>1.8005273457827298</v>
      </c>
      <c r="H77" s="72">
        <v>1.3727419908555611</v>
      </c>
      <c r="I77" s="72">
        <v>1.0875881590114438</v>
      </c>
      <c r="J77" s="72">
        <v>0.89421072815816482</v>
      </c>
      <c r="K77" s="72">
        <v>0.76534743753222312</v>
      </c>
      <c r="L77" s="72">
        <v>0.58191230982624353</v>
      </c>
      <c r="M77" s="72">
        <v>0.45974973236797595</v>
      </c>
      <c r="N77" s="72">
        <v>0.30065266759592485</v>
      </c>
      <c r="O77" s="72">
        <v>0.14583343778812216</v>
      </c>
      <c r="Q77" s="200"/>
      <c r="R77" s="200"/>
      <c r="T77" s="200"/>
      <c r="U77" s="200"/>
    </row>
    <row r="78" spans="1:21" ht="15.75" x14ac:dyDescent="0.3">
      <c r="A78" s="192"/>
      <c r="B78" s="29" t="s">
        <v>199</v>
      </c>
      <c r="C78" s="73">
        <v>149.71092948952449</v>
      </c>
      <c r="D78" s="73">
        <v>148.36370364971057</v>
      </c>
      <c r="E78" s="73">
        <v>140.22343849638818</v>
      </c>
      <c r="F78" s="73">
        <v>140.87365540169947</v>
      </c>
      <c r="G78" s="73">
        <v>134.72727536884071</v>
      </c>
      <c r="H78" s="73">
        <v>125.46149094084041</v>
      </c>
      <c r="I78" s="73">
        <v>119.36067180025479</v>
      </c>
      <c r="J78" s="73">
        <v>111.28044858001699</v>
      </c>
      <c r="K78" s="73">
        <v>102.16757980094985</v>
      </c>
      <c r="L78" s="73">
        <v>82.6047189248726</v>
      </c>
      <c r="M78" s="73">
        <v>70.083918843198205</v>
      </c>
      <c r="N78" s="73">
        <v>57.342823536112611</v>
      </c>
      <c r="O78" s="73">
        <v>54.715963915708997</v>
      </c>
      <c r="Q78" s="200"/>
      <c r="R78" s="200"/>
      <c r="T78" s="200"/>
      <c r="U78" s="200"/>
    </row>
    <row r="79" spans="1:21" ht="15.75" x14ac:dyDescent="0.3">
      <c r="A79" s="193"/>
      <c r="B79" s="17" t="s">
        <v>83</v>
      </c>
      <c r="C79" s="81"/>
      <c r="D79" s="81"/>
      <c r="E79" s="81"/>
      <c r="F79" s="88"/>
      <c r="G79" s="88"/>
      <c r="H79" s="81"/>
      <c r="I79" s="81"/>
      <c r="J79" s="81"/>
      <c r="K79" s="81"/>
      <c r="L79" s="81"/>
      <c r="M79" s="81"/>
      <c r="N79" s="81"/>
      <c r="O79" s="81"/>
    </row>
    <row r="80" spans="1:21" ht="16.5" x14ac:dyDescent="0.3">
      <c r="A80" s="193"/>
      <c r="B80" s="30" t="s">
        <v>188</v>
      </c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</row>
    <row r="81" spans="1:21" ht="30" x14ac:dyDescent="0.35">
      <c r="A81" s="191"/>
      <c r="B81" s="13" t="s">
        <v>223</v>
      </c>
      <c r="C81" s="14">
        <v>2018</v>
      </c>
      <c r="D81" s="14">
        <v>2019</v>
      </c>
      <c r="E81" s="14">
        <v>2020</v>
      </c>
      <c r="F81" s="14">
        <v>2023</v>
      </c>
      <c r="G81" s="14">
        <v>2025</v>
      </c>
      <c r="H81" s="14">
        <v>2028</v>
      </c>
      <c r="I81" s="14">
        <v>2030</v>
      </c>
      <c r="J81" s="14">
        <v>2033</v>
      </c>
      <c r="K81" s="14">
        <v>2035</v>
      </c>
      <c r="L81" s="14">
        <v>2038</v>
      </c>
      <c r="M81" s="14">
        <v>2040</v>
      </c>
      <c r="N81" s="14">
        <v>2045</v>
      </c>
      <c r="O81" s="14">
        <v>2050</v>
      </c>
    </row>
    <row r="82" spans="1:21" ht="15.75" x14ac:dyDescent="0.3">
      <c r="A82" s="192" t="s">
        <v>62</v>
      </c>
      <c r="B82" s="20" t="s">
        <v>124</v>
      </c>
      <c r="C82" s="199">
        <v>1359.3251385411297</v>
      </c>
      <c r="D82" s="199">
        <v>1334.4194021112608</v>
      </c>
      <c r="E82" s="199">
        <v>1311.2542174514572</v>
      </c>
      <c r="F82" s="68">
        <v>1252.7764061860044</v>
      </c>
      <c r="G82" s="68">
        <v>1214.7129541605893</v>
      </c>
      <c r="H82" s="68">
        <v>1158.6759037973993</v>
      </c>
      <c r="I82" s="68">
        <v>1123.5003713338456</v>
      </c>
      <c r="J82" s="68">
        <v>1079.8617428691018</v>
      </c>
      <c r="K82" s="68">
        <v>1052.3705675082301</v>
      </c>
      <c r="L82" s="68">
        <v>1012.0620489098663</v>
      </c>
      <c r="M82" s="68">
        <v>985.74363691373105</v>
      </c>
      <c r="N82" s="68">
        <v>921.78711321388994</v>
      </c>
      <c r="O82" s="68">
        <v>860.28630899781365</v>
      </c>
      <c r="Q82" s="200"/>
      <c r="R82" s="200"/>
      <c r="T82" s="200"/>
      <c r="U82" s="200"/>
    </row>
    <row r="83" spans="1:21" ht="15.75" x14ac:dyDescent="0.3">
      <c r="A83" s="192" t="s">
        <v>64</v>
      </c>
      <c r="B83" s="20" t="s">
        <v>125</v>
      </c>
      <c r="C83" s="199">
        <v>101.69888125756462</v>
      </c>
      <c r="D83" s="199">
        <v>100.79675503298242</v>
      </c>
      <c r="E83" s="199">
        <v>99.427342991679907</v>
      </c>
      <c r="F83" s="68">
        <v>93.190077846482012</v>
      </c>
      <c r="G83" s="68">
        <v>87.012298725816422</v>
      </c>
      <c r="H83" s="68">
        <v>78.339352419955787</v>
      </c>
      <c r="I83" s="68">
        <v>73.309510648364736</v>
      </c>
      <c r="J83" s="68">
        <v>63.49320317294471</v>
      </c>
      <c r="K83" s="68">
        <v>57.722254532883973</v>
      </c>
      <c r="L83" s="68">
        <v>49.819445083432043</v>
      </c>
      <c r="M83" s="68">
        <v>45.030842569418702</v>
      </c>
      <c r="N83" s="68">
        <v>34.631444282457672</v>
      </c>
      <c r="O83" s="68">
        <v>26.287876932883083</v>
      </c>
      <c r="Q83" s="200"/>
      <c r="R83" s="200"/>
      <c r="T83" s="200"/>
      <c r="U83" s="200"/>
    </row>
    <row r="84" spans="1:21" ht="15.75" x14ac:dyDescent="0.3">
      <c r="A84" s="192" t="s">
        <v>65</v>
      </c>
      <c r="B84" s="20" t="s">
        <v>126</v>
      </c>
      <c r="C84" s="199">
        <v>6.5678600681583283</v>
      </c>
      <c r="D84" s="199">
        <v>6.444540504167855</v>
      </c>
      <c r="E84" s="199">
        <v>6.4198621135972544</v>
      </c>
      <c r="F84" s="68">
        <v>5.6818751942316981</v>
      </c>
      <c r="G84" s="68">
        <v>5.4681401243023791</v>
      </c>
      <c r="H84" s="68">
        <v>5.1474692980112025</v>
      </c>
      <c r="I84" s="68">
        <v>4.9696384996127918</v>
      </c>
      <c r="J84" s="68">
        <v>4.4144365032883766</v>
      </c>
      <c r="K84" s="68">
        <v>4.0681598283806713</v>
      </c>
      <c r="L84" s="68">
        <v>3.5524791738089054</v>
      </c>
      <c r="M84" s="68">
        <v>3.2085240770163854</v>
      </c>
      <c r="N84" s="68">
        <v>2.3481141464326192</v>
      </c>
      <c r="O84" s="68">
        <v>2.2231464082400954</v>
      </c>
      <c r="Q84" s="200"/>
      <c r="R84" s="200"/>
      <c r="T84" s="200"/>
      <c r="U84" s="200"/>
    </row>
    <row r="85" spans="1:21" ht="15.75" x14ac:dyDescent="0.3">
      <c r="A85" s="192" t="s">
        <v>63</v>
      </c>
      <c r="B85" s="20" t="s">
        <v>127</v>
      </c>
      <c r="C85" s="199">
        <v>129.37526106902024</v>
      </c>
      <c r="D85" s="199">
        <v>128.24021856245034</v>
      </c>
      <c r="E85" s="199">
        <v>129.08103618479353</v>
      </c>
      <c r="F85" s="68">
        <v>127.12401539423091</v>
      </c>
      <c r="G85" s="68">
        <v>125.93769175364237</v>
      </c>
      <c r="H85" s="68">
        <v>124.16477744533236</v>
      </c>
      <c r="I85" s="68">
        <v>122.99871316534222</v>
      </c>
      <c r="J85" s="68">
        <v>121.03445220593071</v>
      </c>
      <c r="K85" s="68">
        <v>119.73812190059276</v>
      </c>
      <c r="L85" s="68">
        <v>117.83490027184538</v>
      </c>
      <c r="M85" s="68">
        <v>116.57093492463343</v>
      </c>
      <c r="N85" s="68">
        <v>113.42747802788031</v>
      </c>
      <c r="O85" s="68">
        <v>110.50643665024137</v>
      </c>
      <c r="Q85" s="200"/>
      <c r="R85" s="200"/>
      <c r="T85" s="200"/>
      <c r="U85" s="200"/>
    </row>
    <row r="86" spans="1:21" ht="15.75" x14ac:dyDescent="0.3">
      <c r="A86" s="192"/>
      <c r="B86" s="32" t="s">
        <v>200</v>
      </c>
      <c r="C86" s="74">
        <v>1596.967140935873</v>
      </c>
      <c r="D86" s="74">
        <v>1569.9009162108614</v>
      </c>
      <c r="E86" s="74">
        <v>1546.1824587415279</v>
      </c>
      <c r="F86" s="74">
        <v>1478.7723746209488</v>
      </c>
      <c r="G86" s="74">
        <v>1433.1310847643506</v>
      </c>
      <c r="H86" s="74">
        <v>1366.3275029606987</v>
      </c>
      <c r="I86" s="74">
        <v>1324.7782336471653</v>
      </c>
      <c r="J86" s="74">
        <v>1268.8038347512656</v>
      </c>
      <c r="K86" s="74">
        <v>1233.8991037700873</v>
      </c>
      <c r="L86" s="74">
        <v>1183.2688734389526</v>
      </c>
      <c r="M86" s="74">
        <v>1150.5539384847993</v>
      </c>
      <c r="N86" s="74">
        <v>1072.1941496706606</v>
      </c>
      <c r="O86" s="74">
        <v>999.30376898917825</v>
      </c>
      <c r="Q86" s="200"/>
      <c r="R86" s="200"/>
      <c r="T86" s="200"/>
      <c r="U86" s="200"/>
    </row>
    <row r="87" spans="1:21" ht="15.75" x14ac:dyDescent="0.3">
      <c r="A87" s="192" t="s">
        <v>46</v>
      </c>
      <c r="B87" s="20" t="s">
        <v>128</v>
      </c>
      <c r="C87" s="199">
        <v>0</v>
      </c>
      <c r="D87" s="199">
        <v>0</v>
      </c>
      <c r="E87" s="199">
        <v>0</v>
      </c>
      <c r="F87" s="68">
        <v>0</v>
      </c>
      <c r="G87" s="68">
        <v>0</v>
      </c>
      <c r="H87" s="68">
        <v>0</v>
      </c>
      <c r="I87" s="68">
        <v>0</v>
      </c>
      <c r="J87" s="68">
        <v>0</v>
      </c>
      <c r="K87" s="68">
        <v>0</v>
      </c>
      <c r="L87" s="68">
        <v>0</v>
      </c>
      <c r="M87" s="68">
        <v>0</v>
      </c>
      <c r="N87" s="68">
        <v>0</v>
      </c>
      <c r="O87" s="68">
        <v>0</v>
      </c>
      <c r="Q87" s="200"/>
      <c r="R87" s="200"/>
      <c r="T87" s="200"/>
      <c r="U87" s="200"/>
    </row>
    <row r="88" spans="1:21" ht="15.75" x14ac:dyDescent="0.3">
      <c r="A88" s="192" t="s">
        <v>44</v>
      </c>
      <c r="B88" s="20" t="s">
        <v>129</v>
      </c>
      <c r="C88" s="199">
        <v>0</v>
      </c>
      <c r="D88" s="199">
        <v>0</v>
      </c>
      <c r="E88" s="199">
        <v>0</v>
      </c>
      <c r="F88" s="68">
        <v>0</v>
      </c>
      <c r="G88" s="68">
        <v>0</v>
      </c>
      <c r="H88" s="68">
        <v>0</v>
      </c>
      <c r="I88" s="68">
        <v>0</v>
      </c>
      <c r="J88" s="68">
        <v>0</v>
      </c>
      <c r="K88" s="68">
        <v>0</v>
      </c>
      <c r="L88" s="68">
        <v>0</v>
      </c>
      <c r="M88" s="68">
        <v>0</v>
      </c>
      <c r="N88" s="68">
        <v>0</v>
      </c>
      <c r="O88" s="68">
        <v>0</v>
      </c>
      <c r="Q88" s="200"/>
      <c r="R88" s="200"/>
      <c r="T88" s="200"/>
      <c r="U88" s="200"/>
    </row>
    <row r="89" spans="1:21" ht="15.75" x14ac:dyDescent="0.3">
      <c r="A89" s="192" t="s">
        <v>45</v>
      </c>
      <c r="B89" s="20" t="s">
        <v>130</v>
      </c>
      <c r="C89" s="199">
        <v>0</v>
      </c>
      <c r="D89" s="199">
        <v>0</v>
      </c>
      <c r="E89" s="199">
        <v>0</v>
      </c>
      <c r="F89" s="68">
        <v>0</v>
      </c>
      <c r="G89" s="68">
        <v>0</v>
      </c>
      <c r="H89" s="68">
        <v>0</v>
      </c>
      <c r="I89" s="68">
        <v>0</v>
      </c>
      <c r="J89" s="68">
        <v>0</v>
      </c>
      <c r="K89" s="68">
        <v>0</v>
      </c>
      <c r="L89" s="68">
        <v>0</v>
      </c>
      <c r="M89" s="68">
        <v>0</v>
      </c>
      <c r="N89" s="68">
        <v>0</v>
      </c>
      <c r="O89" s="68">
        <v>0</v>
      </c>
      <c r="Q89" s="200"/>
      <c r="R89" s="200"/>
      <c r="T89" s="200"/>
      <c r="U89" s="200"/>
    </row>
    <row r="90" spans="1:21" ht="15.75" x14ac:dyDescent="0.3">
      <c r="A90" s="192" t="s">
        <v>61</v>
      </c>
      <c r="B90" s="20" t="s">
        <v>131</v>
      </c>
      <c r="C90" s="199">
        <v>0.98066019392369141</v>
      </c>
      <c r="D90" s="199">
        <v>1.0470247255919636</v>
      </c>
      <c r="E90" s="199">
        <v>0.90992928058138256</v>
      </c>
      <c r="F90" s="68">
        <v>0.89465456498914642</v>
      </c>
      <c r="G90" s="68">
        <v>0.88447142126098888</v>
      </c>
      <c r="H90" s="68">
        <v>0.86919670566875296</v>
      </c>
      <c r="I90" s="68">
        <v>0.85901356194059564</v>
      </c>
      <c r="J90" s="68">
        <v>0.85821527023698641</v>
      </c>
      <c r="K90" s="68">
        <v>0.85768307576791369</v>
      </c>
      <c r="L90" s="68">
        <v>0.85688478406430457</v>
      </c>
      <c r="M90" s="68">
        <v>0.85635258959523175</v>
      </c>
      <c r="N90" s="68">
        <v>0.85502210342255014</v>
      </c>
      <c r="O90" s="68">
        <v>0.85369161724986808</v>
      </c>
      <c r="Q90" s="200"/>
      <c r="R90" s="200"/>
      <c r="T90" s="200"/>
      <c r="U90" s="200"/>
    </row>
    <row r="91" spans="1:21" ht="15.75" x14ac:dyDescent="0.3">
      <c r="A91" s="192" t="s">
        <v>43</v>
      </c>
      <c r="B91" s="20" t="s">
        <v>132</v>
      </c>
      <c r="C91" s="199">
        <v>1.3241836930324453</v>
      </c>
      <c r="D91" s="199">
        <v>1.5224395835610398</v>
      </c>
      <c r="E91" s="199">
        <v>1.4914322348549069</v>
      </c>
      <c r="F91" s="68">
        <v>1.4833921430238433</v>
      </c>
      <c r="G91" s="68">
        <v>1.4780320818031343</v>
      </c>
      <c r="H91" s="68">
        <v>1.4699919899720706</v>
      </c>
      <c r="I91" s="68">
        <v>1.4646319287513612</v>
      </c>
      <c r="J91" s="68">
        <v>1.4623032564073921</v>
      </c>
      <c r="K91" s="68">
        <v>1.4607508081780791</v>
      </c>
      <c r="L91" s="68">
        <v>1.4584221358341096</v>
      </c>
      <c r="M91" s="68">
        <v>1.4568696876047966</v>
      </c>
      <c r="N91" s="68">
        <v>1.4529885670315141</v>
      </c>
      <c r="O91" s="68">
        <v>1.4491074464582321</v>
      </c>
      <c r="Q91" s="200"/>
      <c r="R91" s="200"/>
      <c r="T91" s="200"/>
      <c r="U91" s="200"/>
    </row>
    <row r="92" spans="1:21" ht="15.75" x14ac:dyDescent="0.3">
      <c r="A92" s="192"/>
      <c r="B92" s="32" t="s">
        <v>201</v>
      </c>
      <c r="C92" s="74">
        <v>2.304843886956137</v>
      </c>
      <c r="D92" s="74">
        <v>2.5694643091530036</v>
      </c>
      <c r="E92" s="74">
        <v>2.4013615154362897</v>
      </c>
      <c r="F92" s="74">
        <v>2.3780467080129899</v>
      </c>
      <c r="G92" s="74">
        <v>2.362503503064123</v>
      </c>
      <c r="H92" s="74">
        <v>2.3391886956408237</v>
      </c>
      <c r="I92" s="74">
        <v>2.3236454906919568</v>
      </c>
      <c r="J92" s="74">
        <v>2.3205185266443786</v>
      </c>
      <c r="K92" s="74">
        <v>2.3184338839459926</v>
      </c>
      <c r="L92" s="74">
        <v>2.315306919898414</v>
      </c>
      <c r="M92" s="74">
        <v>2.3132222772000284</v>
      </c>
      <c r="N92" s="74">
        <v>2.3080106704540642</v>
      </c>
      <c r="O92" s="74">
        <v>2.3027990637081004</v>
      </c>
      <c r="Q92" s="200"/>
      <c r="R92" s="200"/>
      <c r="T92" s="200"/>
      <c r="U92" s="200"/>
    </row>
    <row r="93" spans="1:21" ht="15.75" x14ac:dyDescent="0.3">
      <c r="A93" s="192" t="s">
        <v>55</v>
      </c>
      <c r="B93" s="20" t="s">
        <v>133</v>
      </c>
      <c r="C93" s="199">
        <v>0.42873381370874464</v>
      </c>
      <c r="D93" s="199">
        <v>0.42878556925068345</v>
      </c>
      <c r="E93" s="199">
        <v>0.44670759660460213</v>
      </c>
      <c r="F93" s="68">
        <v>0.45311544714915891</v>
      </c>
      <c r="G93" s="68">
        <v>0.44975796468233764</v>
      </c>
      <c r="H93" s="68">
        <v>0.44417463845945976</v>
      </c>
      <c r="I93" s="68">
        <v>0.44039546665862128</v>
      </c>
      <c r="J93" s="68">
        <v>0.42192776102577023</v>
      </c>
      <c r="K93" s="68">
        <v>0.40974303435313209</v>
      </c>
      <c r="L93" s="68">
        <v>0.38951285951856357</v>
      </c>
      <c r="M93" s="68">
        <v>0.37672711820117172</v>
      </c>
      <c r="N93" s="68">
        <v>0.31364876917071643</v>
      </c>
      <c r="O93" s="68">
        <v>0.28728870278875884</v>
      </c>
      <c r="Q93" s="200"/>
      <c r="R93" s="200"/>
      <c r="T93" s="200"/>
      <c r="U93" s="200"/>
    </row>
    <row r="94" spans="1:21" ht="15.75" x14ac:dyDescent="0.3">
      <c r="A94" s="192"/>
      <c r="B94" s="33" t="s">
        <v>202</v>
      </c>
      <c r="C94" s="75">
        <v>1599.7007186365379</v>
      </c>
      <c r="D94" s="75">
        <v>1572.899166089265</v>
      </c>
      <c r="E94" s="75">
        <v>1549.0305278535689</v>
      </c>
      <c r="F94" s="75">
        <v>1481.603536776111</v>
      </c>
      <c r="G94" s="75">
        <v>1435.9433462320972</v>
      </c>
      <c r="H94" s="75">
        <v>1369.1108662947991</v>
      </c>
      <c r="I94" s="75">
        <v>1327.5422746045158</v>
      </c>
      <c r="J94" s="75">
        <v>1271.5462810389358</v>
      </c>
      <c r="K94" s="75">
        <v>1236.6272806883865</v>
      </c>
      <c r="L94" s="75">
        <v>1185.9736932183696</v>
      </c>
      <c r="M94" s="75">
        <v>1153.2438878802006</v>
      </c>
      <c r="N94" s="75">
        <v>1074.8158091102855</v>
      </c>
      <c r="O94" s="75">
        <v>1001.8938567556751</v>
      </c>
      <c r="Q94" s="202"/>
      <c r="R94" s="202"/>
      <c r="T94" s="202"/>
      <c r="U94" s="202"/>
    </row>
    <row r="95" spans="1:21" ht="15.75" x14ac:dyDescent="0.3">
      <c r="A95" s="192"/>
      <c r="B95" s="17" t="s">
        <v>83</v>
      </c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1:21" ht="16.5" x14ac:dyDescent="0.3">
      <c r="A96" s="193"/>
      <c r="B96" s="196" t="s">
        <v>203</v>
      </c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</row>
    <row r="97" spans="1:21" ht="30" x14ac:dyDescent="0.35">
      <c r="A97" s="191"/>
      <c r="B97" s="13" t="s">
        <v>223</v>
      </c>
      <c r="C97" s="14">
        <v>2018</v>
      </c>
      <c r="D97" s="14">
        <v>2019</v>
      </c>
      <c r="E97" s="14">
        <v>2020</v>
      </c>
      <c r="F97" s="14">
        <v>2023</v>
      </c>
      <c r="G97" s="14">
        <v>2025</v>
      </c>
      <c r="H97" s="14">
        <v>2028</v>
      </c>
      <c r="I97" s="14">
        <v>2030</v>
      </c>
      <c r="J97" s="14">
        <v>2033</v>
      </c>
      <c r="K97" s="14">
        <v>2035</v>
      </c>
      <c r="L97" s="14">
        <v>2038</v>
      </c>
      <c r="M97" s="14">
        <v>2040</v>
      </c>
      <c r="N97" s="14">
        <v>2045</v>
      </c>
      <c r="O97" s="14">
        <v>2050</v>
      </c>
    </row>
    <row r="98" spans="1:21" ht="15.75" x14ac:dyDescent="0.3">
      <c r="A98" s="192" t="s">
        <v>22</v>
      </c>
      <c r="B98" s="20" t="s">
        <v>134</v>
      </c>
      <c r="C98" s="199">
        <v>0.21757924920082472</v>
      </c>
      <c r="D98" s="199">
        <v>0.1748027113686158</v>
      </c>
      <c r="E98" s="199">
        <v>0.11851031540484769</v>
      </c>
      <c r="F98" s="68">
        <v>6.7091870831819708E-2</v>
      </c>
      <c r="G98" s="68">
        <v>4.0716112810501505E-2</v>
      </c>
      <c r="H98" s="68">
        <v>2.3658459313940446E-2</v>
      </c>
      <c r="I98" s="68">
        <v>1.6370766356414011E-2</v>
      </c>
      <c r="J98" s="68">
        <v>1.1143675310288649E-2</v>
      </c>
      <c r="K98" s="68">
        <v>8.4548874715162335E-3</v>
      </c>
      <c r="L98" s="68">
        <v>5.8202053146037651E-3</v>
      </c>
      <c r="M98" s="68">
        <v>4.1431989794851656E-3</v>
      </c>
      <c r="N98" s="68">
        <v>3.8860762474007929E-4</v>
      </c>
      <c r="O98" s="68">
        <v>0</v>
      </c>
      <c r="Q98" s="202"/>
      <c r="R98" s="202"/>
      <c r="T98" s="202"/>
      <c r="U98" s="202"/>
    </row>
    <row r="99" spans="1:21" ht="15.75" x14ac:dyDescent="0.3">
      <c r="A99" s="192" t="s">
        <v>23</v>
      </c>
      <c r="B99" s="20" t="s">
        <v>135</v>
      </c>
      <c r="C99" s="199">
        <v>3.4608128402392762</v>
      </c>
      <c r="D99" s="199">
        <v>3.674029062768057</v>
      </c>
      <c r="E99" s="199">
        <v>3.0830587460620151</v>
      </c>
      <c r="F99" s="68">
        <v>4.4427926742631172</v>
      </c>
      <c r="G99" s="68">
        <v>5.0537790828552316</v>
      </c>
      <c r="H99" s="68">
        <v>4.8235714290215537</v>
      </c>
      <c r="I99" s="68">
        <v>4.636512705706374</v>
      </c>
      <c r="J99" s="68">
        <v>4.0845596497233077</v>
      </c>
      <c r="K99" s="68">
        <v>3.6630289030853449</v>
      </c>
      <c r="L99" s="68">
        <v>2.8803592944847729</v>
      </c>
      <c r="M99" s="68">
        <v>2.3892649011076044</v>
      </c>
      <c r="N99" s="68">
        <v>1.0783704363536468</v>
      </c>
      <c r="O99" s="68">
        <v>0</v>
      </c>
      <c r="Q99" s="202"/>
      <c r="R99" s="202"/>
      <c r="T99" s="202"/>
      <c r="U99" s="202"/>
    </row>
    <row r="100" spans="1:21" ht="15.75" x14ac:dyDescent="0.3">
      <c r="A100" s="192" t="s">
        <v>24</v>
      </c>
      <c r="B100" s="20" t="s">
        <v>136</v>
      </c>
      <c r="C100" s="199">
        <v>7.1721748822342153E-3</v>
      </c>
      <c r="D100" s="199">
        <v>5.9662420957691479E-3</v>
      </c>
      <c r="E100" s="199">
        <v>3.7751142549039369E-3</v>
      </c>
      <c r="F100" s="68">
        <v>3.2266235366463971E-3</v>
      </c>
      <c r="G100" s="68">
        <v>0</v>
      </c>
      <c r="H100" s="68">
        <v>0</v>
      </c>
      <c r="I100" s="68">
        <v>0</v>
      </c>
      <c r="J100" s="68">
        <v>0</v>
      </c>
      <c r="K100" s="68">
        <v>0</v>
      </c>
      <c r="L100" s="68">
        <v>0</v>
      </c>
      <c r="M100" s="68">
        <v>0</v>
      </c>
      <c r="N100" s="68">
        <v>0</v>
      </c>
      <c r="O100" s="68">
        <v>0</v>
      </c>
      <c r="Q100" s="202"/>
      <c r="R100" s="202"/>
      <c r="T100" s="202"/>
      <c r="U100" s="202"/>
    </row>
    <row r="101" spans="1:21" ht="15.75" x14ac:dyDescent="0.3">
      <c r="A101" s="192" t="s">
        <v>25</v>
      </c>
      <c r="B101" s="20" t="s">
        <v>204</v>
      </c>
      <c r="C101" s="199">
        <v>3.2216782048162694E-3</v>
      </c>
      <c r="D101" s="199">
        <v>2.4225573028580447E-3</v>
      </c>
      <c r="E101" s="199">
        <v>1.6019734124761182E-3</v>
      </c>
      <c r="F101" s="68">
        <v>2.9193319958960217E-3</v>
      </c>
      <c r="G101" s="68">
        <v>2.8282902663480589E-3</v>
      </c>
      <c r="H101" s="68">
        <v>2.790220520063441E-3</v>
      </c>
      <c r="I101" s="68">
        <v>2.7582594224200632E-3</v>
      </c>
      <c r="J101" s="68">
        <v>2.7255686199850913E-3</v>
      </c>
      <c r="K101" s="68">
        <v>2.7258149110878154E-3</v>
      </c>
      <c r="L101" s="68">
        <v>2.729083845970559E-3</v>
      </c>
      <c r="M101" s="68">
        <v>2.7501587937621783E-3</v>
      </c>
      <c r="N101" s="68">
        <v>2.8163776804077537E-3</v>
      </c>
      <c r="O101" s="68">
        <v>0</v>
      </c>
      <c r="Q101" s="202"/>
      <c r="R101" s="202"/>
      <c r="T101" s="202"/>
      <c r="U101" s="202"/>
    </row>
    <row r="102" spans="1:21" ht="15.75" x14ac:dyDescent="0.3">
      <c r="A102" s="192" t="s">
        <v>137</v>
      </c>
      <c r="B102" s="20" t="s">
        <v>138</v>
      </c>
      <c r="C102" s="199">
        <v>0</v>
      </c>
      <c r="D102" s="199">
        <v>0</v>
      </c>
      <c r="E102" s="199">
        <v>0</v>
      </c>
      <c r="F102" s="68">
        <v>0</v>
      </c>
      <c r="G102" s="68">
        <v>0</v>
      </c>
      <c r="H102" s="68">
        <v>0</v>
      </c>
      <c r="I102" s="68">
        <v>0</v>
      </c>
      <c r="J102" s="68">
        <v>0</v>
      </c>
      <c r="K102" s="68">
        <v>0</v>
      </c>
      <c r="L102" s="68">
        <v>0</v>
      </c>
      <c r="M102" s="68">
        <v>0</v>
      </c>
      <c r="N102" s="68">
        <v>0</v>
      </c>
      <c r="O102" s="68">
        <v>0</v>
      </c>
      <c r="Q102" s="202"/>
      <c r="R102" s="202"/>
      <c r="T102" s="202"/>
      <c r="U102" s="202"/>
    </row>
    <row r="103" spans="1:21" ht="15.75" x14ac:dyDescent="0.3">
      <c r="A103" s="192" t="s">
        <v>26</v>
      </c>
      <c r="B103" s="20" t="s">
        <v>139</v>
      </c>
      <c r="C103" s="199">
        <v>3.8304141489154619E-2</v>
      </c>
      <c r="D103" s="199">
        <v>2.966497641399727E-2</v>
      </c>
      <c r="E103" s="199">
        <v>2.0100807921220789E-2</v>
      </c>
      <c r="F103" s="68">
        <v>1.2251062454724111E-2</v>
      </c>
      <c r="G103" s="68">
        <v>9.0716990351006228E-3</v>
      </c>
      <c r="H103" s="68">
        <v>5.9000567120642191E-3</v>
      </c>
      <c r="I103" s="68">
        <v>4.6990526927111675E-3</v>
      </c>
      <c r="J103" s="68">
        <v>3.4174954107658007E-3</v>
      </c>
      <c r="K103" s="68">
        <v>2.9754196199935738E-3</v>
      </c>
      <c r="L103" s="68">
        <v>2.3090491080528549E-3</v>
      </c>
      <c r="M103" s="68">
        <v>1.8456781100124615E-3</v>
      </c>
      <c r="N103" s="68">
        <v>1.994947584599748E-4</v>
      </c>
      <c r="O103" s="68">
        <v>0</v>
      </c>
      <c r="Q103" s="202"/>
      <c r="R103" s="202"/>
      <c r="T103" s="202"/>
      <c r="U103" s="202"/>
    </row>
    <row r="104" spans="1:21" ht="15.75" x14ac:dyDescent="0.3">
      <c r="A104" s="192" t="s">
        <v>27</v>
      </c>
      <c r="B104" s="20" t="s">
        <v>140</v>
      </c>
      <c r="C104" s="199">
        <v>0.38652302004373257</v>
      </c>
      <c r="D104" s="199">
        <v>0.39926097200843924</v>
      </c>
      <c r="E104" s="199">
        <v>0.34631492664431041</v>
      </c>
      <c r="F104" s="68">
        <v>0.79605033377946732</v>
      </c>
      <c r="G104" s="68">
        <v>1.1276090087707376</v>
      </c>
      <c r="H104" s="68">
        <v>1.1013717813545751</v>
      </c>
      <c r="I104" s="68">
        <v>1.0782405251646414</v>
      </c>
      <c r="J104" s="68">
        <v>0.97566058087890972</v>
      </c>
      <c r="K104" s="68">
        <v>0.89349950273579426</v>
      </c>
      <c r="L104" s="68">
        <v>0.71120149275840772</v>
      </c>
      <c r="M104" s="68">
        <v>0.58553451917604993</v>
      </c>
      <c r="N104" s="68">
        <v>0.25644309577002383</v>
      </c>
      <c r="O104" s="68">
        <v>0</v>
      </c>
      <c r="Q104" s="202"/>
      <c r="R104" s="202"/>
      <c r="T104" s="202"/>
      <c r="U104" s="202"/>
    </row>
    <row r="105" spans="1:21" ht="15.75" x14ac:dyDescent="0.3">
      <c r="A105" s="192" t="s">
        <v>28</v>
      </c>
      <c r="B105" s="20" t="s">
        <v>234</v>
      </c>
      <c r="C105" s="199">
        <v>2.3507484254684307E-2</v>
      </c>
      <c r="D105" s="199">
        <v>2.1483679121285768E-2</v>
      </c>
      <c r="E105" s="199">
        <v>1.464201473644041E-2</v>
      </c>
      <c r="F105" s="68">
        <v>9.3773548356566646E-3</v>
      </c>
      <c r="G105" s="68">
        <v>0</v>
      </c>
      <c r="H105" s="68">
        <v>0</v>
      </c>
      <c r="I105" s="68">
        <v>0</v>
      </c>
      <c r="J105" s="68">
        <v>0</v>
      </c>
      <c r="K105" s="68">
        <v>0</v>
      </c>
      <c r="L105" s="68">
        <v>0</v>
      </c>
      <c r="M105" s="68">
        <v>0</v>
      </c>
      <c r="N105" s="68">
        <v>0</v>
      </c>
      <c r="O105" s="68">
        <v>0</v>
      </c>
      <c r="Q105" s="202"/>
      <c r="R105" s="202"/>
      <c r="T105" s="202"/>
      <c r="U105" s="202"/>
    </row>
    <row r="106" spans="1:21" ht="15.75" x14ac:dyDescent="0.3">
      <c r="A106" s="192" t="s">
        <v>29</v>
      </c>
      <c r="B106" s="20" t="s">
        <v>235</v>
      </c>
      <c r="C106" s="199">
        <v>8.4532024112539631E-3</v>
      </c>
      <c r="D106" s="199">
        <v>6.1713701927256998E-3</v>
      </c>
      <c r="E106" s="199">
        <v>4.1746796576076182E-3</v>
      </c>
      <c r="F106" s="68">
        <v>3.8231564890305022E-3</v>
      </c>
      <c r="G106" s="68">
        <v>3.6553576853089816E-3</v>
      </c>
      <c r="H106" s="68">
        <v>3.6583838730972372E-3</v>
      </c>
      <c r="I106" s="68">
        <v>3.6571459581168451E-3</v>
      </c>
      <c r="J106" s="68">
        <v>3.6574029648393826E-3</v>
      </c>
      <c r="K106" s="68">
        <v>3.6651029122452437E-3</v>
      </c>
      <c r="L106" s="68">
        <v>3.6695812259268765E-3</v>
      </c>
      <c r="M106" s="68">
        <v>3.6974863643197101E-3</v>
      </c>
      <c r="N106" s="68">
        <v>3.7865565796133469E-3</v>
      </c>
      <c r="O106" s="68">
        <v>0</v>
      </c>
      <c r="Q106" s="202"/>
      <c r="R106" s="202"/>
      <c r="T106" s="202"/>
      <c r="U106" s="202"/>
    </row>
    <row r="107" spans="1:21" ht="15.75" x14ac:dyDescent="0.3">
      <c r="A107" s="192" t="s">
        <v>141</v>
      </c>
      <c r="B107" s="20" t="s">
        <v>142</v>
      </c>
      <c r="C107" s="199">
        <v>0</v>
      </c>
      <c r="D107" s="199">
        <v>0</v>
      </c>
      <c r="E107" s="199">
        <v>0</v>
      </c>
      <c r="F107" s="68">
        <v>0</v>
      </c>
      <c r="G107" s="68">
        <v>0</v>
      </c>
      <c r="H107" s="68">
        <v>0</v>
      </c>
      <c r="I107" s="68">
        <v>0</v>
      </c>
      <c r="J107" s="68">
        <v>0</v>
      </c>
      <c r="K107" s="68">
        <v>0</v>
      </c>
      <c r="L107" s="68">
        <v>0</v>
      </c>
      <c r="M107" s="68">
        <v>0</v>
      </c>
      <c r="N107" s="68">
        <v>0</v>
      </c>
      <c r="O107" s="68">
        <v>0</v>
      </c>
      <c r="Q107" s="202"/>
      <c r="R107" s="202"/>
      <c r="T107" s="202"/>
      <c r="U107" s="202"/>
    </row>
    <row r="108" spans="1:21" ht="15.75" x14ac:dyDescent="0.3">
      <c r="A108" s="192" t="s">
        <v>30</v>
      </c>
      <c r="B108" s="20" t="s">
        <v>205</v>
      </c>
      <c r="C108" s="199">
        <v>0.41139155132314731</v>
      </c>
      <c r="D108" s="199">
        <v>0.36951650216407417</v>
      </c>
      <c r="E108" s="199">
        <v>0.28950585508090204</v>
      </c>
      <c r="F108" s="68">
        <v>0.2895395227265965</v>
      </c>
      <c r="G108" s="68">
        <v>0.24332522420209918</v>
      </c>
      <c r="H108" s="68">
        <v>0.17014277705269573</v>
      </c>
      <c r="I108" s="68">
        <v>0.12587181054270566</v>
      </c>
      <c r="J108" s="68">
        <v>9.4636498571295705E-2</v>
      </c>
      <c r="K108" s="68">
        <v>8.0982863277866149E-2</v>
      </c>
      <c r="L108" s="68">
        <v>6.1282185904310241E-2</v>
      </c>
      <c r="M108" s="68">
        <v>4.9114945701701523E-2</v>
      </c>
      <c r="N108" s="68">
        <v>2.9783176028254209E-2</v>
      </c>
      <c r="O108" s="68">
        <v>1.9049506401054728E-2</v>
      </c>
      <c r="Q108" s="202"/>
      <c r="R108" s="202"/>
      <c r="T108" s="202"/>
      <c r="U108" s="202"/>
    </row>
    <row r="109" spans="1:21" ht="15.75" x14ac:dyDescent="0.3">
      <c r="A109" s="192" t="s">
        <v>31</v>
      </c>
      <c r="B109" s="20" t="s">
        <v>206</v>
      </c>
      <c r="C109" s="199">
        <v>3.4188325872746514E-4</v>
      </c>
      <c r="D109" s="199">
        <v>2.275337516422971E-4</v>
      </c>
      <c r="E109" s="199">
        <v>2.5564841263038502E-4</v>
      </c>
      <c r="F109" s="68">
        <v>9.5498725309659324E-5</v>
      </c>
      <c r="G109" s="68">
        <v>1.2767756941312386E-4</v>
      </c>
      <c r="H109" s="68">
        <v>1.2954903367183893E-4</v>
      </c>
      <c r="I109" s="68">
        <v>1.296675454364697E-4</v>
      </c>
      <c r="J109" s="68">
        <v>1.3862069391777147E-4</v>
      </c>
      <c r="K109" s="68">
        <v>1.3890625727881802E-4</v>
      </c>
      <c r="L109" s="68">
        <v>1.1950182490880785E-4</v>
      </c>
      <c r="M109" s="68">
        <v>9.105634922898162E-5</v>
      </c>
      <c r="N109" s="68">
        <v>7.0071587568471525E-5</v>
      </c>
      <c r="O109" s="68">
        <v>0</v>
      </c>
      <c r="Q109" s="202"/>
      <c r="R109" s="202"/>
      <c r="T109" s="202"/>
      <c r="U109" s="202"/>
    </row>
    <row r="110" spans="1:21" ht="15.75" x14ac:dyDescent="0.3">
      <c r="A110" s="192" t="s">
        <v>32</v>
      </c>
      <c r="B110" s="20" t="s">
        <v>207</v>
      </c>
      <c r="C110" s="199">
        <v>0.22024043703753399</v>
      </c>
      <c r="D110" s="199">
        <v>0.27307854684050836</v>
      </c>
      <c r="E110" s="199">
        <v>0.32924645626683818</v>
      </c>
      <c r="F110" s="68">
        <v>0.39443063340930207</v>
      </c>
      <c r="G110" s="68">
        <v>0.44632563869096242</v>
      </c>
      <c r="H110" s="68">
        <v>0.58653345377028709</v>
      </c>
      <c r="I110" s="68">
        <v>0.68091063241694572</v>
      </c>
      <c r="J110" s="68">
        <v>0.74195948455385796</v>
      </c>
      <c r="K110" s="68">
        <v>0.78336044052496101</v>
      </c>
      <c r="L110" s="68">
        <v>0.77824292549978713</v>
      </c>
      <c r="M110" s="68">
        <v>0.77516013897671809</v>
      </c>
      <c r="N110" s="68">
        <v>0.76708487387846958</v>
      </c>
      <c r="O110" s="68">
        <v>0.75849954474411241</v>
      </c>
      <c r="Q110" s="202"/>
      <c r="R110" s="202"/>
      <c r="T110" s="202"/>
      <c r="U110" s="202"/>
    </row>
    <row r="111" spans="1:21" ht="15.75" x14ac:dyDescent="0.3">
      <c r="A111" s="192" t="s">
        <v>143</v>
      </c>
      <c r="B111" s="20" t="s">
        <v>208</v>
      </c>
      <c r="C111" s="199">
        <v>0</v>
      </c>
      <c r="D111" s="199">
        <v>0</v>
      </c>
      <c r="E111" s="199">
        <v>0</v>
      </c>
      <c r="F111" s="68">
        <v>0</v>
      </c>
      <c r="G111" s="68">
        <v>0</v>
      </c>
      <c r="H111" s="68">
        <v>0</v>
      </c>
      <c r="I111" s="68">
        <v>0</v>
      </c>
      <c r="J111" s="68">
        <v>0</v>
      </c>
      <c r="K111" s="68">
        <v>0</v>
      </c>
      <c r="L111" s="68">
        <v>0</v>
      </c>
      <c r="M111" s="68">
        <v>0</v>
      </c>
      <c r="N111" s="68">
        <v>0</v>
      </c>
      <c r="O111" s="68">
        <v>0</v>
      </c>
      <c r="Q111" s="202"/>
      <c r="R111" s="202"/>
      <c r="T111" s="202"/>
      <c r="U111" s="202"/>
    </row>
    <row r="112" spans="1:21" ht="15.75" x14ac:dyDescent="0.3">
      <c r="A112" s="192" t="s">
        <v>34</v>
      </c>
      <c r="B112" s="20" t="s">
        <v>144</v>
      </c>
      <c r="C112" s="199">
        <v>0.45917602637859706</v>
      </c>
      <c r="D112" s="199">
        <v>0.44811784183550857</v>
      </c>
      <c r="E112" s="199">
        <v>0.36949030309271852</v>
      </c>
      <c r="F112" s="68">
        <v>0.37223616667571596</v>
      </c>
      <c r="G112" s="68">
        <v>0.37111209693779829</v>
      </c>
      <c r="H112" s="68">
        <v>0.31723694815967246</v>
      </c>
      <c r="I112" s="68">
        <v>0.27980107025392553</v>
      </c>
      <c r="J112" s="68">
        <v>0.20462163776891984</v>
      </c>
      <c r="K112" s="68">
        <v>0.15369858769639244</v>
      </c>
      <c r="L112" s="68">
        <v>9.9914745852461156E-2</v>
      </c>
      <c r="M112" s="68">
        <v>6.3476811099596298E-2</v>
      </c>
      <c r="N112" s="68">
        <v>0</v>
      </c>
      <c r="O112" s="68">
        <v>0</v>
      </c>
      <c r="Q112" s="202"/>
      <c r="R112" s="202"/>
      <c r="T112" s="202"/>
      <c r="U112" s="202"/>
    </row>
    <row r="113" spans="1:21" ht="15.75" x14ac:dyDescent="0.3">
      <c r="A113" s="192" t="s">
        <v>33</v>
      </c>
      <c r="B113" s="20" t="s">
        <v>145</v>
      </c>
      <c r="C113" s="199">
        <v>2.2720718960544946E-3</v>
      </c>
      <c r="D113" s="199">
        <v>1.9792566616652083E-3</v>
      </c>
      <c r="E113" s="199">
        <v>1.6848279177127099E-3</v>
      </c>
      <c r="F113" s="68">
        <v>9.4819637560704557E-4</v>
      </c>
      <c r="G113" s="68">
        <v>5.7005032724438058E-4</v>
      </c>
      <c r="H113" s="68">
        <v>2.4917638114114516E-4</v>
      </c>
      <c r="I113" s="68">
        <v>1.5688031650722671E-4</v>
      </c>
      <c r="J113" s="68">
        <v>9.3150395411110241E-5</v>
      </c>
      <c r="K113" s="68">
        <v>7.2306961553139854E-5</v>
      </c>
      <c r="L113" s="68">
        <v>6.1517293662544369E-5</v>
      </c>
      <c r="M113" s="68">
        <v>5.6047798791618551E-5</v>
      </c>
      <c r="N113" s="68">
        <v>4.7670305342176229E-5</v>
      </c>
      <c r="O113" s="68">
        <v>0</v>
      </c>
      <c r="Q113" s="202"/>
      <c r="R113" s="202"/>
      <c r="T113" s="202"/>
      <c r="U113" s="202"/>
    </row>
    <row r="114" spans="1:21" ht="15.75" x14ac:dyDescent="0.3">
      <c r="A114" s="192" t="s">
        <v>146</v>
      </c>
      <c r="B114" s="20" t="s">
        <v>147</v>
      </c>
      <c r="C114" s="199">
        <v>0</v>
      </c>
      <c r="D114" s="199">
        <v>0</v>
      </c>
      <c r="E114" s="199">
        <v>0</v>
      </c>
      <c r="F114" s="68">
        <v>0</v>
      </c>
      <c r="G114" s="68">
        <v>0</v>
      </c>
      <c r="H114" s="68">
        <v>0</v>
      </c>
      <c r="I114" s="68">
        <v>0</v>
      </c>
      <c r="J114" s="68">
        <v>0</v>
      </c>
      <c r="K114" s="68">
        <v>0</v>
      </c>
      <c r="L114" s="68">
        <v>0</v>
      </c>
      <c r="M114" s="68">
        <v>0</v>
      </c>
      <c r="N114" s="68">
        <v>0</v>
      </c>
      <c r="O114" s="68">
        <v>0</v>
      </c>
      <c r="Q114" s="202"/>
      <c r="R114" s="202"/>
      <c r="T114" s="202"/>
      <c r="U114" s="202"/>
    </row>
    <row r="115" spans="1:21" ht="15.75" x14ac:dyDescent="0.3">
      <c r="A115" s="192"/>
      <c r="B115" s="37" t="s">
        <v>209</v>
      </c>
      <c r="C115" s="76">
        <v>5.2389957606200372</v>
      </c>
      <c r="D115" s="76">
        <v>5.4067212525251467</v>
      </c>
      <c r="E115" s="76">
        <v>4.5823616688646247</v>
      </c>
      <c r="F115" s="76">
        <v>6.3947824260988879</v>
      </c>
      <c r="G115" s="76">
        <v>7.2991202391507448</v>
      </c>
      <c r="H115" s="76">
        <v>7.0352422351927633</v>
      </c>
      <c r="I115" s="76">
        <v>6.8291085163761984</v>
      </c>
      <c r="J115" s="76">
        <v>6.122613764891498</v>
      </c>
      <c r="K115" s="76">
        <v>5.5926027354540331</v>
      </c>
      <c r="L115" s="76">
        <v>4.5457095831128651</v>
      </c>
      <c r="M115" s="76">
        <v>3.875134942457271</v>
      </c>
      <c r="N115" s="76">
        <v>2.1389903605665266</v>
      </c>
      <c r="O115" s="76">
        <v>0.77754905114516715</v>
      </c>
      <c r="Q115" s="202"/>
      <c r="R115" s="202"/>
      <c r="T115" s="202"/>
      <c r="U115" s="202"/>
    </row>
    <row r="116" spans="1:21" ht="15.75" x14ac:dyDescent="0.3">
      <c r="A116" s="192" t="s">
        <v>48</v>
      </c>
      <c r="B116" s="20" t="s">
        <v>148</v>
      </c>
      <c r="C116" s="199">
        <v>5.5470722449237404E-2</v>
      </c>
      <c r="D116" s="199">
        <v>5.5565355805452889E-2</v>
      </c>
      <c r="E116" s="199">
        <v>4.6319220944763984E-2</v>
      </c>
      <c r="F116" s="68">
        <v>5.0655265582287945E-2</v>
      </c>
      <c r="G116" s="68">
        <v>5.3554429174645611E-2</v>
      </c>
      <c r="H116" s="68">
        <v>4.7216022997941275E-2</v>
      </c>
      <c r="I116" s="68">
        <v>4.2977066558281894E-2</v>
      </c>
      <c r="J116" s="68">
        <v>3.4625692606095812E-2</v>
      </c>
      <c r="K116" s="68">
        <v>2.899032126034112E-2</v>
      </c>
      <c r="L116" s="68">
        <v>2.2992861486735156E-2</v>
      </c>
      <c r="M116" s="68">
        <v>1.8825083193587912E-2</v>
      </c>
      <c r="N116" s="68">
        <v>1.1872794611868426E-2</v>
      </c>
      <c r="O116" s="68">
        <v>0</v>
      </c>
      <c r="Q116" s="202"/>
      <c r="R116" s="202"/>
      <c r="T116" s="202"/>
      <c r="U116" s="202"/>
    </row>
    <row r="117" spans="1:21" ht="15.75" x14ac:dyDescent="0.3">
      <c r="A117" s="192" t="s">
        <v>70</v>
      </c>
      <c r="B117" s="20" t="s">
        <v>210</v>
      </c>
      <c r="C117" s="199">
        <v>1.1111763304225093E-2</v>
      </c>
      <c r="D117" s="199">
        <v>1.2186382101845349E-2</v>
      </c>
      <c r="E117" s="199">
        <v>1.121623888245619E-2</v>
      </c>
      <c r="F117" s="68">
        <v>1.1655125623664648E-2</v>
      </c>
      <c r="G117" s="68">
        <v>1.2784194811659556E-2</v>
      </c>
      <c r="H117" s="68">
        <v>1.4099628196932093E-2</v>
      </c>
      <c r="I117" s="68">
        <v>1.4976583787113772E-2</v>
      </c>
      <c r="J117" s="68">
        <v>1.5493319352146628E-2</v>
      </c>
      <c r="K117" s="68">
        <v>1.5837809728835195E-2</v>
      </c>
      <c r="L117" s="68">
        <v>1.6467252245294706E-2</v>
      </c>
      <c r="M117" s="68">
        <v>1.6886880589601048E-2</v>
      </c>
      <c r="N117" s="68">
        <v>1.8086975197213633E-2</v>
      </c>
      <c r="O117" s="68">
        <v>1.9593078854876898E-2</v>
      </c>
      <c r="Q117" s="202"/>
      <c r="R117" s="202"/>
      <c r="T117" s="202"/>
      <c r="U117" s="202"/>
    </row>
    <row r="118" spans="1:21" ht="15.75" x14ac:dyDescent="0.3">
      <c r="A118" s="192" t="s">
        <v>50</v>
      </c>
      <c r="B118" s="20" t="s">
        <v>149</v>
      </c>
      <c r="C118" s="199">
        <v>9.170341343497139E-2</v>
      </c>
      <c r="D118" s="199">
        <v>9.2421098185258871E-2</v>
      </c>
      <c r="E118" s="199">
        <v>9.5605283856741718E-2</v>
      </c>
      <c r="F118" s="68">
        <v>0.12970116528462644</v>
      </c>
      <c r="G118" s="68">
        <v>0.14919941720681107</v>
      </c>
      <c r="H118" s="68">
        <v>0.15146777991138535</v>
      </c>
      <c r="I118" s="68">
        <v>0.15299924745449531</v>
      </c>
      <c r="J118" s="68">
        <v>0.14072840929722377</v>
      </c>
      <c r="K118" s="68">
        <v>0.13256460906514775</v>
      </c>
      <c r="L118" s="68">
        <v>0.12056059849678009</v>
      </c>
      <c r="M118" s="68">
        <v>0.11280133535201162</v>
      </c>
      <c r="N118" s="68">
        <v>0.10797392230912152</v>
      </c>
      <c r="O118" s="68">
        <v>0.10423698529331214</v>
      </c>
      <c r="Q118" s="202"/>
      <c r="R118" s="202"/>
      <c r="T118" s="202"/>
      <c r="U118" s="202"/>
    </row>
    <row r="119" spans="1:21" ht="15.75" x14ac:dyDescent="0.3">
      <c r="A119" s="192" t="s">
        <v>49</v>
      </c>
      <c r="B119" s="20" t="s">
        <v>150</v>
      </c>
      <c r="C119" s="199">
        <v>0.76746100633669867</v>
      </c>
      <c r="D119" s="199">
        <v>0.77684104670882037</v>
      </c>
      <c r="E119" s="199">
        <v>0.77812548028956063</v>
      </c>
      <c r="F119" s="68">
        <v>0.75925061721709464</v>
      </c>
      <c r="G119" s="68">
        <v>0.7466673751687839</v>
      </c>
      <c r="H119" s="68">
        <v>0.71931967390523766</v>
      </c>
      <c r="I119" s="68">
        <v>0.70108787306287346</v>
      </c>
      <c r="J119" s="68">
        <v>0.68068706727622852</v>
      </c>
      <c r="K119" s="68">
        <v>0.66708653008513186</v>
      </c>
      <c r="L119" s="68">
        <v>0.67428975493814847</v>
      </c>
      <c r="M119" s="68">
        <v>0.67909190484016013</v>
      </c>
      <c r="N119" s="68">
        <v>0.70335287277479852</v>
      </c>
      <c r="O119" s="68">
        <v>0.64128721912292597</v>
      </c>
      <c r="Q119" s="202"/>
      <c r="R119" s="202"/>
      <c r="T119" s="202"/>
      <c r="U119" s="202"/>
    </row>
    <row r="120" spans="1:21" ht="15.75" x14ac:dyDescent="0.3">
      <c r="A120" s="192" t="s">
        <v>51</v>
      </c>
      <c r="B120" s="20" t="s">
        <v>151</v>
      </c>
      <c r="C120" s="199">
        <v>4.2104199503349787E-2</v>
      </c>
      <c r="D120" s="199">
        <v>4.2397901232299771E-2</v>
      </c>
      <c r="E120" s="199">
        <v>2.6690827746249854E-2</v>
      </c>
      <c r="F120" s="68">
        <v>2.6376850410487561E-2</v>
      </c>
      <c r="G120" s="68">
        <v>2.7304311491211243E-2</v>
      </c>
      <c r="H120" s="68">
        <v>2.5995557519158177E-2</v>
      </c>
      <c r="I120" s="68">
        <v>2.5145392562714863E-2</v>
      </c>
      <c r="J120" s="68">
        <v>1.7720773518139884E-2</v>
      </c>
      <c r="K120" s="68">
        <v>1.2924331372563996E-2</v>
      </c>
      <c r="L120" s="68">
        <v>1.0779566541935655E-2</v>
      </c>
      <c r="M120" s="68">
        <v>9.3918944509193223E-3</v>
      </c>
      <c r="N120" s="68">
        <v>7.3016592564688204E-3</v>
      </c>
      <c r="O120" s="68">
        <v>5.8880409257711973E-3</v>
      </c>
      <c r="Q120" s="202"/>
      <c r="R120" s="202"/>
      <c r="T120" s="202"/>
      <c r="U120" s="202"/>
    </row>
    <row r="121" spans="1:21" ht="15.75" x14ac:dyDescent="0.3">
      <c r="A121" s="192"/>
      <c r="B121" s="37" t="s">
        <v>211</v>
      </c>
      <c r="C121" s="76">
        <v>0.96785110502848237</v>
      </c>
      <c r="D121" s="76">
        <v>0.97941178403367724</v>
      </c>
      <c r="E121" s="76">
        <v>0.95795705171977241</v>
      </c>
      <c r="F121" s="76">
        <v>0.97763902411816117</v>
      </c>
      <c r="G121" s="76">
        <v>0.98950972785311142</v>
      </c>
      <c r="H121" s="76">
        <v>0.95809866253065457</v>
      </c>
      <c r="I121" s="76">
        <v>0.93718616342547933</v>
      </c>
      <c r="J121" s="76">
        <v>0.88925526204983452</v>
      </c>
      <c r="K121" s="76">
        <v>0.85740360151201989</v>
      </c>
      <c r="L121" s="76">
        <v>0.84509003370889413</v>
      </c>
      <c r="M121" s="76">
        <v>0.83699709842628012</v>
      </c>
      <c r="N121" s="76">
        <v>0.84858822414947099</v>
      </c>
      <c r="O121" s="76">
        <v>0.77100532419688628</v>
      </c>
      <c r="Q121" s="202"/>
      <c r="R121" s="202"/>
      <c r="T121" s="202"/>
      <c r="U121" s="202"/>
    </row>
    <row r="122" spans="1:21" ht="15.75" x14ac:dyDescent="0.3">
      <c r="A122" s="192"/>
      <c r="B122" s="38" t="s">
        <v>212</v>
      </c>
      <c r="C122" s="77">
        <v>6.2068468656485196</v>
      </c>
      <c r="D122" s="77">
        <v>6.3861330365588236</v>
      </c>
      <c r="E122" s="77">
        <v>5.5403187205843967</v>
      </c>
      <c r="F122" s="77">
        <v>7.3724214502170486</v>
      </c>
      <c r="G122" s="77">
        <v>8.2886299670038568</v>
      </c>
      <c r="H122" s="77">
        <v>7.9933408977234182</v>
      </c>
      <c r="I122" s="77">
        <v>7.7662946798016774</v>
      </c>
      <c r="J122" s="77">
        <v>7.0118690269413326</v>
      </c>
      <c r="K122" s="77">
        <v>6.4500063369660534</v>
      </c>
      <c r="L122" s="77">
        <v>5.3907996168217593</v>
      </c>
      <c r="M122" s="77">
        <v>4.7121320408835512</v>
      </c>
      <c r="N122" s="77">
        <v>2.9875785847159975</v>
      </c>
      <c r="O122" s="77">
        <v>1.5485543753420534</v>
      </c>
      <c r="Q122" s="202"/>
      <c r="R122" s="202"/>
      <c r="T122" s="202"/>
      <c r="U122" s="202"/>
    </row>
    <row r="123" spans="1:21" ht="15.75" x14ac:dyDescent="0.3">
      <c r="A123" s="192"/>
      <c r="B123" s="17" t="s">
        <v>83</v>
      </c>
      <c r="C123" s="82"/>
      <c r="D123" s="82"/>
      <c r="E123" s="82"/>
      <c r="F123" s="81"/>
      <c r="G123" s="81"/>
      <c r="H123" s="81"/>
      <c r="I123" s="81"/>
      <c r="J123" s="81"/>
      <c r="K123" s="81"/>
      <c r="L123" s="81"/>
      <c r="M123" s="81"/>
      <c r="N123" s="81"/>
      <c r="O123" s="81"/>
    </row>
    <row r="124" spans="1:21" ht="15.75" x14ac:dyDescent="0.3">
      <c r="A124" s="197" t="s">
        <v>71</v>
      </c>
      <c r="B124" s="40" t="s">
        <v>213</v>
      </c>
      <c r="C124" s="199">
        <v>6.5369510597503384E-3</v>
      </c>
      <c r="D124" s="199">
        <v>7.1525335847974986E-3</v>
      </c>
      <c r="E124" s="199">
        <v>5.8927888959056382E-3</v>
      </c>
      <c r="F124" s="68">
        <v>1.1620797908637393E-2</v>
      </c>
      <c r="G124" s="68">
        <v>1.2746541661404657E-2</v>
      </c>
      <c r="H124" s="68">
        <v>1.4058100715001584E-2</v>
      </c>
      <c r="I124" s="68">
        <v>1.4932473417399523E-2</v>
      </c>
      <c r="J124" s="68">
        <v>1.5447687046779891E-2</v>
      </c>
      <c r="K124" s="68">
        <v>1.579116279970013E-2</v>
      </c>
      <c r="L124" s="68">
        <v>1.6418751425946121E-2</v>
      </c>
      <c r="M124" s="68">
        <v>1.6837143843443449E-2</v>
      </c>
      <c r="N124" s="68">
        <v>1.8033703825430705E-2</v>
      </c>
      <c r="O124" s="68">
        <v>1.9535371572334089E-2</v>
      </c>
      <c r="Q124" s="202"/>
      <c r="R124" s="202"/>
      <c r="T124" s="202"/>
      <c r="U124" s="202"/>
    </row>
    <row r="125" spans="1:21" ht="15.75" x14ac:dyDescent="0.3">
      <c r="A125" s="197" t="s">
        <v>78</v>
      </c>
      <c r="B125" s="40" t="s">
        <v>214</v>
      </c>
      <c r="C125" s="199">
        <v>0.5597583037779108</v>
      </c>
      <c r="D125" s="199">
        <v>0.49155458476441005</v>
      </c>
      <c r="E125" s="199">
        <v>0.276027042923149</v>
      </c>
      <c r="F125" s="68">
        <v>2.9739871690759152</v>
      </c>
      <c r="G125" s="68">
        <v>4.7831520792129165</v>
      </c>
      <c r="H125" s="68">
        <v>5.2832998911773013</v>
      </c>
      <c r="I125" s="68">
        <v>5.6167317658202238</v>
      </c>
      <c r="J125" s="68">
        <v>5.0977377819917642</v>
      </c>
      <c r="K125" s="68">
        <v>4.7517417927727932</v>
      </c>
      <c r="L125" s="68">
        <v>4.2889416199012578</v>
      </c>
      <c r="M125" s="68">
        <v>3.9804081713202364</v>
      </c>
      <c r="N125" s="68">
        <v>4.364602063830838</v>
      </c>
      <c r="O125" s="68">
        <v>4.7496519510214386</v>
      </c>
      <c r="Q125" s="202"/>
      <c r="R125" s="202"/>
      <c r="T125" s="202"/>
      <c r="U125" s="202"/>
    </row>
    <row r="126" spans="1:21" ht="15.75" x14ac:dyDescent="0.3">
      <c r="A126" s="197" t="s">
        <v>53</v>
      </c>
      <c r="B126" s="40" t="s">
        <v>215</v>
      </c>
      <c r="C126" s="199">
        <v>7.1288666978202284E-2</v>
      </c>
      <c r="D126" s="199">
        <v>7.0671548807602291E-2</v>
      </c>
      <c r="E126" s="199">
        <v>2.9480529688399929E-2</v>
      </c>
      <c r="F126" s="68">
        <v>3.7046467543796383E-2</v>
      </c>
      <c r="G126" s="68">
        <v>4.4543072327082316E-2</v>
      </c>
      <c r="H126" s="68">
        <v>4.0341032274103995E-2</v>
      </c>
      <c r="I126" s="68">
        <v>3.7753729739004024E-2</v>
      </c>
      <c r="J126" s="68">
        <v>3.2217339612390213E-2</v>
      </c>
      <c r="K126" s="68">
        <v>2.8962499609447266E-2</v>
      </c>
      <c r="L126" s="68">
        <v>0.62075454409467523</v>
      </c>
      <c r="M126" s="68">
        <v>0.59962556613627094</v>
      </c>
      <c r="N126" s="68">
        <v>0.60409801758872805</v>
      </c>
      <c r="O126" s="68">
        <v>1.1186766342791667E-2</v>
      </c>
      <c r="Q126" s="202"/>
      <c r="R126" s="202"/>
      <c r="T126" s="202"/>
      <c r="U126" s="202"/>
    </row>
    <row r="127" spans="1:21" ht="15.75" x14ac:dyDescent="0.3">
      <c r="A127" s="197" t="s">
        <v>152</v>
      </c>
      <c r="B127" s="41" t="s">
        <v>216</v>
      </c>
      <c r="C127" s="199">
        <v>0</v>
      </c>
      <c r="D127" s="199">
        <v>0</v>
      </c>
      <c r="E127" s="199">
        <v>0</v>
      </c>
      <c r="F127" s="68">
        <v>0</v>
      </c>
      <c r="G127" s="68">
        <v>0</v>
      </c>
      <c r="H127" s="68">
        <v>0</v>
      </c>
      <c r="I127" s="68">
        <v>0</v>
      </c>
      <c r="J127" s="68">
        <v>0</v>
      </c>
      <c r="K127" s="68">
        <v>0</v>
      </c>
      <c r="L127" s="68">
        <v>0</v>
      </c>
      <c r="M127" s="68">
        <v>0</v>
      </c>
      <c r="N127" s="68">
        <v>0</v>
      </c>
      <c r="O127" s="68">
        <v>0</v>
      </c>
      <c r="Q127" s="202"/>
      <c r="R127" s="202"/>
      <c r="T127" s="202"/>
      <c r="U127" s="202"/>
    </row>
    <row r="128" spans="1:21" ht="15.75" x14ac:dyDescent="0.3">
      <c r="A128" s="197"/>
      <c r="B128" s="42" t="s">
        <v>217</v>
      </c>
      <c r="C128" s="78">
        <v>0.63758392181586343</v>
      </c>
      <c r="D128" s="78">
        <v>0.56937866715680985</v>
      </c>
      <c r="E128" s="78">
        <v>0.31140036150745459</v>
      </c>
      <c r="F128" s="78">
        <v>3.022654434528349</v>
      </c>
      <c r="G128" s="78">
        <v>4.8404416932014032</v>
      </c>
      <c r="H128" s="78">
        <v>5.3376990241664073</v>
      </c>
      <c r="I128" s="78">
        <v>5.6694179689766271</v>
      </c>
      <c r="J128" s="78">
        <v>5.1454028086509336</v>
      </c>
      <c r="K128" s="78">
        <v>4.7964954551819403</v>
      </c>
      <c r="L128" s="78">
        <v>4.9261149154218788</v>
      </c>
      <c r="M128" s="78">
        <v>4.5968708812999513</v>
      </c>
      <c r="N128" s="78">
        <v>4.9867337852449971</v>
      </c>
      <c r="O128" s="78">
        <v>4.780374088936564</v>
      </c>
      <c r="Q128" s="202"/>
      <c r="R128" s="202"/>
      <c r="T128" s="202"/>
      <c r="U128" s="202"/>
    </row>
    <row r="129" spans="1:21" ht="15.75" x14ac:dyDescent="0.3">
      <c r="A129" s="193"/>
      <c r="B129" s="98"/>
      <c r="C129" s="98"/>
      <c r="D129" s="98"/>
    </row>
    <row r="130" spans="1:21" ht="16.5" x14ac:dyDescent="0.3">
      <c r="A130" s="193"/>
      <c r="B130" s="198" t="s">
        <v>218</v>
      </c>
      <c r="C130" s="87"/>
      <c r="D130" s="87"/>
      <c r="E130" s="87"/>
      <c r="F130" s="198" t="s">
        <v>240</v>
      </c>
      <c r="G130" s="87"/>
      <c r="H130" s="87"/>
      <c r="I130" s="87"/>
      <c r="J130" s="87"/>
      <c r="K130" s="87"/>
      <c r="L130" s="87"/>
      <c r="M130" s="87"/>
      <c r="N130" s="87"/>
      <c r="O130" s="87"/>
    </row>
    <row r="131" spans="1:21" ht="30" x14ac:dyDescent="0.35">
      <c r="A131" s="191"/>
      <c r="B131" s="13" t="s">
        <v>223</v>
      </c>
      <c r="C131" s="14">
        <v>2018</v>
      </c>
      <c r="D131" s="14">
        <v>2019</v>
      </c>
      <c r="E131" s="14">
        <v>2020</v>
      </c>
      <c r="F131" s="14">
        <v>2023</v>
      </c>
      <c r="G131" s="14">
        <v>2025</v>
      </c>
      <c r="H131" s="14">
        <v>2028</v>
      </c>
      <c r="I131" s="14">
        <v>2030</v>
      </c>
      <c r="J131" s="14">
        <v>2033</v>
      </c>
      <c r="K131" s="14">
        <v>2035</v>
      </c>
      <c r="L131" s="14">
        <v>2038</v>
      </c>
      <c r="M131" s="14">
        <v>2040</v>
      </c>
      <c r="N131" s="14">
        <v>2045</v>
      </c>
      <c r="O131" s="14">
        <v>2050</v>
      </c>
    </row>
    <row r="132" spans="1:21" ht="15.75" x14ac:dyDescent="0.3">
      <c r="A132" s="192" t="s">
        <v>72</v>
      </c>
      <c r="B132" s="20" t="s">
        <v>153</v>
      </c>
      <c r="C132" s="199">
        <v>18.194229174180194</v>
      </c>
      <c r="D132" s="199">
        <v>19.128785004978145</v>
      </c>
      <c r="E132" s="199">
        <v>18.032914745176075</v>
      </c>
      <c r="F132" s="199">
        <v>18.032914745176075</v>
      </c>
      <c r="G132" s="199">
        <v>18.032914745176075</v>
      </c>
      <c r="H132" s="199">
        <v>18.032914745176075</v>
      </c>
      <c r="I132" s="199">
        <v>18.032914745176075</v>
      </c>
      <c r="J132" s="199">
        <v>18.032914745176075</v>
      </c>
      <c r="K132" s="199">
        <v>18.032914745176075</v>
      </c>
      <c r="L132" s="199">
        <v>18.032914745176075</v>
      </c>
      <c r="M132" s="199">
        <v>18.032914745176075</v>
      </c>
      <c r="N132" s="199">
        <v>18.032914745176075</v>
      </c>
      <c r="O132" s="199">
        <v>18.032914745176075</v>
      </c>
      <c r="Q132" s="202"/>
      <c r="R132" s="202"/>
      <c r="T132" s="202"/>
      <c r="U132" s="202"/>
    </row>
    <row r="133" spans="1:21" ht="15.75" x14ac:dyDescent="0.3">
      <c r="A133" s="192" t="s">
        <v>67</v>
      </c>
      <c r="B133" s="20" t="s">
        <v>154</v>
      </c>
      <c r="C133" s="199">
        <v>3.6611930772251724</v>
      </c>
      <c r="D133" s="199">
        <v>3.594625835648956</v>
      </c>
      <c r="E133" s="199">
        <v>3.5013568351799913</v>
      </c>
      <c r="F133" s="199">
        <v>3.5013568351799917</v>
      </c>
      <c r="G133" s="199">
        <v>3.5013568351799917</v>
      </c>
      <c r="H133" s="199">
        <v>3.5013568351799917</v>
      </c>
      <c r="I133" s="199">
        <v>3.5013568351799917</v>
      </c>
      <c r="J133" s="199">
        <v>3.5013568351799917</v>
      </c>
      <c r="K133" s="199">
        <v>3.5013568351799917</v>
      </c>
      <c r="L133" s="199">
        <v>3.5013568351799917</v>
      </c>
      <c r="M133" s="199">
        <v>3.5013568351799917</v>
      </c>
      <c r="N133" s="199">
        <v>3.5013568351799917</v>
      </c>
      <c r="O133" s="199">
        <v>3.5013568351799917</v>
      </c>
      <c r="Q133" s="202"/>
      <c r="R133" s="202"/>
      <c r="T133" s="202"/>
      <c r="U133" s="202"/>
    </row>
    <row r="134" spans="1:21" ht="15.75" x14ac:dyDescent="0.3">
      <c r="A134" s="192" t="s">
        <v>73</v>
      </c>
      <c r="B134" s="20" t="s">
        <v>155</v>
      </c>
      <c r="C134" s="199">
        <v>6.0102584578816565</v>
      </c>
      <c r="D134" s="199">
        <v>5.9110936734919761</v>
      </c>
      <c r="E134" s="199">
        <v>5.810620218014197</v>
      </c>
      <c r="F134" s="199">
        <v>5.810620218014197</v>
      </c>
      <c r="G134" s="199">
        <v>5.810620218014197</v>
      </c>
      <c r="H134" s="199">
        <v>5.810620218014197</v>
      </c>
      <c r="I134" s="199">
        <v>5.810620218014197</v>
      </c>
      <c r="J134" s="199">
        <v>5.810620218014197</v>
      </c>
      <c r="K134" s="199">
        <v>5.810620218014197</v>
      </c>
      <c r="L134" s="199">
        <v>5.810620218014197</v>
      </c>
      <c r="M134" s="199">
        <v>5.810620218014197</v>
      </c>
      <c r="N134" s="199">
        <v>5.810620218014197</v>
      </c>
      <c r="O134" s="199">
        <v>5.810620218014197</v>
      </c>
      <c r="Q134" s="202"/>
      <c r="R134" s="202"/>
      <c r="T134" s="202"/>
      <c r="U134" s="202"/>
    </row>
    <row r="135" spans="1:21" ht="15.75" x14ac:dyDescent="0.3">
      <c r="A135" s="192" t="s">
        <v>82</v>
      </c>
      <c r="B135" s="20" t="s">
        <v>156</v>
      </c>
      <c r="C135" s="199">
        <v>0.10361376000000001</v>
      </c>
      <c r="D135" s="199">
        <v>8.5953599999999991E-2</v>
      </c>
      <c r="E135" s="199">
        <v>6.7579200000000006E-2</v>
      </c>
      <c r="F135" s="199">
        <v>6.7579200000000006E-2</v>
      </c>
      <c r="G135" s="199">
        <v>6.7579200000000006E-2</v>
      </c>
      <c r="H135" s="199">
        <v>6.7579200000000006E-2</v>
      </c>
      <c r="I135" s="199">
        <v>6.7579200000000006E-2</v>
      </c>
      <c r="J135" s="199">
        <v>6.7579200000000006E-2</v>
      </c>
      <c r="K135" s="199">
        <v>6.7579200000000006E-2</v>
      </c>
      <c r="L135" s="199">
        <v>6.7579200000000006E-2</v>
      </c>
      <c r="M135" s="199">
        <v>6.7579200000000006E-2</v>
      </c>
      <c r="N135" s="199">
        <v>6.7579200000000006E-2</v>
      </c>
      <c r="O135" s="199">
        <v>6.7579200000000006E-2</v>
      </c>
      <c r="Q135" s="202"/>
      <c r="R135" s="202"/>
      <c r="T135" s="202"/>
      <c r="U135" s="202"/>
    </row>
    <row r="136" spans="1:21" ht="15.75" x14ac:dyDescent="0.3">
      <c r="A136" s="192" t="s">
        <v>79</v>
      </c>
      <c r="B136" s="20" t="s">
        <v>219</v>
      </c>
      <c r="C136" s="199">
        <v>0.58273056000000012</v>
      </c>
      <c r="D136" s="199">
        <v>0.57182976000000008</v>
      </c>
      <c r="E136" s="199">
        <v>0.57161376000000019</v>
      </c>
      <c r="F136" s="199">
        <v>0.57161376000000019</v>
      </c>
      <c r="G136" s="199">
        <v>0.57161376000000019</v>
      </c>
      <c r="H136" s="199">
        <v>0.57161376000000019</v>
      </c>
      <c r="I136" s="199">
        <v>0.57161376000000019</v>
      </c>
      <c r="J136" s="199">
        <v>0.57161376000000019</v>
      </c>
      <c r="K136" s="199">
        <v>0.57161376000000019</v>
      </c>
      <c r="L136" s="199">
        <v>0.57161376000000019</v>
      </c>
      <c r="M136" s="199">
        <v>0.57161376000000019</v>
      </c>
      <c r="N136" s="199">
        <v>0.57161376000000019</v>
      </c>
      <c r="O136" s="199">
        <v>0.57161376000000019</v>
      </c>
      <c r="Q136" s="202"/>
      <c r="R136" s="202"/>
      <c r="T136" s="202"/>
      <c r="U136" s="202"/>
    </row>
    <row r="137" spans="1:21" ht="15.75" x14ac:dyDescent="0.3">
      <c r="A137" s="192" t="s">
        <v>76</v>
      </c>
      <c r="B137" s="20" t="s">
        <v>157</v>
      </c>
      <c r="C137" s="199">
        <v>2.3382720000000003E-2</v>
      </c>
      <c r="D137" s="199">
        <v>2.0908799999999995E-2</v>
      </c>
      <c r="E137" s="199">
        <v>2.0177280000000002E-2</v>
      </c>
      <c r="F137" s="199">
        <v>2.0177280000000006E-2</v>
      </c>
      <c r="G137" s="199">
        <v>2.0177280000000006E-2</v>
      </c>
      <c r="H137" s="199">
        <v>2.0177280000000006E-2</v>
      </c>
      <c r="I137" s="199">
        <v>2.0177280000000006E-2</v>
      </c>
      <c r="J137" s="199">
        <v>2.0177280000000006E-2</v>
      </c>
      <c r="K137" s="199">
        <v>2.0177280000000006E-2</v>
      </c>
      <c r="L137" s="199">
        <v>2.0177280000000006E-2</v>
      </c>
      <c r="M137" s="199">
        <v>2.0177280000000006E-2</v>
      </c>
      <c r="N137" s="199">
        <v>2.0177280000000006E-2</v>
      </c>
      <c r="O137" s="199">
        <v>2.0177280000000006E-2</v>
      </c>
      <c r="Q137" s="202"/>
      <c r="R137" s="202"/>
      <c r="T137" s="202"/>
      <c r="U137" s="202"/>
    </row>
    <row r="138" spans="1:21" ht="15.75" x14ac:dyDescent="0.3">
      <c r="A138" s="192" t="s">
        <v>74</v>
      </c>
      <c r="B138" s="20" t="s">
        <v>158</v>
      </c>
      <c r="C138" s="199">
        <v>0</v>
      </c>
      <c r="D138" s="199">
        <v>0</v>
      </c>
      <c r="E138" s="199">
        <v>0</v>
      </c>
      <c r="F138" s="199">
        <v>0</v>
      </c>
      <c r="G138" s="199">
        <v>0</v>
      </c>
      <c r="H138" s="199">
        <v>0</v>
      </c>
      <c r="I138" s="199">
        <v>0</v>
      </c>
      <c r="J138" s="199">
        <v>0</v>
      </c>
      <c r="K138" s="199">
        <v>0</v>
      </c>
      <c r="L138" s="199">
        <v>0</v>
      </c>
      <c r="M138" s="199">
        <v>0</v>
      </c>
      <c r="N138" s="199">
        <v>0</v>
      </c>
      <c r="O138" s="199">
        <v>0</v>
      </c>
      <c r="Q138" s="202"/>
      <c r="R138" s="202"/>
      <c r="T138" s="202"/>
      <c r="U138" s="202"/>
    </row>
    <row r="139" spans="1:21" ht="15.75" x14ac:dyDescent="0.3">
      <c r="A139" s="192" t="s">
        <v>159</v>
      </c>
      <c r="B139" s="20" t="s">
        <v>160</v>
      </c>
      <c r="C139" s="199">
        <v>0</v>
      </c>
      <c r="D139" s="199">
        <v>0</v>
      </c>
      <c r="E139" s="199">
        <v>0</v>
      </c>
      <c r="F139" s="199">
        <v>0</v>
      </c>
      <c r="G139" s="199">
        <v>0</v>
      </c>
      <c r="H139" s="199">
        <v>0</v>
      </c>
      <c r="I139" s="199">
        <v>0</v>
      </c>
      <c r="J139" s="199">
        <v>0</v>
      </c>
      <c r="K139" s="199">
        <v>0</v>
      </c>
      <c r="L139" s="199">
        <v>0</v>
      </c>
      <c r="M139" s="199">
        <v>0</v>
      </c>
      <c r="N139" s="199">
        <v>0</v>
      </c>
      <c r="O139" s="199">
        <v>0</v>
      </c>
      <c r="Q139" s="202"/>
      <c r="R139" s="202"/>
      <c r="T139" s="202"/>
      <c r="U139" s="202"/>
    </row>
    <row r="140" spans="1:21" ht="15.75" x14ac:dyDescent="0.3">
      <c r="A140" s="192" t="s">
        <v>75</v>
      </c>
      <c r="B140" s="44" t="s">
        <v>161</v>
      </c>
      <c r="C140" s="199">
        <v>0</v>
      </c>
      <c r="D140" s="199">
        <v>0</v>
      </c>
      <c r="E140" s="199">
        <v>0</v>
      </c>
      <c r="F140" s="199">
        <v>0</v>
      </c>
      <c r="G140" s="199">
        <v>0</v>
      </c>
      <c r="H140" s="199">
        <v>0</v>
      </c>
      <c r="I140" s="199">
        <v>0</v>
      </c>
      <c r="J140" s="199">
        <v>0</v>
      </c>
      <c r="K140" s="199">
        <v>0</v>
      </c>
      <c r="L140" s="199">
        <v>0</v>
      </c>
      <c r="M140" s="199">
        <v>0</v>
      </c>
      <c r="N140" s="199">
        <v>0</v>
      </c>
      <c r="O140" s="199">
        <v>0</v>
      </c>
      <c r="Q140" s="202"/>
    </row>
    <row r="141" spans="1:21" ht="15.75" x14ac:dyDescent="0.3">
      <c r="A141" s="192"/>
      <c r="B141" s="45" t="s">
        <v>220</v>
      </c>
      <c r="C141" s="79">
        <v>28.575407749287024</v>
      </c>
      <c r="D141" s="79">
        <v>29.313196674119077</v>
      </c>
      <c r="E141" s="79">
        <v>28.004262038370264</v>
      </c>
      <c r="F141" s="79">
        <v>28.004262038370264</v>
      </c>
      <c r="G141" s="79">
        <v>28.004262038370264</v>
      </c>
      <c r="H141" s="79">
        <v>28.004262038370264</v>
      </c>
      <c r="I141" s="79">
        <v>28.004262038370264</v>
      </c>
      <c r="J141" s="79">
        <v>28.004262038370264</v>
      </c>
      <c r="K141" s="79">
        <v>28.004262038370264</v>
      </c>
      <c r="L141" s="79">
        <v>28.004262038370264</v>
      </c>
      <c r="M141" s="79">
        <v>28.004262038370264</v>
      </c>
      <c r="N141" s="79">
        <v>28.004262038370264</v>
      </c>
      <c r="O141" s="79">
        <v>28.004262038370264</v>
      </c>
      <c r="Q141" s="202"/>
      <c r="R141" s="202"/>
      <c r="T141" s="202"/>
      <c r="U141" s="202"/>
    </row>
    <row r="142" spans="1:21" x14ac:dyDescent="0.25">
      <c r="A142" s="192"/>
      <c r="B142" s="80" t="s">
        <v>83</v>
      </c>
      <c r="C142" s="86"/>
      <c r="D142" s="86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</row>
    <row r="143" spans="1:21" x14ac:dyDescent="0.25">
      <c r="A143" s="19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4b2812b-d92f-445a-bd20-d5f1ba71be26">
      <Terms xmlns="http://schemas.microsoft.com/office/infopath/2007/PartnerControls"/>
    </lcf76f155ced4ddcb4097134ff3c332f>
    <TaxCatchAll xmlns="3331daee-1646-4c3a-8c45-78356b5a9d7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340E8DBE75274CB88F44145B93306F" ma:contentTypeVersion="12" ma:contentTypeDescription="Crée un document." ma:contentTypeScope="" ma:versionID="e9aff82c80ac9d74f35c522f36a9a686">
  <xsd:schema xmlns:xsd="http://www.w3.org/2001/XMLSchema" xmlns:xs="http://www.w3.org/2001/XMLSchema" xmlns:p="http://schemas.microsoft.com/office/2006/metadata/properties" xmlns:ns2="aa63012a-dca0-4847-9039-1b3f0d0527af" xmlns:ns3="f4b2812b-d92f-445a-bd20-d5f1ba71be26" xmlns:ns4="3331daee-1646-4c3a-8c45-78356b5a9d77" targetNamespace="http://schemas.microsoft.com/office/2006/metadata/properties" ma:root="true" ma:fieldsID="00a66dc6d3be0466e68ce66fdf8c2327" ns2:_="" ns3:_="" ns4:_="">
    <xsd:import namespace="aa63012a-dca0-4847-9039-1b3f0d0527af"/>
    <xsd:import namespace="f4b2812b-d92f-445a-bd20-d5f1ba71be26"/>
    <xsd:import namespace="3331daee-1646-4c3a-8c45-78356b5a9d7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4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63012a-dca0-4847-9039-1b3f0d0527a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b2812b-d92f-445a-bd20-d5f1ba71be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57ba0aaa-12d9-48be-b932-d2fd993dfb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31daee-1646-4c3a-8c45-78356b5a9d7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Colonne Attraper tout de Taxonomie" ma:hidden="true" ma:list="{4fb7d4b7-bce7-4382-a1e1-d57b09bb3572}" ma:internalName="TaxCatchAll" ma:showField="CatchAllData" ma:web="3331daee-1646-4c3a-8c45-78356b5a9d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26B244-195D-46B3-9124-C866F0E03982}">
  <ds:schemaRefs>
    <ds:schemaRef ds:uri="http://schemas.microsoft.com/office/2006/metadata/properties"/>
    <ds:schemaRef ds:uri="http://schemas.microsoft.com/office/infopath/2007/PartnerControls"/>
    <ds:schemaRef ds:uri="f4b2812b-d92f-445a-bd20-d5f1ba71be26"/>
    <ds:schemaRef ds:uri="3331daee-1646-4c3a-8c45-78356b5a9d77"/>
  </ds:schemaRefs>
</ds:datastoreItem>
</file>

<file path=customXml/itemProps2.xml><?xml version="1.0" encoding="utf-8"?>
<ds:datastoreItem xmlns:ds="http://schemas.openxmlformats.org/officeDocument/2006/customXml" ds:itemID="{917E230E-F1F2-4FBB-B622-27EDB777EB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3BC276-9B98-4970-8D28-46645AEB43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63012a-dca0-4847-9039-1b3f0d0527af"/>
    <ds:schemaRef ds:uri="f4b2812b-d92f-445a-bd20-d5f1ba71be26"/>
    <ds:schemaRef ds:uri="3331daee-1646-4c3a-8c45-78356b5a9d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Répartition SECTEN1_2023</vt:lpstr>
      <vt:lpstr>checkSEC1 vs AMS1</vt:lpstr>
      <vt:lpstr>checkSEC1 vs AME</vt:lpstr>
      <vt:lpstr>SECTEN2_CO2e_2023</vt:lpstr>
      <vt:lpstr>check SEC2 vs AMS1</vt:lpstr>
      <vt:lpstr>check SEC2 vs AME</vt:lpstr>
      <vt:lpstr>check SEC2 vs AMS2 inv2022</vt:lpstr>
      <vt:lpstr>SECTEN2_CO2_2023</vt:lpstr>
      <vt:lpstr>SECTEN2_CH4_2023</vt:lpstr>
      <vt:lpstr>SECTEN2_N2O_2023</vt:lpstr>
      <vt:lpstr>SECTEN2_SF6_2023</vt:lpstr>
      <vt:lpstr>SECTEN2_NF3_2023</vt:lpstr>
      <vt:lpstr>SECTEN2_HFC_2023</vt:lpstr>
      <vt:lpstr>SECTEN2_PFC_2023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Laetitia LN. NICCO</dc:creator>
  <cp:keywords/>
  <dc:description/>
  <cp:lastModifiedBy>Grégoire Bongrand</cp:lastModifiedBy>
  <cp:revision/>
  <dcterms:created xsi:type="dcterms:W3CDTF">2015-01-28T17:37:30Z</dcterms:created>
  <dcterms:modified xsi:type="dcterms:W3CDTF">2023-10-04T16:09:29Z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0x01010040340E8DBE75274CB88F44145B93306F</vt:lpwstr>
  </property>
  <property fmtid="{D5CDD505-2E9C-101B-9397-08002B2CF9AE}" pid="3" name="MediaServiceImageTags">
    <vt:lpwstr/>
  </property>
</Properties>
</file>