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citepa.sharepoint.com/projets/2069/1-En chantier/3_AMS_RUN2/3_1_GES (central)/Résultats périmètres FR et UE/"/>
    </mc:Choice>
  </mc:AlternateContent>
  <xr:revisionPtr revIDLastSave="3458" documentId="13_ncr:1_{E7571AA2-C4D1-4037-815C-19A3947CC150}" xr6:coauthVersionLast="47" xr6:coauthVersionMax="47" xr10:uidLastSave="{5B884AE5-B696-4D76-B8F0-E3F21DD3B03A}"/>
  <bookViews>
    <workbookView xWindow="-120" yWindow="-120" windowWidth="29040" windowHeight="15840" xr2:uid="{4E0C4A28-91DD-4DB9-BC55-FEF287E0C4C5}"/>
  </bookViews>
  <sheets>
    <sheet name="Répartition SECTEN1_2023" sheetId="30" r:id="rId1"/>
    <sheet name="checkSEC1 vs AME" sheetId="49" r:id="rId2"/>
    <sheet name="checkSEC1 vs AMS1" sheetId="50" r:id="rId3"/>
    <sheet name="SECTEN2_CO2e_2023" sheetId="47" r:id="rId4"/>
    <sheet name="SECTEN2_CO2_2023" sheetId="40" r:id="rId5"/>
    <sheet name="SECTEN2_CH4_2023" sheetId="41" r:id="rId6"/>
    <sheet name="SECTEN2_N2O_2023" sheetId="42" r:id="rId7"/>
    <sheet name="SECTEN2_HFC_2023" sheetId="44" r:id="rId8"/>
    <sheet name="SECTEN2_SF6_2023" sheetId="43" r:id="rId9"/>
    <sheet name="SECTEN2_PFC_2023" sheetId="45" r:id="rId10"/>
    <sheet name="SECTEN2_NF3_2023" sheetId="46" r:id="rId11"/>
  </sheets>
  <definedNames>
    <definedName name="_Order1" hidden="1">255</definedName>
    <definedName name="_Order2" hidden="1">255</definedName>
    <definedName name="ddlBaseYears">#REF!</definedName>
    <definedName name="ddlMSList">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92" i="46" l="1"/>
  <c r="G92" i="46"/>
  <c r="M92" i="46"/>
  <c r="K86" i="46"/>
  <c r="H86" i="46"/>
  <c r="I86" i="46"/>
  <c r="M71" i="46"/>
  <c r="F71" i="46"/>
  <c r="C92" i="45"/>
  <c r="L86" i="45"/>
  <c r="O92" i="44"/>
  <c r="O92" i="41"/>
  <c r="E71" i="46"/>
  <c r="O86" i="45"/>
  <c r="E92" i="46"/>
  <c r="C86" i="46"/>
  <c r="E92" i="42" l="1"/>
  <c r="G92" i="44"/>
  <c r="G86" i="45"/>
  <c r="K92" i="45"/>
  <c r="N92" i="42"/>
  <c r="H86" i="42"/>
  <c r="F92" i="44"/>
  <c r="E92" i="43"/>
  <c r="F86" i="45"/>
  <c r="N86" i="45"/>
  <c r="I86" i="45"/>
  <c r="E92" i="45"/>
  <c r="F86" i="42"/>
  <c r="J92" i="42"/>
  <c r="D86" i="45"/>
  <c r="N86" i="46"/>
  <c r="F86" i="46"/>
  <c r="J92" i="46"/>
  <c r="K86" i="42"/>
  <c r="I86" i="40"/>
  <c r="N71" i="41"/>
  <c r="D71" i="41"/>
  <c r="H86" i="41"/>
  <c r="C86" i="41"/>
  <c r="K86" i="41"/>
  <c r="D92" i="41"/>
  <c r="G92" i="41"/>
  <c r="I115" i="41"/>
  <c r="J86" i="42"/>
  <c r="H115" i="42"/>
  <c r="K71" i="44"/>
  <c r="I71" i="44"/>
  <c r="F86" i="44"/>
  <c r="I86" i="44"/>
  <c r="J92" i="44"/>
  <c r="J115" i="44"/>
  <c r="G71" i="43"/>
  <c r="E71" i="43"/>
  <c r="H86" i="43"/>
  <c r="C86" i="43"/>
  <c r="K86" i="43"/>
  <c r="F86" i="43"/>
  <c r="N86" i="43"/>
  <c r="G92" i="43"/>
  <c r="J92" i="43"/>
  <c r="K115" i="43"/>
  <c r="M71" i="45"/>
  <c r="J86" i="45"/>
  <c r="H86" i="45"/>
  <c r="K86" i="45"/>
  <c r="F92" i="45"/>
  <c r="N92" i="45"/>
  <c r="I92" i="45"/>
  <c r="O92" i="45"/>
  <c r="J92" i="45"/>
  <c r="H71" i="46"/>
  <c r="D86" i="46"/>
  <c r="L86" i="46"/>
  <c r="M86" i="46"/>
  <c r="H92" i="46"/>
  <c r="N115" i="46"/>
  <c r="N71" i="40"/>
  <c r="E71" i="41"/>
  <c r="M92" i="41"/>
  <c r="D86" i="40"/>
  <c r="M86" i="41"/>
  <c r="L115" i="42"/>
  <c r="H86" i="44"/>
  <c r="C86" i="44"/>
  <c r="K86" i="44"/>
  <c r="N86" i="44"/>
  <c r="E92" i="44"/>
  <c r="O71" i="43"/>
  <c r="J86" i="43"/>
  <c r="E86" i="43"/>
  <c r="M86" i="43"/>
  <c r="I92" i="43"/>
  <c r="D92" i="43"/>
  <c r="L92" i="43"/>
  <c r="O92" i="43"/>
  <c r="F71" i="45"/>
  <c r="N71" i="45"/>
  <c r="H92" i="45"/>
  <c r="K86" i="40"/>
  <c r="F86" i="41"/>
  <c r="N86" i="41"/>
  <c r="C86" i="42"/>
  <c r="G92" i="42"/>
  <c r="O92" i="42"/>
  <c r="M71" i="43"/>
  <c r="I86" i="43"/>
  <c r="L86" i="43"/>
  <c r="M92" i="43"/>
  <c r="J71" i="45"/>
  <c r="E71" i="45"/>
  <c r="C86" i="45"/>
  <c r="G92" i="45"/>
  <c r="M92" i="45"/>
  <c r="C115" i="45"/>
  <c r="L115" i="45"/>
  <c r="C71" i="46"/>
  <c r="K71" i="46"/>
  <c r="N71" i="46"/>
  <c r="I71" i="46"/>
  <c r="D71" i="46"/>
  <c r="L71" i="46"/>
  <c r="G71" i="46"/>
  <c r="O71" i="46"/>
  <c r="J71" i="46"/>
  <c r="G86" i="46"/>
  <c r="O86" i="46"/>
  <c r="J86" i="46"/>
  <c r="E86" i="46"/>
  <c r="C92" i="46"/>
  <c r="K92" i="46"/>
  <c r="F92" i="46"/>
  <c r="N92" i="46"/>
  <c r="I92" i="46"/>
  <c r="D92" i="46"/>
  <c r="L92" i="46"/>
  <c r="J115" i="46"/>
  <c r="E115" i="46"/>
  <c r="M115" i="46"/>
  <c r="H115" i="46"/>
  <c r="C115" i="46"/>
  <c r="K115" i="46"/>
  <c r="F115" i="46"/>
  <c r="I115" i="46"/>
  <c r="D115" i="46"/>
  <c r="L115" i="46"/>
  <c r="G115" i="46"/>
  <c r="O115" i="46"/>
  <c r="E71" i="40"/>
  <c r="I71" i="40"/>
  <c r="L71" i="40"/>
  <c r="G71" i="40"/>
  <c r="O71" i="40"/>
  <c r="J71" i="40"/>
  <c r="M71" i="40"/>
  <c r="J92" i="41"/>
  <c r="J92" i="40"/>
  <c r="D115" i="40"/>
  <c r="G86" i="40"/>
  <c r="M115" i="40"/>
  <c r="E92" i="41"/>
  <c r="E71" i="42"/>
  <c r="M71" i="42"/>
  <c r="I86" i="42"/>
  <c r="D71" i="40"/>
  <c r="H86" i="40"/>
  <c r="M71" i="41"/>
  <c r="I86" i="41"/>
  <c r="G115" i="41"/>
  <c r="N86" i="42"/>
  <c r="M92" i="42"/>
  <c r="I92" i="44"/>
  <c r="H71" i="43"/>
  <c r="C71" i="43"/>
  <c r="K71" i="43"/>
  <c r="F71" i="43"/>
  <c r="N71" i="43"/>
  <c r="I71" i="43"/>
  <c r="D71" i="43"/>
  <c r="L71" i="43"/>
  <c r="J71" i="43"/>
  <c r="D86" i="43"/>
  <c r="G86" i="43"/>
  <c r="O86" i="43"/>
  <c r="H92" i="43"/>
  <c r="C92" i="43"/>
  <c r="K92" i="43"/>
  <c r="F92" i="43"/>
  <c r="N92" i="43"/>
  <c r="J115" i="43"/>
  <c r="E115" i="43"/>
  <c r="M115" i="43"/>
  <c r="H115" i="43"/>
  <c r="C115" i="43"/>
  <c r="F115" i="43"/>
  <c r="N115" i="43"/>
  <c r="I115" i="43"/>
  <c r="D115" i="43"/>
  <c r="L115" i="43"/>
  <c r="G115" i="43"/>
  <c r="C92" i="42"/>
  <c r="E71" i="44"/>
  <c r="M71" i="44"/>
  <c r="M92" i="44"/>
  <c r="H71" i="45"/>
  <c r="C71" i="45"/>
  <c r="K71" i="45"/>
  <c r="I71" i="45"/>
  <c r="D71" i="45"/>
  <c r="L71" i="45"/>
  <c r="G71" i="45"/>
  <c r="O71" i="45"/>
  <c r="E86" i="45"/>
  <c r="M86" i="45"/>
  <c r="D92" i="45"/>
  <c r="L92" i="45"/>
  <c r="J115" i="45"/>
  <c r="E115" i="45"/>
  <c r="M115" i="45"/>
  <c r="H115" i="45"/>
  <c r="K115" i="45"/>
  <c r="F115" i="45"/>
  <c r="N115" i="45"/>
  <c r="I115" i="45"/>
  <c r="D115" i="45"/>
  <c r="G115" i="45"/>
  <c r="O115" i="45"/>
  <c r="H71" i="41"/>
  <c r="C71" i="41"/>
  <c r="K71" i="41"/>
  <c r="F71" i="41"/>
  <c r="I71" i="41"/>
  <c r="L71" i="41"/>
  <c r="G71" i="41"/>
  <c r="O71" i="41"/>
  <c r="J71" i="41"/>
  <c r="D86" i="41"/>
  <c r="L86" i="41"/>
  <c r="G86" i="41"/>
  <c r="O86" i="41"/>
  <c r="J86" i="41"/>
  <c r="E86" i="41"/>
  <c r="H92" i="41"/>
  <c r="C92" i="41"/>
  <c r="K92" i="41"/>
  <c r="F92" i="41"/>
  <c r="N92" i="41"/>
  <c r="I92" i="41"/>
  <c r="L92" i="41"/>
  <c r="J115" i="41"/>
  <c r="E115" i="41"/>
  <c r="M115" i="41"/>
  <c r="H115" i="41"/>
  <c r="C115" i="41"/>
  <c r="K115" i="41"/>
  <c r="F115" i="41"/>
  <c r="N115" i="41"/>
  <c r="D115" i="41"/>
  <c r="L115" i="41"/>
  <c r="O115" i="41"/>
  <c r="H71" i="40"/>
  <c r="C71" i="40"/>
  <c r="K71" i="40"/>
  <c r="F71" i="40"/>
  <c r="L86" i="40"/>
  <c r="O86" i="40"/>
  <c r="J86" i="40"/>
  <c r="H92" i="40"/>
  <c r="C92" i="40"/>
  <c r="K92" i="40"/>
  <c r="F92" i="40"/>
  <c r="N92" i="40"/>
  <c r="J115" i="40"/>
  <c r="E115" i="40"/>
  <c r="H115" i="40"/>
  <c r="N115" i="40"/>
  <c r="H71" i="42"/>
  <c r="C71" i="42"/>
  <c r="K71" i="42"/>
  <c r="F71" i="42"/>
  <c r="N71" i="42"/>
  <c r="I71" i="42"/>
  <c r="D71" i="42"/>
  <c r="L71" i="42"/>
  <c r="G71" i="42"/>
  <c r="O71" i="42"/>
  <c r="J71" i="42"/>
  <c r="D86" i="42"/>
  <c r="L86" i="42"/>
  <c r="G86" i="42"/>
  <c r="O86" i="42"/>
  <c r="E86" i="42"/>
  <c r="M86" i="42"/>
  <c r="H92" i="42"/>
  <c r="K92" i="42"/>
  <c r="F92" i="42"/>
  <c r="I92" i="42"/>
  <c r="D92" i="42"/>
  <c r="L92" i="42"/>
  <c r="J115" i="42"/>
  <c r="E115" i="42"/>
  <c r="M115" i="42"/>
  <c r="C115" i="42"/>
  <c r="K115" i="42"/>
  <c r="F115" i="42"/>
  <c r="N115" i="42"/>
  <c r="I115" i="42"/>
  <c r="D115" i="42"/>
  <c r="G115" i="42"/>
  <c r="O115" i="42"/>
  <c r="E86" i="40"/>
  <c r="M86" i="40"/>
  <c r="C86" i="40"/>
  <c r="F86" i="40"/>
  <c r="N86" i="40"/>
  <c r="I92" i="40"/>
  <c r="D92" i="40"/>
  <c r="L92" i="40"/>
  <c r="G92" i="40"/>
  <c r="O92" i="40"/>
  <c r="E92" i="40"/>
  <c r="M92" i="40"/>
  <c r="C115" i="40"/>
  <c r="K115" i="40"/>
  <c r="F115" i="40"/>
  <c r="I115" i="40"/>
  <c r="L115" i="40"/>
  <c r="G115" i="40"/>
  <c r="O115" i="40"/>
  <c r="H71" i="44"/>
  <c r="C71" i="44"/>
  <c r="F71" i="44"/>
  <c r="N71" i="44"/>
  <c r="D71" i="44"/>
  <c r="L71" i="44"/>
  <c r="G71" i="44"/>
  <c r="O71" i="44"/>
  <c r="J71" i="44"/>
  <c r="D86" i="44"/>
  <c r="L86" i="44"/>
  <c r="G86" i="44"/>
  <c r="O86" i="44"/>
  <c r="J86" i="44"/>
  <c r="E86" i="44"/>
  <c r="M86" i="44"/>
  <c r="H92" i="44"/>
  <c r="C92" i="44"/>
  <c r="K92" i="44"/>
  <c r="N92" i="44"/>
  <c r="D92" i="44"/>
  <c r="L92" i="44"/>
  <c r="E115" i="44"/>
  <c r="M115" i="44"/>
  <c r="H115" i="44"/>
  <c r="C115" i="44"/>
  <c r="K115" i="44"/>
  <c r="F115" i="44"/>
  <c r="N115" i="44"/>
  <c r="I115" i="44"/>
  <c r="D115" i="44"/>
  <c r="L115" i="44"/>
  <c r="G115" i="44"/>
  <c r="O115" i="44"/>
  <c r="O115" i="43"/>
  <c r="O141" i="46" l="1"/>
  <c r="G141" i="46"/>
  <c r="L141" i="46"/>
  <c r="D141" i="46"/>
  <c r="I141" i="46"/>
  <c r="N141" i="46"/>
  <c r="F141" i="46"/>
  <c r="C141" i="46"/>
  <c r="M141" i="46"/>
  <c r="K141" i="46"/>
  <c r="J141" i="46"/>
  <c r="O128" i="46"/>
  <c r="G128" i="46"/>
  <c r="L128" i="46"/>
  <c r="I128" i="46"/>
  <c r="N128" i="46"/>
  <c r="F128" i="46"/>
  <c r="D128" i="46"/>
  <c r="C121" i="46"/>
  <c r="H121" i="46"/>
  <c r="K121" i="46"/>
  <c r="E121" i="46"/>
  <c r="J121" i="46"/>
  <c r="O121" i="46"/>
  <c r="M121" i="46"/>
  <c r="K77" i="46"/>
  <c r="I77" i="46"/>
  <c r="I78" i="46" s="1"/>
  <c r="M77" i="46"/>
  <c r="E77" i="46"/>
  <c r="C77" i="46"/>
  <c r="J77" i="46"/>
  <c r="H77" i="46"/>
  <c r="H78" i="46" s="1"/>
  <c r="G77" i="46"/>
  <c r="M52" i="46"/>
  <c r="J52" i="46"/>
  <c r="O52" i="46"/>
  <c r="E52" i="46"/>
  <c r="L52" i="46"/>
  <c r="K52" i="46"/>
  <c r="I52" i="46"/>
  <c r="C52" i="46"/>
  <c r="N52" i="46"/>
  <c r="H52" i="46"/>
  <c r="G52" i="46"/>
  <c r="F52" i="46"/>
  <c r="N30" i="46"/>
  <c r="K30" i="46"/>
  <c r="H30" i="46"/>
  <c r="M30" i="46"/>
  <c r="G30" i="46"/>
  <c r="F30" i="46"/>
  <c r="E30" i="46"/>
  <c r="L30" i="46"/>
  <c r="J30" i="46"/>
  <c r="C30" i="46"/>
  <c r="I30" i="46"/>
  <c r="M141" i="45"/>
  <c r="J141" i="45"/>
  <c r="O141" i="45"/>
  <c r="L141" i="45"/>
  <c r="D141" i="45"/>
  <c r="I141" i="45"/>
  <c r="N141" i="45"/>
  <c r="F141" i="45"/>
  <c r="K141" i="45"/>
  <c r="C141" i="45"/>
  <c r="H141" i="45"/>
  <c r="M128" i="45"/>
  <c r="E128" i="45"/>
  <c r="J128" i="45"/>
  <c r="O128" i="45"/>
  <c r="G128" i="45"/>
  <c r="L128" i="45"/>
  <c r="I121" i="45"/>
  <c r="N121" i="45"/>
  <c r="F121" i="45"/>
  <c r="K121" i="45"/>
  <c r="C121" i="45"/>
  <c r="H121" i="45"/>
  <c r="M121" i="45"/>
  <c r="E121" i="45"/>
  <c r="I77" i="45"/>
  <c r="N77" i="45"/>
  <c r="N78" i="45" s="1"/>
  <c r="F77" i="45"/>
  <c r="K77" i="45"/>
  <c r="C77" i="45"/>
  <c r="H77" i="45"/>
  <c r="H78" i="45" s="1"/>
  <c r="M77" i="45"/>
  <c r="K52" i="45"/>
  <c r="C52" i="45"/>
  <c r="H52" i="45"/>
  <c r="M52" i="45"/>
  <c r="E52" i="45"/>
  <c r="O52" i="45"/>
  <c r="G52" i="45"/>
  <c r="L52" i="45"/>
  <c r="D52" i="45"/>
  <c r="I52" i="45"/>
  <c r="N52" i="45"/>
  <c r="F52" i="45"/>
  <c r="D30" i="45"/>
  <c r="I30" i="45"/>
  <c r="N30" i="45"/>
  <c r="K30" i="45"/>
  <c r="C30" i="45"/>
  <c r="H30" i="45"/>
  <c r="M30" i="45"/>
  <c r="E30" i="45"/>
  <c r="J30" i="45"/>
  <c r="O30" i="45"/>
  <c r="G30" i="45"/>
  <c r="E141" i="43"/>
  <c r="J141" i="43"/>
  <c r="O141" i="43"/>
  <c r="G141" i="43"/>
  <c r="L141" i="43"/>
  <c r="D141" i="43"/>
  <c r="N141" i="43"/>
  <c r="F141" i="43"/>
  <c r="K141" i="43"/>
  <c r="C141" i="43"/>
  <c r="H141" i="43"/>
  <c r="E128" i="43"/>
  <c r="J128" i="43"/>
  <c r="O128" i="43"/>
  <c r="L128" i="43"/>
  <c r="D128" i="43"/>
  <c r="I121" i="43"/>
  <c r="F121" i="43"/>
  <c r="K121" i="43"/>
  <c r="C121" i="43"/>
  <c r="H121" i="43"/>
  <c r="M121" i="43"/>
  <c r="I77" i="43"/>
  <c r="F77" i="43"/>
  <c r="K77" i="43"/>
  <c r="C77" i="43"/>
  <c r="H77" i="43"/>
  <c r="M77" i="43"/>
  <c r="K52" i="43"/>
  <c r="H52" i="43"/>
  <c r="M52" i="43"/>
  <c r="E52" i="43"/>
  <c r="J52" i="43"/>
  <c r="O52" i="43"/>
  <c r="L52" i="43"/>
  <c r="D52" i="43"/>
  <c r="I52" i="43"/>
  <c r="F52" i="43"/>
  <c r="L30" i="43"/>
  <c r="D30" i="43"/>
  <c r="I30" i="43"/>
  <c r="F30" i="43"/>
  <c r="K30" i="43"/>
  <c r="C30" i="43"/>
  <c r="H30" i="43"/>
  <c r="M30" i="43"/>
  <c r="E30" i="43"/>
  <c r="O30" i="43"/>
  <c r="G30" i="43"/>
  <c r="O141" i="44"/>
  <c r="G141" i="44"/>
  <c r="L141" i="44"/>
  <c r="I141" i="44"/>
  <c r="F141" i="44"/>
  <c r="K141" i="44"/>
  <c r="C141" i="44"/>
  <c r="H141" i="44"/>
  <c r="M141" i="44"/>
  <c r="E141" i="44"/>
  <c r="J141" i="44"/>
  <c r="O128" i="44"/>
  <c r="G128" i="44"/>
  <c r="L128" i="44"/>
  <c r="D128" i="44"/>
  <c r="N128" i="44"/>
  <c r="F128" i="44"/>
  <c r="K121" i="44"/>
  <c r="C121" i="44"/>
  <c r="H121" i="44"/>
  <c r="M121" i="44"/>
  <c r="E121" i="44"/>
  <c r="J121" i="44"/>
  <c r="G121" i="44"/>
  <c r="K77" i="44"/>
  <c r="K78" i="44" s="1"/>
  <c r="C77" i="44"/>
  <c r="C78" i="44" s="1"/>
  <c r="H77" i="44"/>
  <c r="H78" i="44" s="1"/>
  <c r="M77" i="44"/>
  <c r="E77" i="44"/>
  <c r="J77" i="44"/>
  <c r="J78" i="44" s="1"/>
  <c r="O77" i="44"/>
  <c r="G77" i="44"/>
  <c r="M52" i="44"/>
  <c r="E52" i="44"/>
  <c r="J52" i="44"/>
  <c r="O52" i="44"/>
  <c r="G52" i="44"/>
  <c r="D52" i="44"/>
  <c r="I52" i="44"/>
  <c r="N52" i="44"/>
  <c r="F52" i="44"/>
  <c r="K52" i="44"/>
  <c r="C52" i="44"/>
  <c r="H52" i="44"/>
  <c r="N30" i="44"/>
  <c r="K30" i="44"/>
  <c r="C30" i="44"/>
  <c r="H30" i="44"/>
  <c r="M30" i="44"/>
  <c r="J30" i="44"/>
  <c r="O30" i="44"/>
  <c r="G30" i="44"/>
  <c r="L30" i="44"/>
  <c r="D30" i="44"/>
  <c r="I30" i="44"/>
  <c r="M141" i="41"/>
  <c r="E141" i="41"/>
  <c r="O141" i="41"/>
  <c r="N141" i="41"/>
  <c r="F141" i="41"/>
  <c r="L141" i="41"/>
  <c r="K141" i="41"/>
  <c r="D141" i="41"/>
  <c r="C141" i="41"/>
  <c r="I141" i="41"/>
  <c r="H141" i="41"/>
  <c r="N128" i="41"/>
  <c r="M128" i="41"/>
  <c r="K128" i="41"/>
  <c r="J128" i="41"/>
  <c r="C128" i="41"/>
  <c r="O128" i="41"/>
  <c r="H128" i="41"/>
  <c r="G128" i="41"/>
  <c r="L128" i="41"/>
  <c r="E128" i="41"/>
  <c r="D128" i="41"/>
  <c r="O121" i="41"/>
  <c r="G121" i="41"/>
  <c r="G122" i="41" s="1"/>
  <c r="G123" i="41" s="1"/>
  <c r="L121" i="41"/>
  <c r="K121" i="41"/>
  <c r="D121" i="41"/>
  <c r="D122" i="41" s="1"/>
  <c r="D123" i="41" s="1"/>
  <c r="C121" i="41"/>
  <c r="H121" i="41"/>
  <c r="N121" i="41"/>
  <c r="M121" i="41"/>
  <c r="F121" i="41"/>
  <c r="E121" i="41"/>
  <c r="J77" i="41"/>
  <c r="J78" i="41" s="1"/>
  <c r="O77" i="41"/>
  <c r="O78" i="41" s="1"/>
  <c r="O79" i="41" s="1"/>
  <c r="N77" i="41"/>
  <c r="G77" i="41"/>
  <c r="L77" i="41"/>
  <c r="L78" i="41" s="1"/>
  <c r="K77" i="41"/>
  <c r="D77" i="41"/>
  <c r="I77" i="41"/>
  <c r="H77" i="41"/>
  <c r="H78" i="41" s="1"/>
  <c r="F77" i="41"/>
  <c r="E77" i="41"/>
  <c r="N78" i="41"/>
  <c r="N79" i="41" s="1"/>
  <c r="M52" i="41"/>
  <c r="M53" i="41" s="1"/>
  <c r="K52" i="41"/>
  <c r="K53" i="41" s="1"/>
  <c r="C52" i="41"/>
  <c r="C53" i="41" s="1"/>
  <c r="H52" i="41"/>
  <c r="L52" i="41"/>
  <c r="E52" i="41"/>
  <c r="E53" i="41" s="1"/>
  <c r="D52" i="41"/>
  <c r="D53" i="41" s="1"/>
  <c r="J52" i="41"/>
  <c r="I52" i="41"/>
  <c r="I53" i="41" s="1"/>
  <c r="O52" i="41"/>
  <c r="O53" i="41" s="1"/>
  <c r="N52" i="41"/>
  <c r="N53" i="41" s="1"/>
  <c r="G52" i="41"/>
  <c r="G53" i="41" s="1"/>
  <c r="L30" i="41"/>
  <c r="K30" i="41"/>
  <c r="K31" i="41" s="1"/>
  <c r="D30" i="41"/>
  <c r="D31" i="41" s="1"/>
  <c r="I30" i="41"/>
  <c r="I31" i="41" s="1"/>
  <c r="N30" i="41"/>
  <c r="N31" i="41" s="1"/>
  <c r="M30" i="41"/>
  <c r="M31" i="41" s="1"/>
  <c r="F30" i="41"/>
  <c r="E30" i="41"/>
  <c r="E31" i="41" s="1"/>
  <c r="J30" i="41"/>
  <c r="H30" i="41"/>
  <c r="G30" i="41"/>
  <c r="G31" i="41" s="1"/>
  <c r="I141" i="42"/>
  <c r="H141" i="42"/>
  <c r="O141" i="42"/>
  <c r="N141" i="42"/>
  <c r="M141" i="42"/>
  <c r="L141" i="42"/>
  <c r="K141" i="42"/>
  <c r="J141" i="42"/>
  <c r="G141" i="42"/>
  <c r="F141" i="42"/>
  <c r="E141" i="42"/>
  <c r="D141" i="42"/>
  <c r="C141" i="42"/>
  <c r="N141" i="44"/>
  <c r="D141" i="44"/>
  <c r="M141" i="43"/>
  <c r="I141" i="43"/>
  <c r="G141" i="45"/>
  <c r="E141" i="45"/>
  <c r="H141" i="46"/>
  <c r="E141" i="46"/>
  <c r="J141" i="41"/>
  <c r="G141" i="41"/>
  <c r="I128" i="42"/>
  <c r="H128" i="42"/>
  <c r="K128" i="42"/>
  <c r="J128" i="42"/>
  <c r="C128" i="42"/>
  <c r="O128" i="42"/>
  <c r="N128" i="42"/>
  <c r="M128" i="42"/>
  <c r="L128" i="42"/>
  <c r="G128" i="42"/>
  <c r="F128" i="42"/>
  <c r="E128" i="42"/>
  <c r="D128" i="42"/>
  <c r="J128" i="44"/>
  <c r="I128" i="44"/>
  <c r="K128" i="44"/>
  <c r="C128" i="44"/>
  <c r="M128" i="44"/>
  <c r="H128" i="44"/>
  <c r="E128" i="44"/>
  <c r="K128" i="43"/>
  <c r="C128" i="43"/>
  <c r="M128" i="43"/>
  <c r="N128" i="43"/>
  <c r="I128" i="43"/>
  <c r="H128" i="43"/>
  <c r="G128" i="43"/>
  <c r="F128" i="43"/>
  <c r="K128" i="45"/>
  <c r="D128" i="45"/>
  <c r="C128" i="45"/>
  <c r="N128" i="45"/>
  <c r="F128" i="45"/>
  <c r="I128" i="45"/>
  <c r="H128" i="45"/>
  <c r="M128" i="46"/>
  <c r="E128" i="46"/>
  <c r="K128" i="46"/>
  <c r="J128" i="46"/>
  <c r="H128" i="46"/>
  <c r="C128" i="46"/>
  <c r="F128" i="41"/>
  <c r="I128" i="41"/>
  <c r="M121" i="42"/>
  <c r="E121" i="42"/>
  <c r="J121" i="42"/>
  <c r="O121" i="42"/>
  <c r="N121" i="42"/>
  <c r="L121" i="42"/>
  <c r="K121" i="42"/>
  <c r="I121" i="42"/>
  <c r="H121" i="42"/>
  <c r="G121" i="42"/>
  <c r="F121" i="42"/>
  <c r="D121" i="42"/>
  <c r="C121" i="42"/>
  <c r="O121" i="44"/>
  <c r="N121" i="44"/>
  <c r="L121" i="44"/>
  <c r="I121" i="44"/>
  <c r="F121" i="44"/>
  <c r="D121" i="44"/>
  <c r="O121" i="43"/>
  <c r="G121" i="43"/>
  <c r="N121" i="43"/>
  <c r="L121" i="43"/>
  <c r="J121" i="43"/>
  <c r="E121" i="43"/>
  <c r="D121" i="43"/>
  <c r="L121" i="45"/>
  <c r="D121" i="45"/>
  <c r="O121" i="45"/>
  <c r="J121" i="45"/>
  <c r="G121" i="45"/>
  <c r="I121" i="46"/>
  <c r="N121" i="46"/>
  <c r="L121" i="46"/>
  <c r="G121" i="46"/>
  <c r="F121" i="46"/>
  <c r="D121" i="46"/>
  <c r="J121" i="41"/>
  <c r="I121" i="41"/>
  <c r="M77" i="42"/>
  <c r="M78" i="42" s="1"/>
  <c r="M79" i="42" s="1"/>
  <c r="E77" i="42"/>
  <c r="E78" i="42" s="1"/>
  <c r="E79" i="42" s="1"/>
  <c r="O77" i="42"/>
  <c r="N77" i="42"/>
  <c r="L77" i="42"/>
  <c r="K77" i="42"/>
  <c r="J77" i="42"/>
  <c r="J78" i="42" s="1"/>
  <c r="I77" i="42"/>
  <c r="H77" i="42"/>
  <c r="H78" i="42" s="1"/>
  <c r="G77" i="42"/>
  <c r="F77" i="42"/>
  <c r="D77" i="42"/>
  <c r="C77" i="42"/>
  <c r="K78" i="42"/>
  <c r="K79" i="42" s="1"/>
  <c r="N77" i="44"/>
  <c r="L77" i="44"/>
  <c r="I77" i="44"/>
  <c r="F77" i="44"/>
  <c r="D77" i="44"/>
  <c r="O77" i="43"/>
  <c r="N77" i="43"/>
  <c r="L77" i="43"/>
  <c r="J77" i="43"/>
  <c r="G77" i="43"/>
  <c r="E77" i="43"/>
  <c r="D77" i="43"/>
  <c r="L77" i="45"/>
  <c r="D77" i="45"/>
  <c r="O77" i="45"/>
  <c r="J77" i="45"/>
  <c r="G77" i="45"/>
  <c r="E77" i="45"/>
  <c r="O77" i="46"/>
  <c r="N77" i="46"/>
  <c r="L77" i="46"/>
  <c r="F77" i="46"/>
  <c r="D77" i="46"/>
  <c r="M77" i="41"/>
  <c r="C77" i="41"/>
  <c r="L52" i="42"/>
  <c r="K52" i="42"/>
  <c r="K53" i="42" s="1"/>
  <c r="C52" i="42"/>
  <c r="C53" i="42" s="1"/>
  <c r="J52" i="42"/>
  <c r="I52" i="42"/>
  <c r="I53" i="42" s="1"/>
  <c r="H52" i="42"/>
  <c r="O52" i="42"/>
  <c r="O53" i="42" s="1"/>
  <c r="N52" i="42"/>
  <c r="N53" i="42" s="1"/>
  <c r="M52" i="42"/>
  <c r="M53" i="42" s="1"/>
  <c r="G52" i="42"/>
  <c r="G53" i="42" s="1"/>
  <c r="F52" i="42"/>
  <c r="E52" i="42"/>
  <c r="E53" i="42" s="1"/>
  <c r="L52" i="44"/>
  <c r="G52" i="43"/>
  <c r="C52" i="43"/>
  <c r="J52" i="45"/>
  <c r="D52" i="46"/>
  <c r="F52" i="41"/>
  <c r="E30" i="44"/>
  <c r="F30" i="44"/>
  <c r="J30" i="43"/>
  <c r="N30" i="43"/>
  <c r="L30" i="45"/>
  <c r="F30" i="45"/>
  <c r="D30" i="46"/>
  <c r="O30" i="46"/>
  <c r="M30" i="42"/>
  <c r="M31" i="42" s="1"/>
  <c r="E30" i="42"/>
  <c r="E31" i="42" s="1"/>
  <c r="O30" i="42"/>
  <c r="O31" i="42" s="1"/>
  <c r="G30" i="42"/>
  <c r="G31" i="42" s="1"/>
  <c r="L30" i="42"/>
  <c r="D30" i="42"/>
  <c r="D31" i="42" s="1"/>
  <c r="K30" i="42"/>
  <c r="K31" i="42" s="1"/>
  <c r="J30" i="42"/>
  <c r="I30" i="42"/>
  <c r="I31" i="42" s="1"/>
  <c r="H30" i="42"/>
  <c r="C30" i="42"/>
  <c r="C31" i="42" s="1"/>
  <c r="C30" i="41"/>
  <c r="C31" i="41" s="1"/>
  <c r="D52" i="40"/>
  <c r="L52" i="40"/>
  <c r="I52" i="40"/>
  <c r="N52" i="40"/>
  <c r="F52" i="40"/>
  <c r="K52" i="40"/>
  <c r="J52" i="40"/>
  <c r="H52" i="40"/>
  <c r="C52" i="40"/>
  <c r="O52" i="40"/>
  <c r="E52" i="40"/>
  <c r="J30" i="40"/>
  <c r="E30" i="40"/>
  <c r="I30" i="40"/>
  <c r="O30" i="40"/>
  <c r="G30" i="40"/>
  <c r="L30" i="40"/>
  <c r="K30" i="40"/>
  <c r="D30" i="40"/>
  <c r="C30" i="40"/>
  <c r="N30" i="40"/>
  <c r="H30" i="40"/>
  <c r="F30" i="40"/>
  <c r="G52" i="40"/>
  <c r="M52" i="40"/>
  <c r="M30" i="40"/>
  <c r="K52" i="47"/>
  <c r="E52" i="47"/>
  <c r="G52" i="47"/>
  <c r="I52" i="47"/>
  <c r="J52" i="47"/>
  <c r="H52" i="47"/>
  <c r="F52" i="47"/>
  <c r="M52" i="47"/>
  <c r="N52" i="47"/>
  <c r="D52" i="42"/>
  <c r="D53" i="42" s="1"/>
  <c r="N52" i="43"/>
  <c r="O52" i="47"/>
  <c r="L52" i="47"/>
  <c r="D52" i="47"/>
  <c r="O30" i="41"/>
  <c r="O31" i="41" s="1"/>
  <c r="N30" i="42"/>
  <c r="N31" i="42" s="1"/>
  <c r="F30" i="42"/>
  <c r="O30" i="47"/>
  <c r="N30" i="47"/>
  <c r="M30" i="47"/>
  <c r="L30" i="47"/>
  <c r="K30" i="47"/>
  <c r="J30" i="47"/>
  <c r="I30" i="47"/>
  <c r="H30" i="47"/>
  <c r="G30" i="47"/>
  <c r="F30" i="47"/>
  <c r="E30" i="47"/>
  <c r="D30" i="47"/>
  <c r="C30" i="47"/>
  <c r="K122" i="42" l="1"/>
  <c r="K123" i="42" s="1"/>
  <c r="L78" i="43"/>
  <c r="M78" i="41"/>
  <c r="M79" i="41" s="1"/>
  <c r="G78" i="43"/>
  <c r="M122" i="43"/>
  <c r="J78" i="45"/>
  <c r="E78" i="46"/>
  <c r="D78" i="42"/>
  <c r="D79" i="42" s="1"/>
  <c r="F78" i="41"/>
  <c r="H78" i="43"/>
  <c r="H122" i="43"/>
  <c r="F78" i="45"/>
  <c r="N122" i="45"/>
  <c r="C78" i="43"/>
  <c r="M122" i="41"/>
  <c r="M123" i="41" s="1"/>
  <c r="D78" i="41"/>
  <c r="D79" i="41" s="1"/>
  <c r="D78" i="43"/>
  <c r="I78" i="44"/>
  <c r="D122" i="44"/>
  <c r="F122" i="44"/>
  <c r="L78" i="42"/>
  <c r="G78" i="41"/>
  <c r="G79" i="41" s="1"/>
  <c r="J78" i="43"/>
  <c r="C78" i="42"/>
  <c r="C79" i="42" s="1"/>
  <c r="I78" i="45"/>
  <c r="I122" i="45"/>
  <c r="E122" i="41"/>
  <c r="E123" i="41" s="1"/>
  <c r="E122" i="42"/>
  <c r="E123" i="42" s="1"/>
  <c r="F94" i="41"/>
  <c r="O122" i="42"/>
  <c r="O123" i="42" s="1"/>
  <c r="N122" i="41"/>
  <c r="N123" i="41" s="1"/>
  <c r="J122" i="44"/>
  <c r="E122" i="46"/>
  <c r="G122" i="42"/>
  <c r="G123" i="42" s="1"/>
  <c r="J122" i="43"/>
  <c r="H122" i="45"/>
  <c r="C122" i="46"/>
  <c r="I94" i="45"/>
  <c r="I122" i="42"/>
  <c r="I123" i="42" s="1"/>
  <c r="L122" i="41"/>
  <c r="H122" i="44"/>
  <c r="L122" i="44"/>
  <c r="I122" i="44"/>
  <c r="I94" i="43"/>
  <c r="F122" i="43"/>
  <c r="J122" i="45"/>
  <c r="D122" i="45"/>
  <c r="F94" i="42"/>
  <c r="L122" i="45"/>
  <c r="M94" i="44"/>
  <c r="N122" i="43"/>
  <c r="C122" i="42"/>
  <c r="C123" i="42" s="1"/>
  <c r="H122" i="41"/>
  <c r="I122" i="43"/>
  <c r="I122" i="41"/>
  <c r="I123" i="41" s="1"/>
  <c r="D122" i="43"/>
  <c r="E94" i="44"/>
  <c r="H94" i="43"/>
  <c r="E122" i="43"/>
  <c r="L122" i="43"/>
  <c r="F94" i="45"/>
  <c r="K122" i="46"/>
  <c r="C94" i="41"/>
  <c r="C95" i="41" s="1"/>
  <c r="G122" i="43"/>
  <c r="N94" i="45"/>
  <c r="F122" i="45"/>
  <c r="K94" i="41"/>
  <c r="K95" i="41" s="1"/>
  <c r="F94" i="43"/>
  <c r="O122" i="43"/>
  <c r="D94" i="45"/>
  <c r="G122" i="46"/>
  <c r="I122" i="46"/>
  <c r="K94" i="45"/>
  <c r="C94" i="42"/>
  <c r="C95" i="42" s="1"/>
  <c r="M122" i="42"/>
  <c r="M123" i="42" s="1"/>
  <c r="N122" i="44"/>
  <c r="N94" i="43"/>
  <c r="O122" i="46"/>
  <c r="F94" i="46"/>
  <c r="N94" i="46"/>
  <c r="D94" i="46"/>
  <c r="H122" i="46"/>
  <c r="G94" i="46"/>
  <c r="I94" i="46"/>
  <c r="L94" i="46"/>
  <c r="M78" i="46"/>
  <c r="M122" i="46"/>
  <c r="J94" i="46"/>
  <c r="O78" i="46"/>
  <c r="O94" i="46"/>
  <c r="L94" i="45"/>
  <c r="D94" i="43"/>
  <c r="L94" i="43"/>
  <c r="M94" i="43"/>
  <c r="K78" i="43"/>
  <c r="E94" i="43"/>
  <c r="G94" i="43"/>
  <c r="O94" i="43"/>
  <c r="G78" i="44"/>
  <c r="D94" i="44"/>
  <c r="O94" i="44"/>
  <c r="G94" i="44"/>
  <c r="I94" i="44"/>
  <c r="O78" i="44"/>
  <c r="L94" i="44"/>
  <c r="N94" i="42"/>
  <c r="N95" i="42" s="1"/>
  <c r="D94" i="42"/>
  <c r="D95" i="42" s="1"/>
  <c r="E94" i="42"/>
  <c r="E95" i="42" s="1"/>
  <c r="H94" i="42"/>
  <c r="K94" i="42"/>
  <c r="K95" i="42" s="1"/>
  <c r="E78" i="41"/>
  <c r="E79" i="41" s="1"/>
  <c r="H94" i="41"/>
  <c r="L94" i="41"/>
  <c r="M94" i="41"/>
  <c r="M95" i="41" s="1"/>
  <c r="C122" i="41"/>
  <c r="C123" i="41" s="1"/>
  <c r="K122" i="41"/>
  <c r="K123" i="41" s="1"/>
  <c r="N94" i="41"/>
  <c r="N95" i="41" s="1"/>
  <c r="I78" i="41"/>
  <c r="I79" i="41" s="1"/>
  <c r="D94" i="41"/>
  <c r="D95" i="41" s="1"/>
  <c r="O122" i="41"/>
  <c r="O123" i="41" s="1"/>
  <c r="E94" i="41"/>
  <c r="E95" i="41" s="1"/>
  <c r="F122" i="41"/>
  <c r="J122" i="41"/>
  <c r="J122" i="46"/>
  <c r="C122" i="45"/>
  <c r="K122" i="45"/>
  <c r="C122" i="43"/>
  <c r="K122" i="43"/>
  <c r="C122" i="44"/>
  <c r="K122" i="44"/>
  <c r="D122" i="42"/>
  <c r="D123" i="42" s="1"/>
  <c r="L122" i="42"/>
  <c r="D122" i="46"/>
  <c r="L122" i="46"/>
  <c r="E122" i="45"/>
  <c r="M122" i="45"/>
  <c r="E122" i="44"/>
  <c r="M122" i="44"/>
  <c r="F122" i="42"/>
  <c r="N122" i="42"/>
  <c r="N123" i="42" s="1"/>
  <c r="F122" i="46"/>
  <c r="N122" i="46"/>
  <c r="G122" i="45"/>
  <c r="O122" i="45"/>
  <c r="G122" i="44"/>
  <c r="O122" i="44"/>
  <c r="H122" i="42"/>
  <c r="J122" i="42"/>
  <c r="J94" i="41"/>
  <c r="G94" i="45"/>
  <c r="O94" i="45"/>
  <c r="N94" i="44"/>
  <c r="G94" i="41"/>
  <c r="G95" i="41" s="1"/>
  <c r="O94" i="41"/>
  <c r="O95" i="41" s="1"/>
  <c r="H94" i="46"/>
  <c r="M94" i="42"/>
  <c r="M95" i="42" s="1"/>
  <c r="H94" i="44"/>
  <c r="G94" i="42"/>
  <c r="G95" i="42" s="1"/>
  <c r="O94" i="42"/>
  <c r="O95" i="42" s="1"/>
  <c r="I94" i="41"/>
  <c r="I95" i="41" s="1"/>
  <c r="J94" i="45"/>
  <c r="C94" i="46"/>
  <c r="K94" i="46"/>
  <c r="C94" i="43"/>
  <c r="K94" i="43"/>
  <c r="J94" i="44"/>
  <c r="I94" i="42"/>
  <c r="I95" i="42" s="1"/>
  <c r="L94" i="42"/>
  <c r="C94" i="45"/>
  <c r="C94" i="44"/>
  <c r="K94" i="44"/>
  <c r="J94" i="42"/>
  <c r="E94" i="46"/>
  <c r="M94" i="46"/>
  <c r="E94" i="45"/>
  <c r="M94" i="45"/>
  <c r="H94" i="45"/>
  <c r="J94" i="43"/>
  <c r="F94" i="44"/>
  <c r="J78" i="46"/>
  <c r="C78" i="45"/>
  <c r="K78" i="45"/>
  <c r="D78" i="44"/>
  <c r="L78" i="44"/>
  <c r="C78" i="46"/>
  <c r="K78" i="46"/>
  <c r="E78" i="44"/>
  <c r="M78" i="44"/>
  <c r="F78" i="42"/>
  <c r="N78" i="42"/>
  <c r="N79" i="42" s="1"/>
  <c r="D78" i="46"/>
  <c r="L78" i="46"/>
  <c r="E78" i="43"/>
  <c r="M78" i="43"/>
  <c r="F78" i="44"/>
  <c r="G78" i="42"/>
  <c r="G79" i="42" s="1"/>
  <c r="O78" i="42"/>
  <c r="O79" i="42" s="1"/>
  <c r="D78" i="45"/>
  <c r="F78" i="43"/>
  <c r="N78" i="43"/>
  <c r="I78" i="43"/>
  <c r="N78" i="44"/>
  <c r="C78" i="41"/>
  <c r="C79" i="41" s="1"/>
  <c r="K78" i="41"/>
  <c r="K79" i="41" s="1"/>
  <c r="F78" i="46"/>
  <c r="N78" i="46"/>
  <c r="G78" i="46"/>
  <c r="G78" i="45"/>
  <c r="O78" i="45"/>
  <c r="E78" i="45"/>
  <c r="M78" i="45"/>
  <c r="L78" i="45"/>
  <c r="O78" i="43"/>
  <c r="I78" i="42"/>
  <c r="I79" i="42" s="1"/>
  <c r="C52" i="47"/>
  <c r="H60" i="47" l="1"/>
  <c r="O92" i="47"/>
  <c r="E60" i="42"/>
  <c r="E61" i="42" s="1"/>
  <c r="M60" i="42"/>
  <c r="M61" i="42" s="1"/>
  <c r="I86" i="47"/>
  <c r="D86" i="47"/>
  <c r="D60" i="44"/>
  <c r="L60" i="44"/>
  <c r="E60" i="44"/>
  <c r="M60" i="44"/>
  <c r="H60" i="45"/>
  <c r="M142" i="42"/>
  <c r="J60" i="44"/>
  <c r="D60" i="42"/>
  <c r="D61" i="42" s="1"/>
  <c r="L60" i="42"/>
  <c r="G60" i="42"/>
  <c r="G61" i="42" s="1"/>
  <c r="O60" i="42"/>
  <c r="O61" i="42" s="1"/>
  <c r="H60" i="42"/>
  <c r="C60" i="42"/>
  <c r="C61" i="42" s="1"/>
  <c r="K60" i="42"/>
  <c r="K61" i="42" s="1"/>
  <c r="C60" i="43"/>
  <c r="K60" i="43"/>
  <c r="I60" i="43"/>
  <c r="F60" i="46"/>
  <c r="N60" i="46"/>
  <c r="I60" i="46"/>
  <c r="I60" i="41"/>
  <c r="I61" i="41" s="1"/>
  <c r="M53" i="40"/>
  <c r="L60" i="41"/>
  <c r="D53" i="40"/>
  <c r="H60" i="43"/>
  <c r="J121" i="47"/>
  <c r="E92" i="47"/>
  <c r="I53" i="40"/>
  <c r="I53" i="47"/>
  <c r="N53" i="47"/>
  <c r="E60" i="47"/>
  <c r="E61" i="47" s="1"/>
  <c r="M60" i="47"/>
  <c r="M61" i="47" s="1"/>
  <c r="N71" i="47"/>
  <c r="H77" i="47"/>
  <c r="N77" i="47"/>
  <c r="L86" i="47"/>
  <c r="G86" i="47"/>
  <c r="J86" i="47"/>
  <c r="C92" i="47"/>
  <c r="K92" i="47"/>
  <c r="C121" i="47"/>
  <c r="G128" i="47"/>
  <c r="O128" i="47"/>
  <c r="D60" i="41"/>
  <c r="D61" i="41" s="1"/>
  <c r="J60" i="41"/>
  <c r="G53" i="40"/>
  <c r="O53" i="40"/>
  <c r="H60" i="41"/>
  <c r="C53" i="40"/>
  <c r="K53" i="40"/>
  <c r="N53" i="40"/>
  <c r="E53" i="40"/>
  <c r="G60" i="43"/>
  <c r="O60" i="43"/>
  <c r="D60" i="45"/>
  <c r="L60" i="45"/>
  <c r="I71" i="47"/>
  <c r="D71" i="47"/>
  <c r="L71" i="47"/>
  <c r="F77" i="47"/>
  <c r="E141" i="47"/>
  <c r="E142" i="47" s="1"/>
  <c r="M141" i="47"/>
  <c r="M142" i="47" s="1"/>
  <c r="K141" i="47"/>
  <c r="K142" i="47" s="1"/>
  <c r="C128" i="47"/>
  <c r="K128" i="47"/>
  <c r="G53" i="47"/>
  <c r="F121" i="47"/>
  <c r="N121" i="47"/>
  <c r="D60" i="43"/>
  <c r="L60" i="43"/>
  <c r="G60" i="47"/>
  <c r="G61" i="47" s="1"/>
  <c r="H60" i="44"/>
  <c r="C60" i="44"/>
  <c r="K60" i="44"/>
  <c r="G141" i="47"/>
  <c r="G142" i="47" s="1"/>
  <c r="O141" i="47"/>
  <c r="O142" i="47" s="1"/>
  <c r="J141" i="47"/>
  <c r="J142" i="47" s="1"/>
  <c r="F60" i="43"/>
  <c r="N60" i="43"/>
  <c r="G60" i="44"/>
  <c r="F60" i="42"/>
  <c r="N60" i="42"/>
  <c r="N61" i="42" s="1"/>
  <c r="G60" i="45"/>
  <c r="O60" i="45"/>
  <c r="C60" i="47"/>
  <c r="C61" i="47" s="1"/>
  <c r="K60" i="47"/>
  <c r="K61" i="47" s="1"/>
  <c r="I77" i="47"/>
  <c r="E86" i="47"/>
  <c r="M86" i="47"/>
  <c r="G92" i="47"/>
  <c r="F115" i="47"/>
  <c r="N115" i="47"/>
  <c r="I115" i="47"/>
  <c r="H115" i="47"/>
  <c r="C141" i="47"/>
  <c r="C142" i="47" s="1"/>
  <c r="J60" i="46"/>
  <c r="J60" i="42"/>
  <c r="C60" i="45"/>
  <c r="K60" i="45"/>
  <c r="I60" i="45"/>
  <c r="C53" i="47"/>
  <c r="K53" i="47"/>
  <c r="M92" i="47"/>
  <c r="E128" i="47"/>
  <c r="M128" i="47"/>
  <c r="M60" i="45"/>
  <c r="O60" i="44"/>
  <c r="C86" i="47"/>
  <c r="I31" i="47"/>
  <c r="D31" i="47"/>
  <c r="D53" i="47"/>
  <c r="O53" i="47"/>
  <c r="F71" i="47"/>
  <c r="C77" i="47"/>
  <c r="K77" i="47"/>
  <c r="H92" i="47"/>
  <c r="F92" i="47"/>
  <c r="N92" i="47"/>
  <c r="K121" i="47"/>
  <c r="D60" i="46"/>
  <c r="L60" i="46"/>
  <c r="G60" i="46"/>
  <c r="O60" i="46"/>
  <c r="E60" i="45"/>
  <c r="O60" i="47"/>
  <c r="O61" i="47" s="1"/>
  <c r="I60" i="42"/>
  <c r="I61" i="42" s="1"/>
  <c r="J60" i="45"/>
  <c r="E53" i="47"/>
  <c r="M53" i="47"/>
  <c r="F60" i="47"/>
  <c r="N60" i="47"/>
  <c r="N61" i="47" s="1"/>
  <c r="D77" i="47"/>
  <c r="L77" i="47"/>
  <c r="H86" i="47"/>
  <c r="K86" i="47"/>
  <c r="D121" i="47"/>
  <c r="L121" i="47"/>
  <c r="I128" i="47"/>
  <c r="D128" i="47"/>
  <c r="L128" i="47"/>
  <c r="E60" i="46"/>
  <c r="M60" i="46"/>
  <c r="H60" i="46"/>
  <c r="J60" i="43"/>
  <c r="F60" i="44"/>
  <c r="N60" i="44"/>
  <c r="F60" i="45"/>
  <c r="N60" i="45"/>
  <c r="I60" i="44"/>
  <c r="G31" i="47"/>
  <c r="O31" i="47"/>
  <c r="J60" i="47"/>
  <c r="J71" i="47"/>
  <c r="C31" i="47"/>
  <c r="K31" i="47"/>
  <c r="E71" i="47"/>
  <c r="M71" i="47"/>
  <c r="D115" i="47"/>
  <c r="L115" i="47"/>
  <c r="G77" i="47"/>
  <c r="O77" i="47"/>
  <c r="J77" i="47"/>
  <c r="E77" i="47"/>
  <c r="M77" i="47"/>
  <c r="F86" i="47"/>
  <c r="N86" i="47"/>
  <c r="E31" i="47"/>
  <c r="M31" i="47"/>
  <c r="I60" i="47"/>
  <c r="I61" i="47" s="1"/>
  <c r="D60" i="47"/>
  <c r="D61" i="47" s="1"/>
  <c r="L60" i="47"/>
  <c r="G71" i="47"/>
  <c r="O71" i="47"/>
  <c r="H71" i="47"/>
  <c r="C71" i="47"/>
  <c r="K71" i="47"/>
  <c r="N31" i="47"/>
  <c r="J115" i="47"/>
  <c r="O86" i="47"/>
  <c r="J92" i="47"/>
  <c r="E115" i="47"/>
  <c r="M115" i="47"/>
  <c r="E121" i="47"/>
  <c r="M121" i="47"/>
  <c r="F128" i="47"/>
  <c r="N128" i="47"/>
  <c r="D141" i="47"/>
  <c r="D142" i="47" s="1"/>
  <c r="L141" i="47"/>
  <c r="L142" i="47" s="1"/>
  <c r="D92" i="47"/>
  <c r="L92" i="47"/>
  <c r="G115" i="47"/>
  <c r="O115" i="47"/>
  <c r="G121" i="47"/>
  <c r="O121" i="47"/>
  <c r="H128" i="47"/>
  <c r="F141" i="47"/>
  <c r="F142" i="47" s="1"/>
  <c r="N141" i="47"/>
  <c r="N142" i="47" s="1"/>
  <c r="I141" i="47"/>
  <c r="I142" i="47" s="1"/>
  <c r="H121" i="47"/>
  <c r="I92" i="47"/>
  <c r="I121" i="47"/>
  <c r="J128" i="47"/>
  <c r="H141" i="47"/>
  <c r="H142" i="47" s="1"/>
  <c r="C60" i="46"/>
  <c r="K60" i="46"/>
  <c r="E60" i="43"/>
  <c r="M60" i="43"/>
  <c r="C115" i="47"/>
  <c r="K115" i="47"/>
  <c r="C60" i="41"/>
  <c r="C61" i="41" s="1"/>
  <c r="K60" i="41"/>
  <c r="K61" i="41" s="1"/>
  <c r="F60" i="41"/>
  <c r="N60" i="41"/>
  <c r="N61" i="41" s="1"/>
  <c r="G60" i="41"/>
  <c r="G61" i="41" s="1"/>
  <c r="O60" i="41"/>
  <c r="O61" i="41" s="1"/>
  <c r="M60" i="41"/>
  <c r="M61" i="41" s="1"/>
  <c r="E60" i="41"/>
  <c r="E61" i="41" s="1"/>
  <c r="D94" i="47" l="1"/>
  <c r="D95" i="47" s="1"/>
  <c r="E142" i="42"/>
  <c r="O94" i="47"/>
  <c r="O95" i="47" s="1"/>
  <c r="C142" i="42"/>
  <c r="N142" i="41"/>
  <c r="C142" i="41"/>
  <c r="E142" i="41"/>
  <c r="H78" i="47"/>
  <c r="H122" i="47"/>
  <c r="G142" i="42"/>
  <c r="F78" i="47"/>
  <c r="I94" i="47"/>
  <c r="I95" i="47" s="1"/>
  <c r="D142" i="41"/>
  <c r="K94" i="47"/>
  <c r="K95" i="47" s="1"/>
  <c r="C122" i="47"/>
  <c r="C123" i="47" s="1"/>
  <c r="E94" i="47"/>
  <c r="E95" i="47" s="1"/>
  <c r="D78" i="47"/>
  <c r="D79" i="47" s="1"/>
  <c r="G78" i="47"/>
  <c r="G79" i="47" s="1"/>
  <c r="H94" i="47"/>
  <c r="N78" i="47"/>
  <c r="N79" i="47" s="1"/>
  <c r="O142" i="42"/>
  <c r="N142" i="42"/>
  <c r="K122" i="47"/>
  <c r="K123" i="47" s="1"/>
  <c r="K142" i="41"/>
  <c r="J94" i="47"/>
  <c r="C94" i="47"/>
  <c r="C95" i="47" s="1"/>
  <c r="M142" i="41"/>
  <c r="G94" i="47"/>
  <c r="G95" i="47" s="1"/>
  <c r="D142" i="42"/>
  <c r="N122" i="47"/>
  <c r="N123" i="47" s="1"/>
  <c r="J122" i="47"/>
  <c r="K142" i="42"/>
  <c r="C78" i="47"/>
  <c r="C79" i="47" s="1"/>
  <c r="L122" i="47"/>
  <c r="O142" i="41"/>
  <c r="G142" i="41"/>
  <c r="M122" i="47"/>
  <c r="M123" i="47" s="1"/>
  <c r="M94" i="47"/>
  <c r="M95" i="47" s="1"/>
  <c r="L78" i="47"/>
  <c r="N94" i="47"/>
  <c r="N95" i="47" s="1"/>
  <c r="D122" i="47"/>
  <c r="D123" i="47" s="1"/>
  <c r="L94" i="47"/>
  <c r="O78" i="47"/>
  <c r="O79" i="47" s="1"/>
  <c r="K78" i="47"/>
  <c r="K79" i="47" s="1"/>
  <c r="F122" i="47"/>
  <c r="I122" i="47"/>
  <c r="I123" i="47" s="1"/>
  <c r="M78" i="47"/>
  <c r="M79" i="47" s="1"/>
  <c r="F94" i="47"/>
  <c r="I78" i="47"/>
  <c r="I79" i="47" s="1"/>
  <c r="E78" i="47"/>
  <c r="E79" i="47" s="1"/>
  <c r="O122" i="47"/>
  <c r="O123" i="47" s="1"/>
  <c r="E122" i="47"/>
  <c r="E123" i="47" s="1"/>
  <c r="J78" i="47"/>
  <c r="G122" i="47"/>
  <c r="G123" i="47" s="1"/>
  <c r="D121" i="40" l="1"/>
  <c r="D77" i="40"/>
  <c r="C60" i="40"/>
  <c r="D60" i="40"/>
  <c r="C121" i="40"/>
  <c r="C128" i="40"/>
  <c r="C141" i="40"/>
  <c r="C77" i="40"/>
  <c r="D128" i="40"/>
  <c r="D141" i="40"/>
  <c r="D122" i="40" l="1"/>
  <c r="D94" i="40"/>
  <c r="C122" i="40"/>
  <c r="C94" i="40"/>
  <c r="D78" i="40"/>
  <c r="C78" i="40"/>
  <c r="J141" i="40" l="1"/>
  <c r="J60" i="40"/>
  <c r="F60" i="40"/>
  <c r="F141" i="40"/>
  <c r="H60" i="40"/>
  <c r="H141" i="40"/>
  <c r="L60" i="40"/>
  <c r="L141" i="40"/>
  <c r="H94" i="40" l="1"/>
  <c r="L94" i="40"/>
  <c r="F94" i="40"/>
  <c r="J94" i="40"/>
  <c r="L121" i="40" l="1"/>
  <c r="L122" i="40" s="1"/>
  <c r="F77" i="40"/>
  <c r="L128" i="40"/>
  <c r="H128" i="40"/>
  <c r="J77" i="40"/>
  <c r="J128" i="40"/>
  <c r="F121" i="40"/>
  <c r="F122" i="40" s="1"/>
  <c r="L77" i="40"/>
  <c r="J121" i="40"/>
  <c r="J122" i="40" s="1"/>
  <c r="F128" i="40"/>
  <c r="H121" i="40"/>
  <c r="H122" i="40" s="1"/>
  <c r="H77" i="40"/>
  <c r="F78" i="40" l="1"/>
  <c r="L78" i="40"/>
  <c r="J78" i="40"/>
  <c r="H78" i="40"/>
  <c r="D123" i="40" l="1"/>
  <c r="C123" i="40"/>
  <c r="D95" i="40"/>
  <c r="C95" i="40"/>
  <c r="D79" i="40"/>
  <c r="C79" i="40"/>
  <c r="D61" i="40"/>
  <c r="C61" i="40"/>
  <c r="D31" i="40"/>
  <c r="C31" i="40"/>
  <c r="G128" i="40" l="1"/>
  <c r="K121" i="40"/>
  <c r="E128" i="40"/>
  <c r="E121" i="40"/>
  <c r="K60" i="40"/>
  <c r="I141" i="40"/>
  <c r="O141" i="40"/>
  <c r="E141" i="40"/>
  <c r="N141" i="40"/>
  <c r="G141" i="40"/>
  <c r="K141" i="40"/>
  <c r="M141" i="40"/>
  <c r="E77" i="40"/>
  <c r="I77" i="40"/>
  <c r="E60" i="40"/>
  <c r="M128" i="40"/>
  <c r="K128" i="40"/>
  <c r="G121" i="40"/>
  <c r="O60" i="40"/>
  <c r="N77" i="40"/>
  <c r="O77" i="40"/>
  <c r="O128" i="40"/>
  <c r="M60" i="40"/>
  <c r="N121" i="40"/>
  <c r="I128" i="40"/>
  <c r="K77" i="40"/>
  <c r="G60" i="40"/>
  <c r="O121" i="40"/>
  <c r="G77" i="40"/>
  <c r="M77" i="40"/>
  <c r="I121" i="40"/>
  <c r="I60" i="40"/>
  <c r="N60" i="40"/>
  <c r="M121" i="40"/>
  <c r="N128" i="40"/>
  <c r="K122" i="40" l="1"/>
  <c r="I78" i="40"/>
  <c r="N94" i="40"/>
  <c r="E122" i="40"/>
  <c r="E123" i="40" s="1"/>
  <c r="E142" i="40"/>
  <c r="M142" i="40"/>
  <c r="E61" i="40"/>
  <c r="E31" i="40"/>
  <c r="K142" i="40"/>
  <c r="O142" i="40"/>
  <c r="N142" i="40"/>
  <c r="C142" i="40"/>
  <c r="D142" i="40"/>
  <c r="G142" i="40"/>
  <c r="I94" i="40"/>
  <c r="E78" i="40"/>
  <c r="O78" i="40"/>
  <c r="E94" i="40"/>
  <c r="O94" i="40"/>
  <c r="N78" i="40"/>
  <c r="M78" i="40"/>
  <c r="I122" i="40"/>
  <c r="G94" i="40"/>
  <c r="O122" i="40"/>
  <c r="K94" i="40"/>
  <c r="G122" i="40"/>
  <c r="M94" i="40"/>
  <c r="K78" i="40"/>
  <c r="M122" i="40"/>
  <c r="N122" i="40"/>
  <c r="G78" i="40"/>
  <c r="O31" i="40" l="1"/>
  <c r="M61" i="40"/>
  <c r="M31" i="40"/>
  <c r="G61" i="40"/>
  <c r="N95" i="40"/>
  <c r="G31" i="40"/>
  <c r="K61" i="40"/>
  <c r="N31" i="40"/>
  <c r="K31" i="40"/>
  <c r="N61" i="40"/>
  <c r="I61" i="40"/>
  <c r="O61" i="40"/>
  <c r="I31" i="40"/>
  <c r="E79" i="40"/>
  <c r="E95" i="40"/>
  <c r="G95" i="40" l="1"/>
  <c r="M95" i="40"/>
  <c r="O79" i="40"/>
  <c r="O95" i="40"/>
  <c r="N79" i="40"/>
  <c r="N123" i="40"/>
  <c r="I123" i="40"/>
  <c r="O123" i="40"/>
  <c r="K95" i="40"/>
  <c r="G79" i="40"/>
  <c r="M123" i="40"/>
  <c r="I95" i="40"/>
  <c r="K79" i="40"/>
  <c r="I79" i="40"/>
  <c r="M79" i="40"/>
  <c r="G123" i="40"/>
  <c r="K123" i="40"/>
  <c r="O79" i="30" l="1"/>
  <c r="G79" i="30"/>
  <c r="E79" i="30"/>
  <c r="I79" i="30"/>
  <c r="N79" i="30"/>
  <c r="M79" i="30"/>
  <c r="K79" i="30"/>
  <c r="D79" i="30"/>
  <c r="C79" i="30"/>
</calcChain>
</file>

<file path=xl/sharedStrings.xml><?xml version="1.0" encoding="utf-8"?>
<sst xmlns="http://schemas.openxmlformats.org/spreadsheetml/2006/main" count="2253" uniqueCount="246">
  <si>
    <t>HFC</t>
  </si>
  <si>
    <t>CO2</t>
  </si>
  <si>
    <t>CH4</t>
  </si>
  <si>
    <t>N2O</t>
  </si>
  <si>
    <t>PFC</t>
  </si>
  <si>
    <t>SF6</t>
  </si>
  <si>
    <t>NF3</t>
  </si>
  <si>
    <t>CONSTR</t>
  </si>
  <si>
    <t>CATSEC1</t>
  </si>
  <si>
    <t>EXTREN</t>
  </si>
  <si>
    <t>TRE_AU</t>
  </si>
  <si>
    <t>RAFPET</t>
  </si>
  <si>
    <t>EXDIGA</t>
  </si>
  <si>
    <t>INDUST</t>
  </si>
  <si>
    <t>MET_FE</t>
  </si>
  <si>
    <t>ME_NFE</t>
  </si>
  <si>
    <t>DIV_IN</t>
  </si>
  <si>
    <t>CHIMIE</t>
  </si>
  <si>
    <t>EQ_TRA</t>
  </si>
  <si>
    <t>PA_CAR</t>
  </si>
  <si>
    <t>IND_AA</t>
  </si>
  <si>
    <t>MIN_MC</t>
  </si>
  <si>
    <t>VP_DIE</t>
  </si>
  <si>
    <t>VP_ESS</t>
  </si>
  <si>
    <t>VP_GPL</t>
  </si>
  <si>
    <t>VP_GNV</t>
  </si>
  <si>
    <t>VU_DIE</t>
  </si>
  <si>
    <t>VU_ESS</t>
  </si>
  <si>
    <t>VU_GPL</t>
  </si>
  <si>
    <t>VU_GNV</t>
  </si>
  <si>
    <t>PL_DIE</t>
  </si>
  <si>
    <t>PL_ESS</t>
  </si>
  <si>
    <t>PL_GNV</t>
  </si>
  <si>
    <t>2R_DIE</t>
  </si>
  <si>
    <t>2R_ESS</t>
  </si>
  <si>
    <t>EXDISO</t>
  </si>
  <si>
    <t>EXDILI</t>
  </si>
  <si>
    <t>R_DECH</t>
  </si>
  <si>
    <t>T_EAUX</t>
  </si>
  <si>
    <t>RETECI</t>
  </si>
  <si>
    <t>T_PROD</t>
  </si>
  <si>
    <t>R_PROD</t>
  </si>
  <si>
    <t>TRTBIO</t>
  </si>
  <si>
    <t>CU_AUT</t>
  </si>
  <si>
    <t>CU_ORG</t>
  </si>
  <si>
    <t>CU_PAT</t>
  </si>
  <si>
    <t>CU_MIN</t>
  </si>
  <si>
    <t>TRANSP</t>
  </si>
  <si>
    <t>FERROV</t>
  </si>
  <si>
    <t>PLAISA</t>
  </si>
  <si>
    <t>MARITF</t>
  </si>
  <si>
    <t>AERIEF</t>
  </si>
  <si>
    <t>NON_FR</t>
  </si>
  <si>
    <t>AERINT</t>
  </si>
  <si>
    <t>AGRISY</t>
  </si>
  <si>
    <t>AG_ENE</t>
  </si>
  <si>
    <t>R_ENGI</t>
  </si>
  <si>
    <t>T_AUTR</t>
  </si>
  <si>
    <t>T_DECH</t>
  </si>
  <si>
    <t>INCINE</t>
  </si>
  <si>
    <t>STOCKA</t>
  </si>
  <si>
    <t>CU_BRU</t>
  </si>
  <si>
    <t>EL_BOV</t>
  </si>
  <si>
    <t>EL_AUT</t>
  </si>
  <si>
    <t>EL_POR</t>
  </si>
  <si>
    <t>EL_VOL</t>
  </si>
  <si>
    <t>UTCATF</t>
  </si>
  <si>
    <t>UT_CUL</t>
  </si>
  <si>
    <t>CHAURB</t>
  </si>
  <si>
    <t>PRELEC</t>
  </si>
  <si>
    <t>FLUVIA</t>
  </si>
  <si>
    <t>FLUINT</t>
  </si>
  <si>
    <t>UT_FOR</t>
  </si>
  <si>
    <t>UT_PRA</t>
  </si>
  <si>
    <t>UT_BOI</t>
  </si>
  <si>
    <t>UT_HIS</t>
  </si>
  <si>
    <t>UT_AUT</t>
  </si>
  <si>
    <t>R_COMB</t>
  </si>
  <si>
    <t>MARINT</t>
  </si>
  <si>
    <t>UT_ART</t>
  </si>
  <si>
    <t>T_COMB</t>
  </si>
  <si>
    <t>TR_CMS</t>
  </si>
  <si>
    <t>UT_HUM</t>
  </si>
  <si>
    <t>check</t>
  </si>
  <si>
    <t>PRG</t>
  </si>
  <si>
    <t>R_FRIG</t>
  </si>
  <si>
    <t>T_FRIG</t>
  </si>
  <si>
    <t>R_CLIM</t>
  </si>
  <si>
    <t>T_CLIM</t>
  </si>
  <si>
    <t>Transformation des combustibles minéraux solides</t>
  </si>
  <si>
    <t>Extraction et distribution de combustibles solides</t>
  </si>
  <si>
    <t>Extraction et distribution de combustibles liquides</t>
  </si>
  <si>
    <t>Extraction et distribution de combustibles gazeux</t>
  </si>
  <si>
    <t>EXDIAU</t>
  </si>
  <si>
    <t>Autres secteurs de l'industrie de l'énergie</t>
  </si>
  <si>
    <t>Stockage des déchets</t>
  </si>
  <si>
    <t>Incinération sans récupération d'énergie</t>
  </si>
  <si>
    <t>Autres traitements des déchets solides</t>
  </si>
  <si>
    <t>Traitement des eaux usées</t>
  </si>
  <si>
    <t>Chauffage, eau chaude sanitaire et cuisson domestique</t>
  </si>
  <si>
    <t>Climatisation domestique</t>
  </si>
  <si>
    <t>Réfrigération domestique</t>
  </si>
  <si>
    <t>Utilisation de produits domestiques (y.c. peintures, aérosols)</t>
  </si>
  <si>
    <t>Engins (y.c. jardinage) domestiques</t>
  </si>
  <si>
    <t>Déchets et brûlage domestiques et eaux usées</t>
  </si>
  <si>
    <t>R_AUTR</t>
  </si>
  <si>
    <t>Autres activités domestiques (tabac et feux d’artifices)</t>
  </si>
  <si>
    <t>Chauffage, eau chaude sanitaire et cuisson tertiaire</t>
  </si>
  <si>
    <t>Climatisation tertiaire</t>
  </si>
  <si>
    <t>Réfrigération tertiaire</t>
  </si>
  <si>
    <t>Utilisation de produits tertiaires (y.c. solvants, peintures, aérosols, anesthésie)</t>
  </si>
  <si>
    <t>Autres activités tertiaires (y.c. feux d’artifices, activités militaires, crémation)</t>
  </si>
  <si>
    <t>Bovins</t>
  </si>
  <si>
    <t>Porcins</t>
  </si>
  <si>
    <t>Volailles</t>
  </si>
  <si>
    <t>Autres émissions de l'élevage</t>
  </si>
  <si>
    <t>Engrais et amendements minéraux</t>
  </si>
  <si>
    <t>Engrais et amendements organiques</t>
  </si>
  <si>
    <t>Pâture</t>
  </si>
  <si>
    <t>Brûlage de résidus agricoles</t>
  </si>
  <si>
    <t>Autres émissions des cultures</t>
  </si>
  <si>
    <t>Engins, moteurs et chaudières en agriculture/sylviculture</t>
  </si>
  <si>
    <t>VP diesel</t>
  </si>
  <si>
    <t>VP essence</t>
  </si>
  <si>
    <t>VP GPL</t>
  </si>
  <si>
    <t>VP_ELE</t>
  </si>
  <si>
    <t>VP électriques</t>
  </si>
  <si>
    <t>VUL diesel</t>
  </si>
  <si>
    <t>VUL essence</t>
  </si>
  <si>
    <t>VU_ELE</t>
  </si>
  <si>
    <t>VUL électriques</t>
  </si>
  <si>
    <t>PL_ELE</t>
  </si>
  <si>
    <t>Deux roues essence</t>
  </si>
  <si>
    <t>Deux roues diesel</t>
  </si>
  <si>
    <t>2R_ELE</t>
  </si>
  <si>
    <t>Deux roues électriques</t>
  </si>
  <si>
    <t>Transport ferroviaire</t>
  </si>
  <si>
    <t>Transport maritime domestique</t>
  </si>
  <si>
    <t>Transport autres navigations</t>
  </si>
  <si>
    <t>Transport aérien français</t>
  </si>
  <si>
    <t>AUTINT</t>
  </si>
  <si>
    <t>Forêts</t>
  </si>
  <si>
    <t>Terres cultivées</t>
  </si>
  <si>
    <t>Prairies</t>
  </si>
  <si>
    <t>Zones humides</t>
  </si>
  <si>
    <t>Autres terres</t>
  </si>
  <si>
    <t>Produits bois</t>
  </si>
  <si>
    <t>UT_BAR</t>
  </si>
  <si>
    <t>Barrages</t>
  </si>
  <si>
    <t>UTCATF non-spécifié</t>
  </si>
  <si>
    <t>Le captage et stockage du CO2 n'est pas pris en compte dans la répartition suivante (impact sur 2030 et 2050)</t>
  </si>
  <si>
    <t>PRG - kt CO2e</t>
  </si>
  <si>
    <t>NOMSEC1</t>
  </si>
  <si>
    <t>Extraction, transformation et distribution d'énergie</t>
  </si>
  <si>
    <t>Industrie manufactuière et construction</t>
  </si>
  <si>
    <t>Traitement centralisé des déchets</t>
  </si>
  <si>
    <t>Résidentiel, tertiaire, commercial, institutionnel</t>
  </si>
  <si>
    <t>Agriculture, sylviculture et aquaculture hors UTCATF</t>
  </si>
  <si>
    <t>Transports</t>
  </si>
  <si>
    <t>TOTAL hors UTCATF</t>
  </si>
  <si>
    <t>Utilisation des Terres, Changement d'Affectation des Terres et Foresterie</t>
  </si>
  <si>
    <t>Total avec UTCATF</t>
  </si>
  <si>
    <t>Emetteurs non inclus dans le total France</t>
  </si>
  <si>
    <t>CO2 - kt CO2e</t>
  </si>
  <si>
    <t>CH4 - kt CO2e</t>
  </si>
  <si>
    <t>N2O - kt CO2e</t>
  </si>
  <si>
    <t>HFC - kt CO2e</t>
  </si>
  <si>
    <t>PFC - kt CO2e</t>
  </si>
  <si>
    <t>SF6 - kt CO2e</t>
  </si>
  <si>
    <t>NF3 - kt CO2e</t>
  </si>
  <si>
    <t>CO2e</t>
  </si>
  <si>
    <t>Emissions de CO2e (Mt/an)
Périmètre : Métropole</t>
  </si>
  <si>
    <t>Industrie de l'énergie</t>
  </si>
  <si>
    <t>Industrie manufacturière et construction</t>
  </si>
  <si>
    <t>Usage des bâtiments et activités résidentiels/tertiaires</t>
  </si>
  <si>
    <t>Agriculture</t>
  </si>
  <si>
    <t>Transport hors total</t>
  </si>
  <si>
    <t>TOTAL national hors UTCATF</t>
  </si>
  <si>
    <t>TOTAL national avec UTCATF</t>
  </si>
  <si>
    <t>Code secten2</t>
  </si>
  <si>
    <t>Extraction et distribution de combustibles - autres</t>
  </si>
  <si>
    <t>Total Industrie de l'énergie</t>
  </si>
  <si>
    <t>Total Industrie manufacturière</t>
  </si>
  <si>
    <t>Total traitement centralisé des déchets</t>
  </si>
  <si>
    <t>sous-total Usage des bâtiments résidentiels et activités domestiques</t>
  </si>
  <si>
    <t>sous-total Usage des bâtiments tertiaires et activités tertiaires</t>
  </si>
  <si>
    <t>Total Usage des bâtiments et activités résidentiels/tertiaires</t>
  </si>
  <si>
    <t>sous-total Elevage</t>
  </si>
  <si>
    <t>sous-total  Culture</t>
  </si>
  <si>
    <t>Total agriculture / sylviculture</t>
  </si>
  <si>
    <t>Transport</t>
  </si>
  <si>
    <t>VP GNV</t>
  </si>
  <si>
    <t>PL diesel (y.c. bus et cars)</t>
  </si>
  <si>
    <t>PL essence (y.c. bus et cars)</t>
  </si>
  <si>
    <t>PL GNV (y.c. bus et cars)</t>
  </si>
  <si>
    <t>PL électriques (y.c. bus et cars)</t>
  </si>
  <si>
    <t>sous-total Transport routier</t>
  </si>
  <si>
    <t>Transport fluvial de marchandises</t>
  </si>
  <si>
    <t>sous-total Autres transports</t>
  </si>
  <si>
    <t>Total transports (total national)</t>
  </si>
  <si>
    <t>Transport fluvial international - hors total national</t>
  </si>
  <si>
    <t>Transport maritime international - hors total national</t>
  </si>
  <si>
    <t>Transport aérien international - hors total national</t>
  </si>
  <si>
    <t>Autres engins hors total national</t>
  </si>
  <si>
    <t>Total transport international exclu du total national</t>
  </si>
  <si>
    <t>UTCATF (Utilisation des Terres, Changements d'Affectation des Terres et Forêt)</t>
  </si>
  <si>
    <t>Zones artificialisées</t>
  </si>
  <si>
    <t>Total UTCATF (total national)</t>
  </si>
  <si>
    <t>Emissions de CO2 (Mt/an)
Périmètre : Métropole</t>
  </si>
  <si>
    <t>Emissions de CH4 (kt/an)
Périmètre : Métropole</t>
  </si>
  <si>
    <t>Emissions de N2O (kt/an)
Périmètre : Métropole</t>
  </si>
  <si>
    <t>(doit être dû à pb dans secten pour 2019 car conso = 0, ou bien le 219 en 702)</t>
  </si>
  <si>
    <t>(N2O 2R = 0 donc pas attribuer d'émissions dues au 702)</t>
  </si>
  <si>
    <t>Emissions de SF6 (ktCO2e/an)
Périmètre : Métropole</t>
  </si>
  <si>
    <t>Emissions de HFC (ktCO2e/an)
Périmètre : Métropole</t>
  </si>
  <si>
    <t>Emissions de PFC (ktCO2e/an)
Périmètre : Métropole</t>
  </si>
  <si>
    <t>ok, arrêt de prod de Rhodia en 2020</t>
  </si>
  <si>
    <t>Emissions de NF3 (ktCO2e/an)
Périmètre : Métropole</t>
  </si>
  <si>
    <t>Citepa_Emissions-par-substance_Secten_2022-GES_i</t>
  </si>
  <si>
    <t>VUL GPL</t>
  </si>
  <si>
    <t>VUL GNV</t>
  </si>
  <si>
    <t>Production d'électricité - sources d'émissions</t>
  </si>
  <si>
    <t>Production d'électricité - CCS/CCU</t>
  </si>
  <si>
    <t>Chauffage urbain - sources d'émissions</t>
  </si>
  <si>
    <t>Chauffage urbain - CCS/CCU</t>
  </si>
  <si>
    <t>Raffinage du pétrole - sources d'émissions</t>
  </si>
  <si>
    <t>Raffinage du pétrole - CCS/CCU</t>
  </si>
  <si>
    <t>Capture directe du carbone (DAC "Direct Carbon Capture")</t>
  </si>
  <si>
    <t>Chimie - sources d'émissions</t>
  </si>
  <si>
    <t>Chimie - CCS/CCU</t>
  </si>
  <si>
    <t>Construction - sources d'émissions</t>
  </si>
  <si>
    <t>Construction - CCS/CCU</t>
  </si>
  <si>
    <t>Biens d'équipements, matériels de transport - sources d'émissions</t>
  </si>
  <si>
    <t>Biens d'équipements, matériels de transport - CCS/CCU</t>
  </si>
  <si>
    <t>Agro-alimentaire - sources d'émissions</t>
  </si>
  <si>
    <t>Agro-alimentaire - CCS/CCU</t>
  </si>
  <si>
    <t>Métallurgie des métaux ferreux - sources d'émissions</t>
  </si>
  <si>
    <t>Métallurgie des métaux ferreux - CCS/CCU</t>
  </si>
  <si>
    <t>Métallurgie des métaux non-ferreux - sources d'émissions</t>
  </si>
  <si>
    <t>Métallurgie des métaux non-ferreux - CCS/CCU</t>
  </si>
  <si>
    <t>Minéraux non-métalliques, matériaux de construction - sources d'émissions</t>
  </si>
  <si>
    <t>Minéraux non-métalliques, matériaux de construction - CCS/CCU</t>
  </si>
  <si>
    <t>Papier, carton - sources d'émissions</t>
  </si>
  <si>
    <t>Papier, carton - CCS/CCU</t>
  </si>
  <si>
    <t>Autres industries manufacturières - sources d'émissions</t>
  </si>
  <si>
    <t>Autres industries manufacturières - CCS/CCU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</si>
</sst>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3" formatCode="_-* #,##0.00_-;\-* #,##0.00_-;_-* &quot;-&quot;??_-;_-@_-"/>
    <numFmt numFmtId="164" formatCode="_-* #,##0.00\ _€_-;\-* #,##0.00\ _€_-;_-* &quot;-&quot;??\ _€_-;_-@_-"/>
    <numFmt numFmtId="165" formatCode="_-* #,##0\ _€_-;\-* #,##0\ _€_-;_-* &quot;-&quot;??\ _€_-;_-@_-"/>
    <numFmt numFmtId="166" formatCode="_-* #,##0.00\ _F_-;\-* #,##0.00\ _F_-;_-* &quot;-&quot;??\ _F_-;_-@_-"/>
    <numFmt numFmtId="167" formatCode="_-* #,##0.00\ &quot;F&quot;_-;\-* #,##0.00\ &quot;F&quot;_-;_-* &quot;-&quot;??\ &quot;F&quot;_-;_-@_-"/>
    <numFmt numFmtId="168" formatCode="\$#,##0\ ;\(\$#,##0\)"/>
    <numFmt numFmtId="169" formatCode="_-* #,##0.0\ _€_-;\-* #,##0.0\ _€_-;_-* &quot;-&quot;??\ _€_-;_-@_-"/>
    <numFmt numFmtId="170" formatCode="_-* #,##0.0\ _€_-;\-* #,##0.0\ _€_-;_-* &quot;-&quot;?\ _€_-;_-@_-"/>
    <numFmt numFmtId="171" formatCode="_-* #,##0.0000000\ _€_-;\-* #,##0.0000000\ _€_-;_-* &quot;-&quot;??\ _€_-;_-@_-"/>
    <numFmt numFmtId="172" formatCode="_-* #,##0.0000\ _€_-;\-* #,##0.0000\ _€_-;_-* &quot;-&quot;?\ _€_-;_-@_-"/>
    <numFmt numFmtId="173" formatCode="_-* #,##0.00000\ _€_-;\-* #,##0.00000\ _€_-;_-* &quot;-&quot;?\ _€_-;_-@_-"/>
    <numFmt numFmtId="174" formatCode="_-* #,##0.000\ _€_-;\-* #,##0.000\ _€_-;_-* &quot;-&quot;??\ _€_-;_-@_-"/>
    <numFmt numFmtId="175" formatCode="_-* #,##0.000\ _€_-;\-* #,##0.000\ _€_-;_-* &quot;-&quot;?\ _€_-;_-@_-"/>
    <numFmt numFmtId="176" formatCode="_-* #,##0.000000\ _€_-;\-* #,##0.000000\ _€_-;_-* &quot;-&quot;?\ _€_-;_-@_-"/>
    <numFmt numFmtId="177" formatCode="_-* #,##0.00\ _€_-;\-* #,##0.00\ _€_-;_-* &quot;-&quot;?\ _€_-;_-@_-"/>
  </numFmts>
  <fonts count="6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9"/>
      <name val="Times New Roman"/>
      <family val="1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9"/>
      <name val="Times New Roman"/>
      <family val="1"/>
    </font>
    <font>
      <sz val="9"/>
      <color indexed="8"/>
      <name val="Times New Roman"/>
      <family val="1"/>
    </font>
    <font>
      <sz val="12"/>
      <color indexed="8"/>
      <name val="Times New Roman"/>
      <family val="1"/>
    </font>
    <font>
      <sz val="11"/>
      <color indexed="10"/>
      <name val="Calibri"/>
      <family val="2"/>
    </font>
    <font>
      <b/>
      <sz val="11"/>
      <color indexed="10"/>
      <name val="Calibri"/>
      <family val="2"/>
    </font>
    <font>
      <sz val="12"/>
      <color indexed="24"/>
      <name val="Arial"/>
      <family val="2"/>
    </font>
    <font>
      <sz val="18"/>
      <color indexed="24"/>
      <name val="Arial"/>
      <family val="2"/>
    </font>
    <font>
      <sz val="8"/>
      <color indexed="24"/>
      <name val="Arial"/>
      <family val="2"/>
    </font>
    <font>
      <sz val="11"/>
      <color indexed="62"/>
      <name val="Calibri"/>
      <family val="2"/>
    </font>
    <font>
      <b/>
      <sz val="12"/>
      <name val="Times New Roman"/>
      <family val="1"/>
    </font>
    <font>
      <sz val="11"/>
      <color indexed="20"/>
      <name val="Calibri"/>
      <family val="2"/>
    </font>
    <font>
      <b/>
      <sz val="12"/>
      <color indexed="8"/>
      <name val="Times New Roman"/>
      <family val="1"/>
    </font>
    <font>
      <u/>
      <sz val="9"/>
      <color indexed="12"/>
      <name val="Arial"/>
      <family val="2"/>
    </font>
    <font>
      <sz val="11"/>
      <color indexed="19"/>
      <name val="Calibri"/>
      <family val="2"/>
    </font>
    <font>
      <sz val="12"/>
      <name val="Arial"/>
      <family val="2"/>
    </font>
    <font>
      <sz val="11"/>
      <color indexed="17"/>
      <name val="Calibri"/>
      <family val="2"/>
    </font>
    <font>
      <b/>
      <sz val="11"/>
      <color indexed="63"/>
      <name val="Calibri"/>
      <family val="2"/>
    </font>
    <font>
      <i/>
      <sz val="11"/>
      <color indexed="23"/>
      <name val="Calibri"/>
      <family val="2"/>
    </font>
    <font>
      <b/>
      <sz val="18"/>
      <color indexed="62"/>
      <name val="Cambria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b/>
      <sz val="11"/>
      <color indexed="9"/>
      <name val="Calibri"/>
      <family val="2"/>
    </font>
    <font>
      <u/>
      <sz val="10"/>
      <color indexed="12"/>
      <name val="Times New Roman"/>
      <family val="1"/>
    </font>
    <font>
      <sz val="9"/>
      <name val="Arial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</font>
    <font>
      <sz val="11"/>
      <name val="Calibri"/>
      <family val="2"/>
    </font>
    <font>
      <i/>
      <sz val="11"/>
      <color theme="0" tint="-0.499984740745262"/>
      <name val="Calibri"/>
      <family val="2"/>
    </font>
    <font>
      <i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1"/>
      <name val="Trebuchet MS"/>
      <family val="2"/>
    </font>
    <font>
      <sz val="11"/>
      <name val="Trebuchet MS"/>
      <family val="2"/>
    </font>
    <font>
      <b/>
      <i/>
      <sz val="9"/>
      <name val="Trebuchet MS"/>
      <family val="2"/>
    </font>
    <font>
      <b/>
      <sz val="9"/>
      <name val="Trebuchet MS"/>
      <family val="2"/>
    </font>
    <font>
      <sz val="8"/>
      <name val="Trebuchet MS"/>
      <family val="2"/>
    </font>
    <font>
      <i/>
      <sz val="8"/>
      <name val="Trebuchet MS"/>
      <family val="2"/>
    </font>
    <font>
      <b/>
      <sz val="8"/>
      <name val="Trebuchet MS"/>
      <family val="2"/>
    </font>
    <font>
      <i/>
      <sz val="10"/>
      <name val="Trebuchet MS"/>
      <family val="2"/>
    </font>
    <font>
      <sz val="10"/>
      <name val="Trebuchet MS"/>
      <family val="2"/>
    </font>
    <font>
      <b/>
      <sz val="11"/>
      <color theme="0"/>
      <name val="Trebuchet MS"/>
      <family val="2"/>
    </font>
    <font>
      <b/>
      <i/>
      <sz val="8"/>
      <name val="Trebuchet MS"/>
      <family val="2"/>
    </font>
    <font>
      <sz val="8"/>
      <color theme="1"/>
      <name val="Trebuchet MS"/>
      <family val="2"/>
    </font>
    <font>
      <b/>
      <sz val="9"/>
      <color theme="0" tint="-0.34998626667073579"/>
      <name val="Trebuchet MS"/>
      <family val="2"/>
    </font>
    <font>
      <sz val="8"/>
      <color theme="0" tint="-0.34998626667073579"/>
      <name val="Trebuchet MS"/>
      <family val="2"/>
    </font>
    <font>
      <sz val="10"/>
      <color theme="0" tint="-0.34998626667073579"/>
      <name val="Trebuchet MS"/>
      <family val="2"/>
    </font>
    <font>
      <b/>
      <sz val="8"/>
      <color theme="0" tint="-0.34998626667073579"/>
      <name val="Trebuchet MS"/>
      <family val="2"/>
    </font>
    <font>
      <i/>
      <sz val="8"/>
      <color theme="0" tint="-0.34998626667073579"/>
      <name val="Trebuchet MS"/>
      <family val="2"/>
    </font>
    <font>
      <i/>
      <sz val="8"/>
      <color theme="1"/>
      <name val="Trebuchet MS"/>
      <family val="2"/>
    </font>
    <font>
      <b/>
      <sz val="8"/>
      <color theme="1"/>
      <name val="Trebuchet MS"/>
      <family val="2"/>
    </font>
    <font>
      <b/>
      <sz val="11"/>
      <name val="Calibri"/>
      <family val="2"/>
      <scheme val="minor"/>
    </font>
    <font>
      <i/>
      <sz val="11"/>
      <name val="Calibri"/>
      <family val="2"/>
      <scheme val="minor"/>
    </font>
    <font>
      <sz val="8"/>
      <color rgb="FFFF0000"/>
      <name val="Trebuchet MS"/>
      <family val="2"/>
    </font>
    <font>
      <i/>
      <sz val="10"/>
      <color rgb="FFFF0000"/>
      <name val="Calibri"/>
      <family val="2"/>
      <scheme val="minor"/>
    </font>
    <font>
      <i/>
      <sz val="10"/>
      <name val="Calibri"/>
      <family val="2"/>
      <scheme val="minor"/>
    </font>
  </fonts>
  <fills count="45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7"/>
      </patternFill>
    </fill>
    <fill>
      <patternFill patternType="solid">
        <fgColor indexed="27"/>
      </patternFill>
    </fill>
    <fill>
      <patternFill patternType="solid">
        <fgColor indexed="26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1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2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9"/>
      </patternFill>
    </fill>
    <fill>
      <patternFill patternType="solid">
        <fgColor indexed="46"/>
      </patternFill>
    </fill>
    <fill>
      <patternFill patternType="solid">
        <fgColor indexed="55"/>
        <bgColor indexed="64"/>
      </patternFill>
    </fill>
    <fill>
      <patternFill patternType="solid">
        <fgColor indexed="5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B0C8FE"/>
        <bgColor indexed="64"/>
      </patternFill>
    </fill>
    <fill>
      <patternFill patternType="solid">
        <fgColor rgb="FFB3A2C7"/>
        <bgColor indexed="64"/>
      </patternFill>
    </fill>
    <fill>
      <patternFill patternType="solid">
        <fgColor rgb="FFF0ECF4"/>
        <bgColor indexed="64"/>
      </patternFill>
    </fill>
    <fill>
      <patternFill patternType="solid">
        <fgColor rgb="FFE0E5B3"/>
        <bgColor indexed="64"/>
      </patternFill>
    </fill>
    <fill>
      <patternFill patternType="solid">
        <fgColor rgb="FFF3F9EE"/>
        <bgColor indexed="64"/>
      </patternFill>
    </fill>
    <fill>
      <patternFill patternType="solid">
        <fgColor rgb="FFF4F6E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3F9E5"/>
        <bgColor indexed="64"/>
      </patternFill>
    </fill>
    <fill>
      <patternFill patternType="solid">
        <fgColor rgb="FFE9F5DB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8F3FB"/>
        <bgColor indexed="64"/>
      </patternFill>
    </fill>
    <fill>
      <patternFill patternType="solid">
        <fgColor rgb="FFEEE2F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B7FFD8"/>
        <bgColor indexed="64"/>
      </patternFill>
    </fill>
    <fill>
      <patternFill patternType="solid">
        <fgColor theme="1"/>
        <bgColor indexed="64"/>
      </patternFill>
    </fill>
  </fills>
  <borders count="2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10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 style="double">
        <color indexed="64"/>
      </top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86">
    <xf numFmtId="0" fontId="0" fillId="0" borderId="0"/>
    <xf numFmtId="164" fontId="1" fillId="0" borderId="0" applyFont="0" applyFill="0" applyBorder="0" applyAlignment="0" applyProtection="0"/>
    <xf numFmtId="0" fontId="6" fillId="0" borderId="0" applyNumberFormat="0" applyFont="0" applyFill="0" applyBorder="0" applyProtection="0">
      <alignment horizontal="left" vertical="center" indent="5"/>
    </xf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5" borderId="0" applyNumberFormat="0" applyBorder="0" applyAlignment="0" applyProtection="0"/>
    <xf numFmtId="0" fontId="6" fillId="0" borderId="0" applyNumberFormat="0" applyFont="0" applyFill="0" applyBorder="0" applyProtection="0">
      <alignment horizontal="left" vertical="center" indent="2"/>
    </xf>
    <xf numFmtId="0" fontId="7" fillId="7" borderId="0" applyNumberFormat="0" applyBorder="0" applyAlignment="0" applyProtection="0"/>
    <xf numFmtId="0" fontId="7" fillId="4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8" fillId="7" borderId="0" applyNumberFormat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9" borderId="0" applyNumberFormat="0" applyBorder="0" applyAlignment="0" applyProtection="0"/>
    <xf numFmtId="0" fontId="8" fillId="7" borderId="0" applyNumberFormat="0" applyBorder="0" applyAlignment="0" applyProtection="0"/>
    <xf numFmtId="0" fontId="8" fillId="4" borderId="0" applyNumberFormat="0" applyBorder="0" applyAlignment="0" applyProtection="0"/>
    <xf numFmtId="0" fontId="8" fillId="12" borderId="0" applyNumberFormat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9" fillId="16" borderId="0" applyBorder="0" applyAlignment="0"/>
    <xf numFmtId="0" fontId="5" fillId="16" borderId="0" applyBorder="0">
      <alignment horizontal="right" vertical="center"/>
    </xf>
    <xf numFmtId="4" fontId="5" fillId="17" borderId="0" applyBorder="0">
      <alignment horizontal="right" vertical="center"/>
    </xf>
    <xf numFmtId="4" fontId="5" fillId="17" borderId="0" applyBorder="0">
      <alignment horizontal="right" vertical="center"/>
    </xf>
    <xf numFmtId="0" fontId="10" fillId="17" borderId="5">
      <alignment horizontal="right" vertical="center"/>
    </xf>
    <xf numFmtId="0" fontId="11" fillId="17" borderId="5">
      <alignment horizontal="right" vertical="center"/>
    </xf>
    <xf numFmtId="0" fontId="10" fillId="18" borderId="5">
      <alignment horizontal="right" vertical="center"/>
    </xf>
    <xf numFmtId="0" fontId="10" fillId="18" borderId="5">
      <alignment horizontal="right" vertical="center"/>
    </xf>
    <xf numFmtId="0" fontId="10" fillId="18" borderId="3">
      <alignment horizontal="right" vertical="center"/>
    </xf>
    <xf numFmtId="0" fontId="10" fillId="18" borderId="4">
      <alignment horizontal="right" vertical="center"/>
    </xf>
    <xf numFmtId="0" fontId="10" fillId="18" borderId="7">
      <alignment horizontal="right" vertical="center"/>
    </xf>
    <xf numFmtId="0" fontId="12" fillId="0" borderId="0" applyNumberFormat="0" applyFill="0" applyBorder="0" applyAlignment="0" applyProtection="0"/>
    <xf numFmtId="0" fontId="13" fillId="19" borderId="8" applyNumberFormat="0" applyAlignment="0" applyProtection="0"/>
    <xf numFmtId="0" fontId="12" fillId="0" borderId="9" applyNumberFormat="0" applyFill="0" applyAlignment="0" applyProtection="0"/>
    <xf numFmtId="0" fontId="6" fillId="5" borderId="10" applyNumberFormat="0" applyFont="0" applyAlignment="0" applyProtection="0"/>
    <xf numFmtId="0" fontId="10" fillId="0" borderId="0" applyNumberFormat="0">
      <alignment horizontal="right"/>
    </xf>
    <xf numFmtId="0" fontId="5" fillId="18" borderId="11">
      <alignment horizontal="left" vertical="center" wrapText="1" indent="2"/>
    </xf>
    <xf numFmtId="0" fontId="5" fillId="0" borderId="11">
      <alignment horizontal="left" vertical="center" wrapText="1" indent="2"/>
    </xf>
    <xf numFmtId="0" fontId="5" fillId="17" borderId="4">
      <alignment horizontal="left" vertical="center"/>
    </xf>
    <xf numFmtId="0" fontId="14" fillId="0" borderId="0" applyFont="0" applyFill="0" applyBorder="0" applyAlignment="0" applyProtection="0"/>
    <xf numFmtId="0" fontId="10" fillId="0" borderId="12">
      <alignment horizontal="left" vertical="top" wrapText="1"/>
    </xf>
    <xf numFmtId="0" fontId="6" fillId="0" borderId="6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4" borderId="8" applyNumberFormat="0" applyAlignment="0" applyProtection="0"/>
    <xf numFmtId="0" fontId="14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3" fontId="14" fillId="0" borderId="0" applyFont="0" applyFill="0" applyBorder="0" applyAlignment="0" applyProtection="0"/>
    <xf numFmtId="0" fontId="18" fillId="0" borderId="0" applyNumberFormat="0" applyFill="0" applyBorder="0" applyAlignment="0" applyProtection="0"/>
    <xf numFmtId="4" fontId="5" fillId="0" borderId="0" applyBorder="0">
      <alignment horizontal="right" vertical="center"/>
    </xf>
    <xf numFmtId="0" fontId="5" fillId="0" borderId="5">
      <alignment horizontal="right" vertical="center"/>
    </xf>
    <xf numFmtId="0" fontId="19" fillId="20" borderId="0" applyNumberFormat="0" applyBorder="0" applyAlignment="0" applyProtection="0"/>
    <xf numFmtId="1" fontId="20" fillId="17" borderId="0" applyBorder="0">
      <alignment horizontal="right" vertical="center"/>
    </xf>
    <xf numFmtId="0" fontId="21" fillId="0" borderId="0" applyNumberFormat="0" applyFill="0" applyBorder="0" applyAlignment="0" applyProtection="0">
      <alignment vertical="top"/>
      <protection locked="0"/>
    </xf>
    <xf numFmtId="0" fontId="21" fillId="0" borderId="0" applyNumberFormat="0" applyFill="0" applyBorder="0" applyAlignment="0" applyProtection="0">
      <alignment vertical="top"/>
      <protection locked="0"/>
    </xf>
    <xf numFmtId="0" fontId="21" fillId="0" borderId="0" applyNumberFormat="0" applyFill="0" applyBorder="0" applyAlignment="0" applyProtection="0">
      <alignment vertical="top"/>
      <protection locked="0"/>
    </xf>
    <xf numFmtId="0" fontId="21" fillId="0" borderId="0" applyNumberFormat="0" applyFill="0" applyBorder="0" applyAlignment="0" applyProtection="0">
      <alignment vertical="top"/>
      <protection locked="0"/>
    </xf>
    <xf numFmtId="0" fontId="21" fillId="0" borderId="0" applyNumberFormat="0" applyFill="0" applyBorder="0" applyAlignment="0" applyProtection="0">
      <alignment vertical="top"/>
      <protection locked="0"/>
    </xf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8" fontId="14" fillId="0" borderId="0" applyFont="0" applyFill="0" applyBorder="0" applyAlignment="0" applyProtection="0"/>
    <xf numFmtId="0" fontId="22" fillId="8" borderId="0" applyNumberFormat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4" fontId="5" fillId="0" borderId="5" applyFill="0" applyBorder="0" applyProtection="0">
      <alignment horizontal="right" vertical="center"/>
    </xf>
    <xf numFmtId="4" fontId="5" fillId="0" borderId="0" applyFill="0" applyBorder="0" applyProtection="0">
      <alignment horizontal="right" vertical="center"/>
    </xf>
    <xf numFmtId="0" fontId="9" fillId="0" borderId="0" applyNumberFormat="0" applyFill="0" applyBorder="0" applyProtection="0">
      <alignment horizontal="left" vertical="center"/>
    </xf>
    <xf numFmtId="0" fontId="5" fillId="0" borderId="5" applyNumberFormat="0" applyFill="0" applyAlignment="0" applyProtection="0"/>
    <xf numFmtId="0" fontId="6" fillId="21" borderId="0" applyNumberFormat="0" applyFont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24" fillId="7" borderId="0" applyNumberFormat="0" applyBorder="0" applyAlignment="0" applyProtection="0"/>
    <xf numFmtId="0" fontId="5" fillId="21" borderId="5"/>
    <xf numFmtId="0" fontId="25" fillId="19" borderId="13" applyNumberFormat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14" applyNumberFormat="0" applyFill="0" applyAlignment="0" applyProtection="0"/>
    <xf numFmtId="0" fontId="29" fillId="0" borderId="15" applyNumberFormat="0" applyFill="0" applyAlignment="0" applyProtection="0"/>
    <xf numFmtId="0" fontId="30" fillId="0" borderId="16" applyNumberFormat="0" applyFill="0" applyAlignment="0" applyProtection="0"/>
    <xf numFmtId="0" fontId="30" fillId="0" borderId="0" applyNumberFormat="0" applyFill="0" applyBorder="0" applyAlignment="0" applyProtection="0"/>
    <xf numFmtId="0" fontId="14" fillId="0" borderId="17" applyNumberFormat="0" applyFont="0" applyFill="0" applyAlignment="0" applyProtection="0"/>
    <xf numFmtId="0" fontId="31" fillId="22" borderId="18" applyNumberFormat="0" applyAlignment="0" applyProtection="0"/>
    <xf numFmtId="2" fontId="14" fillId="0" borderId="0" applyFont="0" applyFill="0" applyBorder="0" applyAlignment="0" applyProtection="0"/>
    <xf numFmtId="0" fontId="32" fillId="0" borderId="0" applyNumberFormat="0" applyFill="0" applyBorder="0" applyAlignment="0" applyProtection="0"/>
    <xf numFmtId="0" fontId="5" fillId="0" borderId="0"/>
    <xf numFmtId="0" fontId="33" fillId="0" borderId="0"/>
    <xf numFmtId="9" fontId="6" fillId="0" borderId="0" applyFont="0" applyFill="0" applyBorder="0" applyAlignment="0" applyProtection="0"/>
    <xf numFmtId="0" fontId="1" fillId="0" borderId="0"/>
    <xf numFmtId="43" fontId="3" fillId="0" borderId="0" applyFont="0" applyFill="0" applyBorder="0" applyAlignment="0" applyProtection="0"/>
    <xf numFmtId="0" fontId="4" fillId="0" borderId="0"/>
    <xf numFmtId="0" fontId="6" fillId="0" borderId="0"/>
    <xf numFmtId="0" fontId="6" fillId="0" borderId="0"/>
    <xf numFmtId="0" fontId="6" fillId="0" borderId="0"/>
    <xf numFmtId="0" fontId="4" fillId="0" borderId="0"/>
    <xf numFmtId="0" fontId="6" fillId="0" borderId="0"/>
  </cellStyleXfs>
  <cellXfs count="107">
    <xf numFmtId="0" fontId="0" fillId="0" borderId="0" xfId="0"/>
    <xf numFmtId="0" fontId="34" fillId="0" borderId="0" xfId="0" applyFont="1"/>
    <xf numFmtId="0" fontId="35" fillId="0" borderId="0" xfId="0" applyFont="1"/>
    <xf numFmtId="0" fontId="2" fillId="26" borderId="19" xfId="0" applyFont="1" applyFill="1" applyBorder="1" applyAlignment="1">
      <alignment horizontal="center"/>
    </xf>
    <xf numFmtId="0" fontId="3" fillId="2" borderId="1" xfId="180" applyFont="1" applyFill="1" applyBorder="1" applyAlignment="1">
      <alignment horizontal="center"/>
    </xf>
    <xf numFmtId="0" fontId="3" fillId="0" borderId="2" xfId="180" applyFont="1" applyBorder="1"/>
    <xf numFmtId="0" fontId="37" fillId="0" borderId="2" xfId="180" applyFont="1" applyBorder="1"/>
    <xf numFmtId="0" fontId="36" fillId="0" borderId="2" xfId="180" applyFont="1" applyBorder="1"/>
    <xf numFmtId="0" fontId="3" fillId="0" borderId="23" xfId="180" applyFont="1" applyBorder="1" applyAlignment="1">
      <alignment horizontal="right"/>
    </xf>
    <xf numFmtId="0" fontId="38" fillId="0" borderId="23" xfId="180" applyFont="1" applyBorder="1" applyAlignment="1">
      <alignment horizontal="right"/>
    </xf>
    <xf numFmtId="0" fontId="3" fillId="2" borderId="24" xfId="180" applyFont="1" applyFill="1" applyBorder="1" applyAlignment="1">
      <alignment horizontal="center"/>
    </xf>
    <xf numFmtId="165" fontId="39" fillId="0" borderId="0" xfId="1" applyNumberFormat="1" applyFont="1"/>
    <xf numFmtId="0" fontId="41" fillId="27" borderId="0" xfId="0" applyFont="1" applyFill="1"/>
    <xf numFmtId="0" fontId="42" fillId="27" borderId="0" xfId="0" applyFont="1" applyFill="1"/>
    <xf numFmtId="0" fontId="43" fillId="0" borderId="0" xfId="0" applyFont="1" applyAlignment="1">
      <alignment horizontal="center" vertical="center" wrapText="1"/>
    </xf>
    <xf numFmtId="0" fontId="44" fillId="0" borderId="5" xfId="0" applyFont="1" applyBorder="1" applyAlignment="1">
      <alignment horizontal="center"/>
    </xf>
    <xf numFmtId="0" fontId="45" fillId="0" borderId="5" xfId="0" applyFont="1" applyBorder="1" applyAlignment="1">
      <alignment vertical="center" wrapText="1"/>
    </xf>
    <xf numFmtId="0" fontId="47" fillId="27" borderId="25" xfId="0" applyFont="1" applyFill="1" applyBorder="1" applyAlignment="1">
      <alignment horizontal="left"/>
    </xf>
    <xf numFmtId="0" fontId="48" fillId="28" borderId="0" xfId="0" applyFont="1" applyFill="1" applyAlignment="1">
      <alignment horizontal="right"/>
    </xf>
    <xf numFmtId="0" fontId="50" fillId="29" borderId="0" xfId="0" applyFont="1" applyFill="1"/>
    <xf numFmtId="0" fontId="42" fillId="29" borderId="0" xfId="0" applyFont="1" applyFill="1"/>
    <xf numFmtId="0" fontId="45" fillId="28" borderId="5" xfId="0" applyFont="1" applyFill="1" applyBorder="1" applyAlignment="1">
      <alignment vertical="center" wrapText="1"/>
    </xf>
    <xf numFmtId="0" fontId="47" fillId="30" borderId="25" xfId="0" applyFont="1" applyFill="1" applyBorder="1" applyAlignment="1">
      <alignment horizontal="left"/>
    </xf>
    <xf numFmtId="0" fontId="45" fillId="28" borderId="0" xfId="0" applyFont="1" applyFill="1"/>
    <xf numFmtId="0" fontId="41" fillId="31" borderId="0" xfId="0" applyFont="1" applyFill="1"/>
    <xf numFmtId="0" fontId="42" fillId="31" borderId="0" xfId="0" applyFont="1" applyFill="1"/>
    <xf numFmtId="0" fontId="47" fillId="32" borderId="25" xfId="0" applyFont="1" applyFill="1" applyBorder="1" applyAlignment="1">
      <alignment horizontal="left"/>
    </xf>
    <xf numFmtId="0" fontId="41" fillId="33" borderId="0" xfId="0" applyFont="1" applyFill="1"/>
    <xf numFmtId="0" fontId="42" fillId="33" borderId="0" xfId="0" applyFont="1" applyFill="1"/>
    <xf numFmtId="0" fontId="47" fillId="34" borderId="5" xfId="0" applyFont="1" applyFill="1" applyBorder="1" applyAlignment="1">
      <alignment vertical="center" wrapText="1"/>
    </xf>
    <xf numFmtId="0" fontId="51" fillId="35" borderId="25" xfId="0" applyFont="1" applyFill="1" applyBorder="1" applyAlignment="1">
      <alignment horizontal="left"/>
    </xf>
    <xf numFmtId="0" fontId="41" fillId="36" borderId="0" xfId="0" applyFont="1" applyFill="1"/>
    <xf numFmtId="0" fontId="42" fillId="36" borderId="0" xfId="0" applyFont="1" applyFill="1"/>
    <xf numFmtId="0" fontId="47" fillId="37" borderId="25" xfId="0" applyFont="1" applyFill="1" applyBorder="1" applyAlignment="1">
      <alignment horizontal="left"/>
    </xf>
    <xf numFmtId="0" fontId="47" fillId="38" borderId="5" xfId="0" applyFont="1" applyFill="1" applyBorder="1" applyAlignment="1">
      <alignment horizontal="left"/>
    </xf>
    <xf numFmtId="0" fontId="51" fillId="28" borderId="0" xfId="0" applyFont="1" applyFill="1" applyAlignment="1">
      <alignment horizontal="left"/>
    </xf>
    <xf numFmtId="0" fontId="50" fillId="39" borderId="0" xfId="0" applyFont="1" applyFill="1"/>
    <xf numFmtId="0" fontId="42" fillId="39" borderId="0" xfId="0" applyFont="1" applyFill="1"/>
    <xf numFmtId="0" fontId="47" fillId="40" borderId="25" xfId="0" applyFont="1" applyFill="1" applyBorder="1" applyAlignment="1">
      <alignment horizontal="left"/>
    </xf>
    <xf numFmtId="0" fontId="47" fillId="41" borderId="25" xfId="0" applyFont="1" applyFill="1" applyBorder="1" applyAlignment="1">
      <alignment horizontal="left"/>
    </xf>
    <xf numFmtId="0" fontId="52" fillId="28" borderId="0" xfId="0" applyFont="1" applyFill="1"/>
    <xf numFmtId="0" fontId="46" fillId="28" borderId="5" xfId="0" applyFont="1" applyFill="1" applyBorder="1" applyAlignment="1">
      <alignment vertical="center" wrapText="1"/>
    </xf>
    <xf numFmtId="0" fontId="46" fillId="28" borderId="25" xfId="0" applyFont="1" applyFill="1" applyBorder="1" applyAlignment="1">
      <alignment vertical="center" wrapText="1"/>
    </xf>
    <xf numFmtId="0" fontId="51" fillId="24" borderId="25" xfId="0" applyFont="1" applyFill="1" applyBorder="1" applyAlignment="1">
      <alignment horizontal="left"/>
    </xf>
    <xf numFmtId="0" fontId="50" fillId="42" borderId="0" xfId="0" applyFont="1" applyFill="1"/>
    <xf numFmtId="0" fontId="45" fillId="28" borderId="25" xfId="0" applyFont="1" applyFill="1" applyBorder="1" applyAlignment="1">
      <alignment vertical="center" wrapText="1"/>
    </xf>
    <xf numFmtId="0" fontId="47" fillId="43" borderId="25" xfId="0" applyFont="1" applyFill="1" applyBorder="1" applyAlignment="1">
      <alignment horizontal="left"/>
    </xf>
    <xf numFmtId="0" fontId="53" fillId="0" borderId="0" xfId="0" applyFont="1" applyAlignment="1">
      <alignment vertical="top"/>
    </xf>
    <xf numFmtId="0" fontId="54" fillId="0" borderId="0" xfId="0" applyFont="1" applyAlignment="1">
      <alignment vertical="top"/>
    </xf>
    <xf numFmtId="0" fontId="55" fillId="0" borderId="0" xfId="0" applyFont="1" applyAlignment="1">
      <alignment vertical="top"/>
    </xf>
    <xf numFmtId="0" fontId="56" fillId="0" borderId="0" xfId="0" applyFont="1" applyAlignment="1">
      <alignment vertical="top"/>
    </xf>
    <xf numFmtId="0" fontId="57" fillId="0" borderId="0" xfId="0" applyFont="1" applyAlignment="1">
      <alignment vertical="top"/>
    </xf>
    <xf numFmtId="0" fontId="47" fillId="0" borderId="5" xfId="0" applyFont="1" applyBorder="1"/>
    <xf numFmtId="0" fontId="51" fillId="0" borderId="5" xfId="0" applyFont="1" applyBorder="1"/>
    <xf numFmtId="0" fontId="47" fillId="24" borderId="5" xfId="0" applyFont="1" applyFill="1" applyBorder="1"/>
    <xf numFmtId="0" fontId="52" fillId="27" borderId="5" xfId="0" applyFont="1" applyFill="1" applyBorder="1"/>
    <xf numFmtId="0" fontId="52" fillId="29" borderId="5" xfId="0" applyFont="1" applyFill="1" applyBorder="1"/>
    <xf numFmtId="0" fontId="52" fillId="31" borderId="5" xfId="0" applyFont="1" applyFill="1" applyBorder="1"/>
    <xf numFmtId="0" fontId="52" fillId="33" borderId="5" xfId="0" applyFont="1" applyFill="1" applyBorder="1"/>
    <xf numFmtId="0" fontId="52" fillId="36" borderId="5" xfId="0" applyFont="1" applyFill="1" applyBorder="1"/>
    <xf numFmtId="0" fontId="52" fillId="39" borderId="5" xfId="0" applyFont="1" applyFill="1" applyBorder="1"/>
    <xf numFmtId="0" fontId="58" fillId="23" borderId="5" xfId="0" applyFont="1" applyFill="1" applyBorder="1"/>
    <xf numFmtId="0" fontId="52" fillId="44" borderId="5" xfId="0" applyFont="1" applyFill="1" applyBorder="1"/>
    <xf numFmtId="0" fontId="52" fillId="42" borderId="5" xfId="0" applyFont="1" applyFill="1" applyBorder="1"/>
    <xf numFmtId="0" fontId="59" fillId="44" borderId="5" xfId="0" applyFont="1" applyFill="1" applyBorder="1"/>
    <xf numFmtId="0" fontId="2" fillId="25" borderId="19" xfId="0" applyFont="1" applyFill="1" applyBorder="1" applyAlignment="1">
      <alignment horizontal="center"/>
    </xf>
    <xf numFmtId="169" fontId="47" fillId="24" borderId="5" xfId="1" applyNumberFormat="1" applyFont="1" applyFill="1" applyBorder="1"/>
    <xf numFmtId="169" fontId="47" fillId="27" borderId="5" xfId="1" applyNumberFormat="1" applyFont="1" applyFill="1" applyBorder="1"/>
    <xf numFmtId="169" fontId="47" fillId="30" borderId="5" xfId="1" applyNumberFormat="1" applyFont="1" applyFill="1" applyBorder="1"/>
    <xf numFmtId="169" fontId="47" fillId="32" borderId="5" xfId="1" applyNumberFormat="1" applyFont="1" applyFill="1" applyBorder="1"/>
    <xf numFmtId="169" fontId="47" fillId="34" borderId="5" xfId="1" applyNumberFormat="1" applyFont="1" applyFill="1" applyBorder="1" applyAlignment="1">
      <alignment vertical="center"/>
    </xf>
    <xf numFmtId="169" fontId="51" fillId="35" borderId="5" xfId="1" applyNumberFormat="1" applyFont="1" applyFill="1" applyBorder="1"/>
    <xf numFmtId="169" fontId="47" fillId="37" borderId="5" xfId="1" applyNumberFormat="1" applyFont="1" applyFill="1" applyBorder="1"/>
    <xf numFmtId="169" fontId="47" fillId="38" borderId="5" xfId="1" applyNumberFormat="1" applyFont="1" applyFill="1" applyBorder="1"/>
    <xf numFmtId="169" fontId="47" fillId="40" borderId="5" xfId="1" applyNumberFormat="1" applyFont="1" applyFill="1" applyBorder="1"/>
    <xf numFmtId="169" fontId="47" fillId="41" borderId="5" xfId="1" applyNumberFormat="1" applyFont="1" applyFill="1" applyBorder="1"/>
    <xf numFmtId="169" fontId="51" fillId="24" borderId="5" xfId="1" applyNumberFormat="1" applyFont="1" applyFill="1" applyBorder="1"/>
    <xf numFmtId="169" fontId="47" fillId="43" borderId="5" xfId="1" applyNumberFormat="1" applyFont="1" applyFill="1" applyBorder="1"/>
    <xf numFmtId="0" fontId="46" fillId="28" borderId="0" xfId="0" applyFont="1" applyFill="1" applyAlignment="1">
      <alignment horizontal="right" vertical="center" wrapText="1"/>
    </xf>
    <xf numFmtId="170" fontId="49" fillId="28" borderId="0" xfId="0" applyNumberFormat="1" applyFont="1" applyFill="1"/>
    <xf numFmtId="172" fontId="49" fillId="28" borderId="0" xfId="0" applyNumberFormat="1" applyFont="1" applyFill="1"/>
    <xf numFmtId="165" fontId="35" fillId="0" borderId="0" xfId="1" applyNumberFormat="1" applyFont="1"/>
    <xf numFmtId="165" fontId="61" fillId="0" borderId="0" xfId="1" applyNumberFormat="1" applyFont="1"/>
    <xf numFmtId="171" fontId="61" fillId="0" borderId="0" xfId="1" applyNumberFormat="1" applyFont="1"/>
    <xf numFmtId="171" fontId="39" fillId="0" borderId="0" xfId="1" applyNumberFormat="1" applyFont="1"/>
    <xf numFmtId="0" fontId="62" fillId="0" borderId="0" xfId="0" applyFont="1" applyAlignment="1">
      <alignment vertical="top"/>
    </xf>
    <xf numFmtId="0" fontId="62" fillId="28" borderId="5" xfId="0" applyFont="1" applyFill="1" applyBorder="1" applyAlignment="1">
      <alignment vertical="center" wrapText="1"/>
    </xf>
    <xf numFmtId="170" fontId="35" fillId="0" borderId="0" xfId="0" applyNumberFormat="1" applyFont="1"/>
    <xf numFmtId="175" fontId="49" fillId="28" borderId="0" xfId="0" applyNumberFormat="1" applyFont="1" applyFill="1"/>
    <xf numFmtId="176" fontId="49" fillId="28" borderId="0" xfId="0" applyNumberFormat="1" applyFont="1" applyFill="1"/>
    <xf numFmtId="174" fontId="35" fillId="0" borderId="0" xfId="0" applyNumberFormat="1" applyFont="1"/>
    <xf numFmtId="0" fontId="63" fillId="0" borderId="0" xfId="0" applyFont="1"/>
    <xf numFmtId="0" fontId="2" fillId="25" borderId="0" xfId="0" applyFont="1" applyFill="1" applyAlignment="1">
      <alignment horizontal="center"/>
    </xf>
    <xf numFmtId="177" fontId="49" fillId="28" borderId="0" xfId="0" applyNumberFormat="1" applyFont="1" applyFill="1"/>
    <xf numFmtId="169" fontId="45" fillId="0" borderId="5" xfId="1" applyNumberFormat="1" applyFont="1" applyBorder="1"/>
    <xf numFmtId="169" fontId="46" fillId="0" borderId="5" xfId="1" applyNumberFormat="1" applyFont="1" applyBorder="1"/>
    <xf numFmtId="0" fontId="42" fillId="42" borderId="0" xfId="0" applyFont="1" applyFill="1"/>
    <xf numFmtId="172" fontId="35" fillId="0" borderId="0" xfId="0" applyNumberFormat="1" applyFont="1"/>
    <xf numFmtId="173" fontId="35" fillId="0" borderId="0" xfId="0" applyNumberFormat="1" applyFont="1"/>
    <xf numFmtId="177" fontId="35" fillId="0" borderId="0" xfId="0" applyNumberFormat="1" applyFont="1"/>
    <xf numFmtId="175" fontId="35" fillId="0" borderId="0" xfId="0" applyNumberFormat="1" applyFont="1"/>
    <xf numFmtId="170" fontId="64" fillId="0" borderId="0" xfId="0" applyNumberFormat="1" applyFont="1"/>
    <xf numFmtId="0" fontId="60" fillId="0" borderId="20" xfId="0" applyFont="1" applyBorder="1" applyAlignment="1">
      <alignment horizontal="center"/>
    </xf>
    <xf numFmtId="0" fontId="60" fillId="0" borderId="21" xfId="0" applyFont="1" applyBorder="1" applyAlignment="1">
      <alignment horizontal="center"/>
    </xf>
    <xf numFmtId="0" fontId="60" fillId="0" borderId="22" xfId="0" applyFont="1" applyBorder="1" applyAlignment="1">
      <alignment horizontal="center"/>
    </xf>
    <xf numFmtId="0" fontId="49" fillId="28" borderId="26" xfId="0" applyFont="1" applyFill="1" applyBorder="1"/>
    <xf numFmtId="0" fontId="45" fillId="28" borderId="26" xfId="0" applyFont="1" applyFill="1" applyBorder="1" applyAlignment="1">
      <alignment wrapText="1"/>
    </xf>
  </cellXfs>
  <cellStyles count="186">
    <cellStyle name="20 % - Accent1 2" xfId="3" xr:uid="{00000000-0005-0000-0000-000000000000}"/>
    <cellStyle name="20 % - Accent2 2" xfId="4" xr:uid="{00000000-0005-0000-0000-000001000000}"/>
    <cellStyle name="20 % - Accent3 2" xfId="5" xr:uid="{00000000-0005-0000-0000-000002000000}"/>
    <cellStyle name="20 % - Accent4 2" xfId="6" xr:uid="{00000000-0005-0000-0000-000003000000}"/>
    <cellStyle name="20 % - Accent5 2" xfId="7" xr:uid="{00000000-0005-0000-0000-000004000000}"/>
    <cellStyle name="20 % - Accent6 2" xfId="8" xr:uid="{00000000-0005-0000-0000-000005000000}"/>
    <cellStyle name="2x indented GHG Textfiels" xfId="9" xr:uid="{00000000-0005-0000-0000-000006000000}"/>
    <cellStyle name="40 % - Accent1 2" xfId="10" xr:uid="{00000000-0005-0000-0000-000007000000}"/>
    <cellStyle name="40 % - Accent2 2" xfId="11" xr:uid="{00000000-0005-0000-0000-000008000000}"/>
    <cellStyle name="40 % - Accent3 2" xfId="12" xr:uid="{00000000-0005-0000-0000-000009000000}"/>
    <cellStyle name="40 % - Accent4 2" xfId="13" xr:uid="{00000000-0005-0000-0000-00000A000000}"/>
    <cellStyle name="40 % - Accent5 2" xfId="14" xr:uid="{00000000-0005-0000-0000-00000B000000}"/>
    <cellStyle name="40 % - Accent6 2" xfId="15" xr:uid="{00000000-0005-0000-0000-00000C000000}"/>
    <cellStyle name="5x indented GHG Textfiels" xfId="2" xr:uid="{00000000-0005-0000-0000-00000D000000}"/>
    <cellStyle name="60 % - Accent1 2" xfId="16" xr:uid="{00000000-0005-0000-0000-00000E000000}"/>
    <cellStyle name="60 % - Accent2 2" xfId="17" xr:uid="{00000000-0005-0000-0000-00000F000000}"/>
    <cellStyle name="60 % - Accent3 2" xfId="18" xr:uid="{00000000-0005-0000-0000-000010000000}"/>
    <cellStyle name="60 % - Accent4 2" xfId="19" xr:uid="{00000000-0005-0000-0000-000011000000}"/>
    <cellStyle name="60 % - Accent5 2" xfId="20" xr:uid="{00000000-0005-0000-0000-000012000000}"/>
    <cellStyle name="60 % - Accent6 2" xfId="21" xr:uid="{00000000-0005-0000-0000-000013000000}"/>
    <cellStyle name="Accent1 2" xfId="22" xr:uid="{00000000-0005-0000-0000-000014000000}"/>
    <cellStyle name="Accent2 2" xfId="23" xr:uid="{00000000-0005-0000-0000-000015000000}"/>
    <cellStyle name="Accent3 2" xfId="24" xr:uid="{00000000-0005-0000-0000-000016000000}"/>
    <cellStyle name="Accent4 2" xfId="25" xr:uid="{00000000-0005-0000-0000-000017000000}"/>
    <cellStyle name="Accent5 2" xfId="26" xr:uid="{00000000-0005-0000-0000-000018000000}"/>
    <cellStyle name="Accent6 2" xfId="27" xr:uid="{00000000-0005-0000-0000-000019000000}"/>
    <cellStyle name="AggblueBoldCels" xfId="28" xr:uid="{00000000-0005-0000-0000-00001A000000}"/>
    <cellStyle name="AggblueCels" xfId="29" xr:uid="{00000000-0005-0000-0000-00001B000000}"/>
    <cellStyle name="AggBoldCells" xfId="30" xr:uid="{00000000-0005-0000-0000-00001C000000}"/>
    <cellStyle name="AggCels" xfId="31" xr:uid="{00000000-0005-0000-0000-00001D000000}"/>
    <cellStyle name="AggGreen" xfId="32" xr:uid="{00000000-0005-0000-0000-00001E000000}"/>
    <cellStyle name="AggGreen12" xfId="33" xr:uid="{00000000-0005-0000-0000-00001F000000}"/>
    <cellStyle name="AggOrange" xfId="34" xr:uid="{00000000-0005-0000-0000-000020000000}"/>
    <cellStyle name="AggOrange9" xfId="35" xr:uid="{00000000-0005-0000-0000-000021000000}"/>
    <cellStyle name="AggOrangeLB_2x" xfId="36" xr:uid="{00000000-0005-0000-0000-000022000000}"/>
    <cellStyle name="AggOrangeLBorder" xfId="37" xr:uid="{00000000-0005-0000-0000-000023000000}"/>
    <cellStyle name="AggOrangeRBorder" xfId="38" xr:uid="{00000000-0005-0000-0000-000024000000}"/>
    <cellStyle name="Avertissement 2" xfId="39" xr:uid="{00000000-0005-0000-0000-000025000000}"/>
    <cellStyle name="Calcul 2" xfId="40" xr:uid="{00000000-0005-0000-0000-000026000000}"/>
    <cellStyle name="Cellule liée 2" xfId="41" xr:uid="{00000000-0005-0000-0000-000027000000}"/>
    <cellStyle name="Commentaire 2" xfId="42" xr:uid="{00000000-0005-0000-0000-000028000000}"/>
    <cellStyle name="Constants" xfId="43" xr:uid="{00000000-0005-0000-0000-000029000000}"/>
    <cellStyle name="CustomCellsOrange" xfId="44" xr:uid="{00000000-0005-0000-0000-00002A000000}"/>
    <cellStyle name="CustomizationCells" xfId="45" xr:uid="{00000000-0005-0000-0000-00002B000000}"/>
    <cellStyle name="CustomizationGreenCells" xfId="46" xr:uid="{00000000-0005-0000-0000-00002C000000}"/>
    <cellStyle name="Date" xfId="47" xr:uid="{00000000-0005-0000-0000-00002D000000}"/>
    <cellStyle name="DocBox_EmptyRow" xfId="48" xr:uid="{00000000-0005-0000-0000-00002E000000}"/>
    <cellStyle name="Empty_B_border" xfId="49" xr:uid="{00000000-0005-0000-0000-00002F000000}"/>
    <cellStyle name="En-tête 1" xfId="50" xr:uid="{00000000-0005-0000-0000-000030000000}"/>
    <cellStyle name="En-tête 2" xfId="51" xr:uid="{00000000-0005-0000-0000-000031000000}"/>
    <cellStyle name="Entrée 2" xfId="52" xr:uid="{00000000-0005-0000-0000-000032000000}"/>
    <cellStyle name="F2" xfId="53" xr:uid="{00000000-0005-0000-0000-000033000000}"/>
    <cellStyle name="F3" xfId="54" xr:uid="{00000000-0005-0000-0000-000034000000}"/>
    <cellStyle name="F4" xfId="55" xr:uid="{00000000-0005-0000-0000-000035000000}"/>
    <cellStyle name="F5" xfId="56" xr:uid="{00000000-0005-0000-0000-000036000000}"/>
    <cellStyle name="F6" xfId="57" xr:uid="{00000000-0005-0000-0000-000037000000}"/>
    <cellStyle name="F7" xfId="58" xr:uid="{00000000-0005-0000-0000-000038000000}"/>
    <cellStyle name="F8" xfId="59" xr:uid="{00000000-0005-0000-0000-000039000000}"/>
    <cellStyle name="Financier0" xfId="60" xr:uid="{00000000-0005-0000-0000-00003A000000}"/>
    <cellStyle name="Headline" xfId="61" xr:uid="{00000000-0005-0000-0000-00003B000000}"/>
    <cellStyle name="InputCells" xfId="62" xr:uid="{00000000-0005-0000-0000-00003C000000}"/>
    <cellStyle name="InputCells12" xfId="63" xr:uid="{00000000-0005-0000-0000-00003D000000}"/>
    <cellStyle name="Insatisfaisant 2" xfId="64" xr:uid="{00000000-0005-0000-0000-00003E000000}"/>
    <cellStyle name="IntCells" xfId="65" xr:uid="{00000000-0005-0000-0000-00003F000000}"/>
    <cellStyle name="Lien hypertexte 2" xfId="66" xr:uid="{00000000-0005-0000-0000-000040000000}"/>
    <cellStyle name="Lien hypertexte 3" xfId="67" xr:uid="{00000000-0005-0000-0000-000041000000}"/>
    <cellStyle name="Lien hypertexte 4" xfId="68" xr:uid="{00000000-0005-0000-0000-000042000000}"/>
    <cellStyle name="Lien hypertexte 5" xfId="69" xr:uid="{00000000-0005-0000-0000-000043000000}"/>
    <cellStyle name="Lien hypertexte 6" xfId="70" xr:uid="{00000000-0005-0000-0000-000044000000}"/>
    <cellStyle name="Migliaia" xfId="179" xr:uid="{00000000-0005-0000-0000-000045000000}"/>
    <cellStyle name="Milliers" xfId="1" builtinId="3"/>
    <cellStyle name="Milliers 2" xfId="71" xr:uid="{00000000-0005-0000-0000-000047000000}"/>
    <cellStyle name="Milliers 3" xfId="72" xr:uid="{00000000-0005-0000-0000-000048000000}"/>
    <cellStyle name="Milliers 4" xfId="73" xr:uid="{00000000-0005-0000-0000-000049000000}"/>
    <cellStyle name="Milliers 5" xfId="74" xr:uid="{00000000-0005-0000-0000-00004A000000}"/>
    <cellStyle name="Milliers 6" xfId="75" xr:uid="{00000000-0005-0000-0000-00004B000000}"/>
    <cellStyle name="Milliers 7" xfId="76" xr:uid="{00000000-0005-0000-0000-00004C000000}"/>
    <cellStyle name="Monétaire 2" xfId="77" xr:uid="{00000000-0005-0000-0000-00004D000000}"/>
    <cellStyle name="Monétaire 3" xfId="78" xr:uid="{00000000-0005-0000-0000-00004E000000}"/>
    <cellStyle name="Monétaire 4" xfId="79" xr:uid="{00000000-0005-0000-0000-00004F000000}"/>
    <cellStyle name="Monétaire 5" xfId="80" xr:uid="{00000000-0005-0000-0000-000050000000}"/>
    <cellStyle name="Monétaire 6" xfId="81" xr:uid="{00000000-0005-0000-0000-000051000000}"/>
    <cellStyle name="Monétaire0" xfId="82" xr:uid="{00000000-0005-0000-0000-000052000000}"/>
    <cellStyle name="Neutre 2" xfId="83" xr:uid="{00000000-0005-0000-0000-000053000000}"/>
    <cellStyle name="Normal" xfId="0" builtinId="0"/>
    <cellStyle name="Normal 10" xfId="84" xr:uid="{00000000-0005-0000-0000-000055000000}"/>
    <cellStyle name="Normal 10 2" xfId="85" xr:uid="{00000000-0005-0000-0000-000056000000}"/>
    <cellStyle name="Normal 100" xfId="185" xr:uid="{21F7E0A8-7BE1-449A-875F-5B3941D5A13A}"/>
    <cellStyle name="Normal 11" xfId="86" xr:uid="{00000000-0005-0000-0000-000057000000}"/>
    <cellStyle name="Normal 11 2" xfId="87" xr:uid="{00000000-0005-0000-0000-000058000000}"/>
    <cellStyle name="Normal 12" xfId="88" xr:uid="{00000000-0005-0000-0000-000059000000}"/>
    <cellStyle name="Normal 12 10" xfId="183" xr:uid="{2AD8F901-46F8-4320-8B57-CEBCDCD46967}"/>
    <cellStyle name="Normal 12 2" xfId="89" xr:uid="{00000000-0005-0000-0000-00005A000000}"/>
    <cellStyle name="Normal 12 3" xfId="90" xr:uid="{00000000-0005-0000-0000-00005B000000}"/>
    <cellStyle name="Normal 13" xfId="91" xr:uid="{00000000-0005-0000-0000-00005C000000}"/>
    <cellStyle name="Normal 13 2" xfId="92" xr:uid="{00000000-0005-0000-0000-00005D000000}"/>
    <cellStyle name="Normal 14" xfId="93" xr:uid="{00000000-0005-0000-0000-00005E000000}"/>
    <cellStyle name="Normal 15" xfId="94" xr:uid="{00000000-0005-0000-0000-00005F000000}"/>
    <cellStyle name="Normal 16" xfId="95" xr:uid="{00000000-0005-0000-0000-000060000000}"/>
    <cellStyle name="Normal 17" xfId="96" xr:uid="{00000000-0005-0000-0000-000061000000}"/>
    <cellStyle name="Normal 18" xfId="97" xr:uid="{00000000-0005-0000-0000-000062000000}"/>
    <cellStyle name="Normal 19" xfId="98" xr:uid="{00000000-0005-0000-0000-000063000000}"/>
    <cellStyle name="Normal 2" xfId="99" xr:uid="{00000000-0005-0000-0000-000064000000}"/>
    <cellStyle name="Normal 2 10" xfId="100" xr:uid="{00000000-0005-0000-0000-000065000000}"/>
    <cellStyle name="Normal 2 11" xfId="101" xr:uid="{00000000-0005-0000-0000-000066000000}"/>
    <cellStyle name="Normal 2 2" xfId="102" xr:uid="{00000000-0005-0000-0000-000067000000}"/>
    <cellStyle name="Normal 2 2 2" xfId="103" xr:uid="{00000000-0005-0000-0000-000068000000}"/>
    <cellStyle name="Normal 2 3" xfId="104" xr:uid="{00000000-0005-0000-0000-000069000000}"/>
    <cellStyle name="Normal 2 3 2" xfId="105" xr:uid="{00000000-0005-0000-0000-00006A000000}"/>
    <cellStyle name="Normal 2 4" xfId="106" xr:uid="{00000000-0005-0000-0000-00006B000000}"/>
    <cellStyle name="Normal 2 5" xfId="107" xr:uid="{00000000-0005-0000-0000-00006C000000}"/>
    <cellStyle name="Normal 2 6" xfId="108" xr:uid="{00000000-0005-0000-0000-00006D000000}"/>
    <cellStyle name="Normal 2 7" xfId="109" xr:uid="{00000000-0005-0000-0000-00006E000000}"/>
    <cellStyle name="Normal 2 8" xfId="110" xr:uid="{00000000-0005-0000-0000-00006F000000}"/>
    <cellStyle name="Normal 2 9" xfId="111" xr:uid="{00000000-0005-0000-0000-000070000000}"/>
    <cellStyle name="Normal 20" xfId="112" xr:uid="{00000000-0005-0000-0000-000071000000}"/>
    <cellStyle name="Normal 206" xfId="176" xr:uid="{00000000-0005-0000-0000-000072000000}"/>
    <cellStyle name="Normal 21" xfId="113" xr:uid="{00000000-0005-0000-0000-000073000000}"/>
    <cellStyle name="Normal 215" xfId="178" xr:uid="{00000000-0005-0000-0000-000074000000}"/>
    <cellStyle name="Normal 22" xfId="114" xr:uid="{00000000-0005-0000-0000-000075000000}"/>
    <cellStyle name="Normal 23" xfId="115" xr:uid="{00000000-0005-0000-0000-000076000000}"/>
    <cellStyle name="Normal 24" xfId="116" xr:uid="{00000000-0005-0000-0000-000077000000}"/>
    <cellStyle name="Normal 25" xfId="117" xr:uid="{00000000-0005-0000-0000-000078000000}"/>
    <cellStyle name="Normal 26" xfId="118" xr:uid="{00000000-0005-0000-0000-000079000000}"/>
    <cellStyle name="Normal 27" xfId="119" xr:uid="{00000000-0005-0000-0000-00007A000000}"/>
    <cellStyle name="Normal 28" xfId="120" xr:uid="{00000000-0005-0000-0000-00007B000000}"/>
    <cellStyle name="Normal 29" xfId="121" xr:uid="{00000000-0005-0000-0000-00007C000000}"/>
    <cellStyle name="Normal 3" xfId="122" xr:uid="{00000000-0005-0000-0000-00007D000000}"/>
    <cellStyle name="Normal 3 2" xfId="123" xr:uid="{00000000-0005-0000-0000-00007E000000}"/>
    <cellStyle name="Normal 3 2 2" xfId="124" xr:uid="{00000000-0005-0000-0000-00007F000000}"/>
    <cellStyle name="Normal 3 3" xfId="125" xr:uid="{00000000-0005-0000-0000-000080000000}"/>
    <cellStyle name="Normal 3 3 2" xfId="126" xr:uid="{00000000-0005-0000-0000-000081000000}"/>
    <cellStyle name="Normal 3 4" xfId="127" xr:uid="{00000000-0005-0000-0000-000082000000}"/>
    <cellStyle name="Normal 3 5" xfId="128" xr:uid="{00000000-0005-0000-0000-000083000000}"/>
    <cellStyle name="Normal 3 6" xfId="129" xr:uid="{00000000-0005-0000-0000-000084000000}"/>
    <cellStyle name="Normal 3 7" xfId="130" xr:uid="{00000000-0005-0000-0000-000085000000}"/>
    <cellStyle name="Normal 30" xfId="131" xr:uid="{00000000-0005-0000-0000-000086000000}"/>
    <cellStyle name="Normal 31" xfId="132" xr:uid="{00000000-0005-0000-0000-000087000000}"/>
    <cellStyle name="Normal 31 2" xfId="133" xr:uid="{00000000-0005-0000-0000-000088000000}"/>
    <cellStyle name="Normal 34 2 2" xfId="184" xr:uid="{9C0079B7-BD5B-43CD-B900-AB8722E071CE}"/>
    <cellStyle name="Normal 4" xfId="134" xr:uid="{00000000-0005-0000-0000-000089000000}"/>
    <cellStyle name="Normal 419" xfId="181" xr:uid="{C0D306C4-6C44-42E6-9DDF-7C7FA55D4474}"/>
    <cellStyle name="Normal 420" xfId="182" xr:uid="{D1FBEEED-DB3A-4774-89A2-055F3F0E34F5}"/>
    <cellStyle name="Normal 5" xfId="135" xr:uid="{00000000-0005-0000-0000-00008A000000}"/>
    <cellStyle name="Normal 5 2" xfId="136" xr:uid="{00000000-0005-0000-0000-00008B000000}"/>
    <cellStyle name="Normal 5 2 2" xfId="137" xr:uid="{00000000-0005-0000-0000-00008C000000}"/>
    <cellStyle name="Normal 5 3" xfId="138" xr:uid="{00000000-0005-0000-0000-00008D000000}"/>
    <cellStyle name="Normal 5 3 2" xfId="139" xr:uid="{00000000-0005-0000-0000-00008E000000}"/>
    <cellStyle name="Normal 5 4" xfId="140" xr:uid="{00000000-0005-0000-0000-00008F000000}"/>
    <cellStyle name="Normal 5 5" xfId="141" xr:uid="{00000000-0005-0000-0000-000090000000}"/>
    <cellStyle name="Normal 5 6" xfId="142" xr:uid="{00000000-0005-0000-0000-000091000000}"/>
    <cellStyle name="Normal 5 7" xfId="143" xr:uid="{00000000-0005-0000-0000-000092000000}"/>
    <cellStyle name="Normal 6" xfId="144" xr:uid="{00000000-0005-0000-0000-000093000000}"/>
    <cellStyle name="Normal 6 2" xfId="145" xr:uid="{00000000-0005-0000-0000-000094000000}"/>
    <cellStyle name="Normal 7" xfId="146" xr:uid="{00000000-0005-0000-0000-000095000000}"/>
    <cellStyle name="Normal 7 2" xfId="147" xr:uid="{00000000-0005-0000-0000-000096000000}"/>
    <cellStyle name="Normal 8" xfId="148" xr:uid="{00000000-0005-0000-0000-000097000000}"/>
    <cellStyle name="Normal 8 2" xfId="149" xr:uid="{00000000-0005-0000-0000-000098000000}"/>
    <cellStyle name="Normal 9" xfId="150" xr:uid="{00000000-0005-0000-0000-000099000000}"/>
    <cellStyle name="Normal GHG Numbers (0.00)" xfId="151" xr:uid="{00000000-0005-0000-0000-00009A000000}"/>
    <cellStyle name="Normal GHG Numbers (0.00) 2" xfId="152" xr:uid="{00000000-0005-0000-0000-00009B000000}"/>
    <cellStyle name="Normal GHG Textfiels Bold" xfId="153" xr:uid="{00000000-0005-0000-0000-00009C000000}"/>
    <cellStyle name="Normal GHG whole table" xfId="154" xr:uid="{00000000-0005-0000-0000-00009D000000}"/>
    <cellStyle name="Normal GHG-Shade" xfId="155" xr:uid="{00000000-0005-0000-0000-00009E000000}"/>
    <cellStyle name="Normal_DEFSET1" xfId="180" xr:uid="{7FD69CE8-4839-4F0B-862F-D8243A4377E4}"/>
    <cellStyle name="Pourcentage 10 7" xfId="177" xr:uid="{00000000-0005-0000-0000-0000A6000000}"/>
    <cellStyle name="Pourcentage 2" xfId="156" xr:uid="{00000000-0005-0000-0000-0000A7000000}"/>
    <cellStyle name="Pourcentage 3" xfId="157" xr:uid="{00000000-0005-0000-0000-0000A8000000}"/>
    <cellStyle name="Pourcentage 4" xfId="158" xr:uid="{00000000-0005-0000-0000-0000A9000000}"/>
    <cellStyle name="Pourcentage 5" xfId="159" xr:uid="{00000000-0005-0000-0000-0000AA000000}"/>
    <cellStyle name="Pourcentage 6" xfId="160" xr:uid="{00000000-0005-0000-0000-0000AB000000}"/>
    <cellStyle name="Pourcentage 7" xfId="161" xr:uid="{00000000-0005-0000-0000-0000AC000000}"/>
    <cellStyle name="Satisfaisant 2" xfId="162" xr:uid="{00000000-0005-0000-0000-0000AD000000}"/>
    <cellStyle name="Shade" xfId="163" xr:uid="{00000000-0005-0000-0000-0000AE000000}"/>
    <cellStyle name="Sortie 2" xfId="164" xr:uid="{00000000-0005-0000-0000-0000AF000000}"/>
    <cellStyle name="Texte explicatif 2" xfId="165" xr:uid="{00000000-0005-0000-0000-0000B0000000}"/>
    <cellStyle name="Titre 2" xfId="166" xr:uid="{00000000-0005-0000-0000-0000B1000000}"/>
    <cellStyle name="Titre 1 2" xfId="167" xr:uid="{00000000-0005-0000-0000-0000B2000000}"/>
    <cellStyle name="Titre 2 2" xfId="168" xr:uid="{00000000-0005-0000-0000-0000B3000000}"/>
    <cellStyle name="Titre 3 2" xfId="169" xr:uid="{00000000-0005-0000-0000-0000B4000000}"/>
    <cellStyle name="Titre 4 2" xfId="170" xr:uid="{00000000-0005-0000-0000-0000B5000000}"/>
    <cellStyle name="Total 2" xfId="171" xr:uid="{00000000-0005-0000-0000-0000B6000000}"/>
    <cellStyle name="Vérification 2" xfId="172" xr:uid="{00000000-0005-0000-0000-0000B7000000}"/>
    <cellStyle name="Virgule fixe" xfId="173" xr:uid="{00000000-0005-0000-0000-0000B8000000}"/>
    <cellStyle name="Гиперссылка" xfId="174" xr:uid="{00000000-0005-0000-0000-0000B9000000}"/>
    <cellStyle name="Обычный_2++" xfId="175" xr:uid="{00000000-0005-0000-0000-0000BA000000}"/>
  </cellStyles>
  <dxfs count="0"/>
  <tableStyles count="0" defaultTableStyle="TableStyleMedium9" defaultPivotStyle="PivotStyleLight16"/>
  <colors>
    <mruColors>
      <color rgb="FFFFFFCC"/>
      <color rgb="FFFFCCFF"/>
      <color rgb="FFFFFF99"/>
      <color rgb="FFFF66FF"/>
      <color rgb="FFCC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F8773-3B13-4433-BBF1-87F0A611B60A}">
  <sheetPr>
    <tabColor rgb="FF92D050"/>
  </sheetPr>
  <dimension ref="A2:V161"/>
  <sheetViews>
    <sheetView tabSelected="1" workbookViewId="0">
      <selection activeCell="D6" sqref="D6"/>
    </sheetView>
  </sheetViews>
  <sheetFormatPr baseColWidth="10" defaultColWidth="11.42578125" defaultRowHeight="15" x14ac:dyDescent="0.25"/>
  <cols>
    <col min="2" max="2" width="38.85546875" customWidth="1"/>
    <col min="3" max="3" width="13.5703125" style="2" bestFit="1" customWidth="1"/>
    <col min="4" max="4" width="12.5703125" style="2" bestFit="1" customWidth="1"/>
    <col min="5" max="5" width="15.140625" style="2" bestFit="1" customWidth="1"/>
    <col min="6" max="6" width="15.140625" style="1" customWidth="1"/>
    <col min="7" max="7" width="14" style="2" bestFit="1" customWidth="1"/>
    <col min="8" max="8" width="14" style="1" customWidth="1"/>
    <col min="9" max="9" width="14" style="2" bestFit="1" customWidth="1"/>
    <col min="10" max="10" width="14" style="1" customWidth="1"/>
    <col min="11" max="11" width="12.85546875" style="2" customWidth="1"/>
    <col min="12" max="12" width="12.85546875" style="1" customWidth="1"/>
    <col min="13" max="14" width="12.85546875" style="2" customWidth="1"/>
    <col min="15" max="15" width="14" style="2" bestFit="1" customWidth="1"/>
    <col min="20" max="21" width="10.85546875" style="1" customWidth="1"/>
    <col min="22" max="22" width="11.42578125" style="1"/>
  </cols>
  <sheetData>
    <row r="2" spans="1:22" x14ac:dyDescent="0.25">
      <c r="A2" t="s">
        <v>150</v>
      </c>
    </row>
    <row r="3" spans="1:22" ht="15.75" thickBot="1" x14ac:dyDescent="0.3">
      <c r="T3" s="1" t="s">
        <v>218</v>
      </c>
    </row>
    <row r="4" spans="1:22" ht="15.75" thickBot="1" x14ac:dyDescent="0.3">
      <c r="A4" s="3" t="s">
        <v>84</v>
      </c>
      <c r="C4" s="102" t="s">
        <v>151</v>
      </c>
      <c r="D4" s="103"/>
      <c r="E4" s="103"/>
      <c r="F4" s="103"/>
      <c r="G4" s="103"/>
      <c r="H4" s="103"/>
      <c r="I4" s="103"/>
      <c r="J4" s="103"/>
      <c r="K4" s="103"/>
      <c r="L4" s="103"/>
      <c r="M4" s="103"/>
      <c r="N4" s="103"/>
      <c r="O4" s="104"/>
    </row>
    <row r="5" spans="1:22" x14ac:dyDescent="0.25">
      <c r="A5" s="4" t="s">
        <v>8</v>
      </c>
      <c r="B5" s="4" t="s">
        <v>152</v>
      </c>
      <c r="C5" s="2">
        <v>2018</v>
      </c>
      <c r="D5" s="2">
        <v>2019</v>
      </c>
      <c r="E5" s="2">
        <v>2020</v>
      </c>
      <c r="F5" s="1">
        <v>2023</v>
      </c>
      <c r="G5" s="2">
        <v>2025</v>
      </c>
      <c r="H5" s="1">
        <v>2028</v>
      </c>
      <c r="I5" s="2">
        <v>2030</v>
      </c>
      <c r="J5" s="1">
        <v>2033</v>
      </c>
      <c r="K5" s="2">
        <v>2035</v>
      </c>
      <c r="L5" s="1">
        <v>2038</v>
      </c>
      <c r="M5" s="2">
        <v>2040</v>
      </c>
      <c r="N5" s="2">
        <v>2045</v>
      </c>
      <c r="O5" s="2">
        <v>2050</v>
      </c>
      <c r="T5" s="1">
        <v>2018</v>
      </c>
      <c r="U5" s="1">
        <v>2019</v>
      </c>
      <c r="V5" s="1">
        <v>2020</v>
      </c>
    </row>
    <row r="6" spans="1:22" x14ac:dyDescent="0.25">
      <c r="A6" s="5" t="s">
        <v>9</v>
      </c>
      <c r="B6" s="5" t="s">
        <v>153</v>
      </c>
      <c r="C6" s="81">
        <v>47982.93679888919</v>
      </c>
      <c r="D6" s="81">
        <v>46237.279599615875</v>
      </c>
      <c r="E6" s="81">
        <v>41266.443736867863</v>
      </c>
      <c r="F6" s="81">
        <v>39991.598186826282</v>
      </c>
      <c r="G6" s="81">
        <v>32305.201800735475</v>
      </c>
      <c r="H6" s="81">
        <v>29135.619062535698</v>
      </c>
      <c r="I6" s="81">
        <v>27177.206835204717</v>
      </c>
      <c r="J6" s="81">
        <v>22684.152953646459</v>
      </c>
      <c r="K6" s="81">
        <v>19576.956413433429</v>
      </c>
      <c r="L6" s="81">
        <v>12207.06523096178</v>
      </c>
      <c r="M6" s="81">
        <v>7975.8919360984646</v>
      </c>
      <c r="N6" s="81">
        <v>2123.6840181703501</v>
      </c>
      <c r="O6" s="81">
        <v>-6662.8087148834356</v>
      </c>
      <c r="T6" s="1">
        <v>43.070769135355178</v>
      </c>
      <c r="U6" s="1">
        <v>40.957166738524947</v>
      </c>
      <c r="V6" s="1">
        <v>36.001699057937408</v>
      </c>
    </row>
    <row r="7" spans="1:22" x14ac:dyDescent="0.25">
      <c r="A7" s="6" t="s">
        <v>13</v>
      </c>
      <c r="B7" s="6" t="s">
        <v>154</v>
      </c>
      <c r="C7" s="81">
        <v>82798.768827183434</v>
      </c>
      <c r="D7" s="81">
        <v>79778.832154130374</v>
      </c>
      <c r="E7" s="81">
        <v>72046.643272841262</v>
      </c>
      <c r="F7" s="81">
        <v>66829.878934981214</v>
      </c>
      <c r="G7" s="81">
        <v>64801.122981027926</v>
      </c>
      <c r="H7" s="81">
        <v>53101.776716058783</v>
      </c>
      <c r="I7" s="81">
        <v>45156.553334272052</v>
      </c>
      <c r="J7" s="81">
        <v>35998.876972470578</v>
      </c>
      <c r="K7" s="81">
        <v>29904.600015613807</v>
      </c>
      <c r="L7" s="81">
        <v>21794.080810794472</v>
      </c>
      <c r="M7" s="81">
        <v>16806.753892986781</v>
      </c>
      <c r="N7" s="81">
        <v>3723.5380244406438</v>
      </c>
      <c r="O7" s="81">
        <v>-7282.0145481286645</v>
      </c>
      <c r="T7" s="1">
        <v>82.699259090731431</v>
      </c>
      <c r="U7" s="1">
        <v>79.734870626814669</v>
      </c>
      <c r="V7" s="1">
        <v>72.195758678954007</v>
      </c>
    </row>
    <row r="8" spans="1:22" x14ac:dyDescent="0.25">
      <c r="A8" s="6" t="s">
        <v>58</v>
      </c>
      <c r="B8" s="6" t="s">
        <v>155</v>
      </c>
      <c r="C8" s="81">
        <v>14821.750017243468</v>
      </c>
      <c r="D8" s="81">
        <v>16019.29333276559</v>
      </c>
      <c r="E8" s="81">
        <v>15927.552933943509</v>
      </c>
      <c r="F8" s="81">
        <v>14483.086336937879</v>
      </c>
      <c r="G8" s="81">
        <v>11313.821811620446</v>
      </c>
      <c r="H8" s="81">
        <v>7732.8393353389793</v>
      </c>
      <c r="I8" s="81">
        <v>7207.0427683094049</v>
      </c>
      <c r="J8" s="81">
        <v>6611.7378901580523</v>
      </c>
      <c r="K8" s="81">
        <v>6383.5657009060851</v>
      </c>
      <c r="L8" s="81">
        <v>6105.6242323186289</v>
      </c>
      <c r="M8" s="81">
        <v>5932.499760535894</v>
      </c>
      <c r="N8" s="81">
        <v>5553.9924151682371</v>
      </c>
      <c r="O8" s="81">
        <v>5385.9959201700185</v>
      </c>
      <c r="T8" s="1">
        <v>13.71622638000253</v>
      </c>
      <c r="U8" s="1">
        <v>14.193599795921667</v>
      </c>
      <c r="V8" s="1">
        <v>13.652837176715135</v>
      </c>
    </row>
    <row r="9" spans="1:22" x14ac:dyDescent="0.25">
      <c r="A9" s="6" t="s">
        <v>39</v>
      </c>
      <c r="B9" s="6" t="s">
        <v>156</v>
      </c>
      <c r="C9" s="81">
        <v>79047.162180152416</v>
      </c>
      <c r="D9" s="81">
        <v>76038.2428178064</v>
      </c>
      <c r="E9" s="81">
        <v>71317.464878882791</v>
      </c>
      <c r="F9" s="81">
        <v>64124.009293944568</v>
      </c>
      <c r="G9" s="81">
        <v>54390.420692531647</v>
      </c>
      <c r="H9" s="81">
        <v>40574.544441261009</v>
      </c>
      <c r="I9" s="81">
        <v>31954.105205794898</v>
      </c>
      <c r="J9" s="81">
        <v>24703.296443051051</v>
      </c>
      <c r="K9" s="81">
        <v>20121.42999460423</v>
      </c>
      <c r="L9" s="81">
        <v>14383.223623443781</v>
      </c>
      <c r="M9" s="81">
        <v>11064.385515605651</v>
      </c>
      <c r="N9" s="81">
        <v>7040.1424563815408</v>
      </c>
      <c r="O9" s="81">
        <v>3669.9243942019234</v>
      </c>
      <c r="T9" s="1">
        <v>77.539228124087259</v>
      </c>
      <c r="U9" s="1">
        <v>74.624350386152514</v>
      </c>
      <c r="V9" s="1">
        <v>70.208949560813551</v>
      </c>
    </row>
    <row r="10" spans="1:22" x14ac:dyDescent="0.25">
      <c r="A10" s="6" t="s">
        <v>54</v>
      </c>
      <c r="B10" s="6" t="s">
        <v>157</v>
      </c>
      <c r="C10" s="81">
        <v>80438.063869247722</v>
      </c>
      <c r="D10" s="81">
        <v>78615.927276214701</v>
      </c>
      <c r="E10" s="81">
        <v>78244.410458031722</v>
      </c>
      <c r="F10" s="81">
        <v>75200.482474894554</v>
      </c>
      <c r="G10" s="81">
        <v>72887.652243152712</v>
      </c>
      <c r="H10" s="81">
        <v>69349.423577466689</v>
      </c>
      <c r="I10" s="81">
        <v>67104.421794436072</v>
      </c>
      <c r="J10" s="81">
        <v>63267.684185571925</v>
      </c>
      <c r="K10" s="81">
        <v>60829.09374386417</v>
      </c>
      <c r="L10" s="81">
        <v>56766.328243958698</v>
      </c>
      <c r="M10" s="81">
        <v>54272.68869195359</v>
      </c>
      <c r="N10" s="81">
        <v>48496.632202711953</v>
      </c>
      <c r="O10" s="81">
        <v>44178.918977682566</v>
      </c>
      <c r="T10" s="1">
        <v>83.152499216044461</v>
      </c>
      <c r="U10" s="1">
        <v>81.95021105744695</v>
      </c>
      <c r="V10" s="1">
        <v>80.382143301986872</v>
      </c>
    </row>
    <row r="11" spans="1:22" x14ac:dyDescent="0.25">
      <c r="A11" s="6" t="s">
        <v>47</v>
      </c>
      <c r="B11" s="6" t="s">
        <v>158</v>
      </c>
      <c r="C11" s="81">
        <v>135277.41605391484</v>
      </c>
      <c r="D11" s="81">
        <v>134370.01989682374</v>
      </c>
      <c r="E11" s="81">
        <v>113526.14045160403</v>
      </c>
      <c r="F11" s="81">
        <v>122186.854605791</v>
      </c>
      <c r="G11" s="81">
        <v>115661.57106314879</v>
      </c>
      <c r="H11" s="81">
        <v>100420.66173747538</v>
      </c>
      <c r="I11" s="81">
        <v>90523.898245796328</v>
      </c>
      <c r="J11" s="81">
        <v>68493.136949261199</v>
      </c>
      <c r="K11" s="81">
        <v>55247.600283727152</v>
      </c>
      <c r="L11" s="81">
        <v>29952.711097263866</v>
      </c>
      <c r="M11" s="81">
        <v>17481.624962364098</v>
      </c>
      <c r="N11" s="81">
        <v>4604.1694554266542</v>
      </c>
      <c r="O11" s="81">
        <v>3504.9646411622243</v>
      </c>
      <c r="T11" s="1">
        <v>130.62928112907258</v>
      </c>
      <c r="U11" s="1">
        <v>130.26840279784034</v>
      </c>
      <c r="V11" s="1">
        <v>108.6910777782865</v>
      </c>
    </row>
    <row r="12" spans="1:22" x14ac:dyDescent="0.25">
      <c r="A12" s="7"/>
      <c r="B12" s="8" t="s">
        <v>159</v>
      </c>
      <c r="C12" s="81">
        <v>440366.09774663107</v>
      </c>
      <c r="D12" s="81">
        <v>431059.59507735673</v>
      </c>
      <c r="E12" s="81">
        <v>392328.6557321712</v>
      </c>
      <c r="F12" s="81">
        <v>382815.90983337548</v>
      </c>
      <c r="G12" s="81">
        <v>351359.790592217</v>
      </c>
      <c r="H12" s="81">
        <v>300314.86487013655</v>
      </c>
      <c r="I12" s="81">
        <v>269123.22818381345</v>
      </c>
      <c r="J12" s="81">
        <v>221758.88539415927</v>
      </c>
      <c r="K12" s="81">
        <v>192063.24615214887</v>
      </c>
      <c r="L12" s="81">
        <v>141209.03323874122</v>
      </c>
      <c r="M12" s="81">
        <v>113533.84475954447</v>
      </c>
      <c r="N12" s="81">
        <v>71542.158572299391</v>
      </c>
      <c r="O12" s="81">
        <v>42794.980670204633</v>
      </c>
      <c r="T12" s="1">
        <v>430.80726307529346</v>
      </c>
      <c r="U12" s="1">
        <v>421.72860140270109</v>
      </c>
      <c r="V12" s="1">
        <v>381.13246555469345</v>
      </c>
    </row>
    <row r="13" spans="1:22" x14ac:dyDescent="0.25">
      <c r="A13" s="7"/>
      <c r="B13" s="9"/>
      <c r="C13" s="82"/>
      <c r="D13" s="82"/>
      <c r="E13" s="82"/>
      <c r="F13" s="11"/>
      <c r="G13" s="82"/>
      <c r="H13" s="11"/>
      <c r="I13" s="82"/>
      <c r="J13" s="11"/>
      <c r="K13" s="82"/>
      <c r="L13" s="11"/>
      <c r="M13" s="82"/>
      <c r="N13" s="82"/>
      <c r="O13" s="82"/>
    </row>
    <row r="14" spans="1:22" x14ac:dyDescent="0.25">
      <c r="A14" s="7"/>
      <c r="B14" s="9"/>
      <c r="C14" s="82"/>
      <c r="D14" s="82"/>
      <c r="E14" s="82"/>
      <c r="F14" s="11"/>
      <c r="G14" s="82"/>
      <c r="H14" s="11"/>
      <c r="I14" s="82"/>
      <c r="J14" s="11"/>
      <c r="K14" s="82"/>
      <c r="L14" s="11"/>
      <c r="M14" s="82"/>
      <c r="N14" s="82"/>
      <c r="O14" s="82"/>
    </row>
    <row r="15" spans="1:22" x14ac:dyDescent="0.25">
      <c r="A15" s="7"/>
      <c r="B15" s="9"/>
      <c r="F15" s="11"/>
      <c r="G15" s="82"/>
      <c r="H15" s="11"/>
      <c r="I15" s="82"/>
      <c r="J15" s="11"/>
      <c r="K15" s="82"/>
      <c r="L15" s="11"/>
      <c r="M15" s="82"/>
      <c r="N15" s="82"/>
      <c r="O15" s="82"/>
    </row>
    <row r="16" spans="1:22" x14ac:dyDescent="0.25">
      <c r="A16" s="5" t="s">
        <v>66</v>
      </c>
      <c r="B16" s="5" t="s">
        <v>160</v>
      </c>
      <c r="C16" s="81">
        <v>-19651.713240185432</v>
      </c>
      <c r="D16" s="81">
        <v>-18226.970308104232</v>
      </c>
      <c r="E16" s="81">
        <v>-21621.854947390075</v>
      </c>
      <c r="F16" s="81">
        <v>-14786.431838292172</v>
      </c>
      <c r="G16" s="81">
        <v>-5078.7934474615486</v>
      </c>
      <c r="H16" s="81">
        <v>-13803.224039403038</v>
      </c>
      <c r="I16" s="81">
        <v>-19328.518684091297</v>
      </c>
      <c r="J16" s="81">
        <v>-17959.45595330821</v>
      </c>
      <c r="K16" s="81">
        <v>-17679.56346787919</v>
      </c>
      <c r="L16" s="81">
        <v>-14151.47350063114</v>
      </c>
      <c r="M16" s="81">
        <v>-14525.105344376185</v>
      </c>
      <c r="N16" s="81">
        <v>-14038.490194821101</v>
      </c>
      <c r="O16" s="81">
        <v>-13394.70367574683</v>
      </c>
      <c r="T16" s="1">
        <v>-17.407563422359029</v>
      </c>
      <c r="U16" s="1">
        <v>-15.68575845839789</v>
      </c>
      <c r="V16" s="1">
        <v>-17.364480147576224</v>
      </c>
    </row>
    <row r="17" spans="1:22" x14ac:dyDescent="0.25">
      <c r="B17" s="8" t="s">
        <v>161</v>
      </c>
      <c r="C17" s="81">
        <v>420714.38450644567</v>
      </c>
      <c r="D17" s="81">
        <v>412832.62476925249</v>
      </c>
      <c r="E17" s="81">
        <v>370706.80078478117</v>
      </c>
      <c r="F17" s="81">
        <v>368029.47799508332</v>
      </c>
      <c r="G17" s="81">
        <v>346280.99714475544</v>
      </c>
      <c r="H17" s="81">
        <v>286511.64083073352</v>
      </c>
      <c r="I17" s="81">
        <v>249794.70949972217</v>
      </c>
      <c r="J17" s="81">
        <v>203799.42944085103</v>
      </c>
      <c r="K17" s="81">
        <v>174383.68268426968</v>
      </c>
      <c r="L17" s="81">
        <v>127057.55973811008</v>
      </c>
      <c r="M17" s="81">
        <v>99008.739415168297</v>
      </c>
      <c r="N17" s="81">
        <v>57503.668377478287</v>
      </c>
      <c r="O17" s="81">
        <v>29400.276994457799</v>
      </c>
      <c r="T17" s="1">
        <v>413.39969965293443</v>
      </c>
      <c r="U17" s="1">
        <v>406.04284294430317</v>
      </c>
      <c r="V17" s="1">
        <v>363.76798540711724</v>
      </c>
    </row>
    <row r="18" spans="1:22" x14ac:dyDescent="0.25">
      <c r="B18" s="9"/>
      <c r="C18" s="82"/>
      <c r="D18" s="82"/>
      <c r="E18" s="82"/>
      <c r="F18" s="11"/>
      <c r="G18" s="82"/>
      <c r="H18" s="11"/>
      <c r="I18" s="82"/>
      <c r="J18" s="11"/>
      <c r="K18" s="82"/>
      <c r="L18" s="11"/>
      <c r="M18" s="82"/>
      <c r="N18" s="82"/>
      <c r="O18" s="82"/>
    </row>
    <row r="19" spans="1:22" x14ac:dyDescent="0.25">
      <c r="B19" s="9"/>
      <c r="C19" s="82"/>
      <c r="D19" s="82"/>
      <c r="E19" s="82"/>
      <c r="F19" s="11"/>
      <c r="G19" s="82"/>
      <c r="H19" s="11"/>
      <c r="I19" s="82"/>
      <c r="J19" s="11"/>
      <c r="K19" s="82"/>
      <c r="L19" s="11"/>
      <c r="M19" s="82"/>
      <c r="N19" s="82"/>
      <c r="O19" s="82"/>
    </row>
    <row r="20" spans="1:22" x14ac:dyDescent="0.25">
      <c r="B20" s="8"/>
    </row>
    <row r="21" spans="1:22" x14ac:dyDescent="0.25">
      <c r="A21" s="5" t="s">
        <v>52</v>
      </c>
      <c r="B21" s="5" t="s">
        <v>162</v>
      </c>
      <c r="C21" s="81">
        <v>24677.682674271309</v>
      </c>
      <c r="D21" s="81">
        <v>24788.154499257926</v>
      </c>
      <c r="E21" s="81">
        <v>11461.953510581548</v>
      </c>
      <c r="F21" s="81">
        <v>18842.997008930743</v>
      </c>
      <c r="G21" s="81">
        <v>23768.737045312249</v>
      </c>
      <c r="H21" s="81">
        <v>23506.133408421276</v>
      </c>
      <c r="I21" s="81">
        <v>23331.070385117629</v>
      </c>
      <c r="J21" s="81">
        <v>20639.523184354486</v>
      </c>
      <c r="K21" s="81">
        <v>18845.170826554262</v>
      </c>
      <c r="L21" s="81">
        <v>16219.18833024062</v>
      </c>
      <c r="M21" s="81">
        <v>14456.895122286243</v>
      </c>
      <c r="N21" s="81">
        <v>12177.314692423786</v>
      </c>
      <c r="O21" s="81">
        <v>8859.8379488380724</v>
      </c>
      <c r="T21" s="1">
        <v>27.957213631309514</v>
      </c>
      <c r="U21" s="1">
        <v>28.073009117102437</v>
      </c>
      <c r="V21" s="1">
        <v>14.621676107897308</v>
      </c>
    </row>
    <row r="23" spans="1:22" ht="15.75" thickBot="1" x14ac:dyDescent="0.3"/>
    <row r="24" spans="1:22" ht="15.75" thickBot="1" x14ac:dyDescent="0.3">
      <c r="A24" s="3" t="s">
        <v>1</v>
      </c>
      <c r="C24" s="102" t="s">
        <v>163</v>
      </c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4"/>
    </row>
    <row r="25" spans="1:22" x14ac:dyDescent="0.25">
      <c r="A25" s="10" t="s">
        <v>8</v>
      </c>
      <c r="B25" s="4" t="s">
        <v>152</v>
      </c>
      <c r="C25" s="2">
        <v>2018</v>
      </c>
      <c r="D25" s="2">
        <v>2019</v>
      </c>
      <c r="E25" s="2">
        <v>2020</v>
      </c>
      <c r="F25" s="1">
        <v>2023</v>
      </c>
      <c r="G25" s="2">
        <v>2025</v>
      </c>
      <c r="H25" s="1">
        <v>2028</v>
      </c>
      <c r="I25" s="2">
        <v>2030</v>
      </c>
      <c r="J25" s="1">
        <v>2033</v>
      </c>
      <c r="K25" s="2">
        <v>2035</v>
      </c>
      <c r="L25" s="1">
        <v>2038</v>
      </c>
      <c r="M25" s="2">
        <v>2040</v>
      </c>
      <c r="N25" s="2">
        <v>2045</v>
      </c>
      <c r="O25" s="2">
        <v>2050</v>
      </c>
      <c r="T25" s="1">
        <v>2018</v>
      </c>
      <c r="U25" s="1">
        <v>2019</v>
      </c>
      <c r="V25" s="1">
        <v>2020</v>
      </c>
    </row>
    <row r="26" spans="1:22" x14ac:dyDescent="0.25">
      <c r="A26" s="5" t="s">
        <v>9</v>
      </c>
      <c r="B26" s="5" t="s">
        <v>153</v>
      </c>
      <c r="C26" s="81">
        <v>46266.977739610898</v>
      </c>
      <c r="D26" s="81">
        <v>44625.615271595292</v>
      </c>
      <c r="E26" s="81">
        <v>39846.796609758196</v>
      </c>
      <c r="F26" s="81">
        <v>37826.970878302898</v>
      </c>
      <c r="G26" s="81">
        <v>30149.642959243865</v>
      </c>
      <c r="H26" s="81">
        <v>27064.020488597707</v>
      </c>
      <c r="I26" s="81">
        <v>25161.013541133914</v>
      </c>
      <c r="J26" s="81">
        <v>20946.049877622609</v>
      </c>
      <c r="K26" s="81">
        <v>18022.750149298623</v>
      </c>
      <c r="L26" s="81">
        <v>11063.265732204403</v>
      </c>
      <c r="M26" s="81">
        <v>7097.1750491691701</v>
      </c>
      <c r="N26" s="81">
        <v>1335.7524736726891</v>
      </c>
      <c r="O26" s="81">
        <v>-7357.2923916972113</v>
      </c>
      <c r="T26" s="1">
        <v>41.507748786885266</v>
      </c>
      <c r="U26" s="1">
        <v>39.482334657809808</v>
      </c>
      <c r="V26" s="1">
        <v>34.570431517636855</v>
      </c>
    </row>
    <row r="27" spans="1:22" x14ac:dyDescent="0.25">
      <c r="A27" s="6" t="s">
        <v>13</v>
      </c>
      <c r="B27" s="6" t="s">
        <v>154</v>
      </c>
      <c r="C27" s="81">
        <v>77086.215347755817</v>
      </c>
      <c r="D27" s="81">
        <v>74636.370985990448</v>
      </c>
      <c r="E27" s="81">
        <v>67444.950404756877</v>
      </c>
      <c r="F27" s="81">
        <v>64039.16003425001</v>
      </c>
      <c r="G27" s="81">
        <v>62373.580348217525</v>
      </c>
      <c r="H27" s="81">
        <v>51002.70525770534</v>
      </c>
      <c r="I27" s="81">
        <v>43194.328380209816</v>
      </c>
      <c r="J27" s="81">
        <v>34147.940557912974</v>
      </c>
      <c r="K27" s="81">
        <v>28176.118852244137</v>
      </c>
      <c r="L27" s="81">
        <v>20139.283774491902</v>
      </c>
      <c r="M27" s="81">
        <v>15194.461490708276</v>
      </c>
      <c r="N27" s="81">
        <v>2193.2129192425255</v>
      </c>
      <c r="O27" s="81">
        <v>-8733.7668250889819</v>
      </c>
      <c r="T27" s="1">
        <v>77.062200971610309</v>
      </c>
      <c r="U27" s="1">
        <v>74.683334918472411</v>
      </c>
      <c r="V27" s="1">
        <v>67.711854677624459</v>
      </c>
    </row>
    <row r="28" spans="1:22" x14ac:dyDescent="0.25">
      <c r="A28" s="6" t="s">
        <v>58</v>
      </c>
      <c r="B28" s="6" t="s">
        <v>155</v>
      </c>
      <c r="C28" s="81">
        <v>1183.9359636114482</v>
      </c>
      <c r="D28" s="81">
        <v>1512.3779299420271</v>
      </c>
      <c r="E28" s="81">
        <v>1494.5977177436419</v>
      </c>
      <c r="F28" s="81">
        <v>1600.9870177359462</v>
      </c>
      <c r="G28" s="81">
        <v>1604.1690350389163</v>
      </c>
      <c r="H28" s="81">
        <v>1640.4627733081677</v>
      </c>
      <c r="I28" s="81">
        <v>1669.0541643068668</v>
      </c>
      <c r="J28" s="81">
        <v>1689.6708509266516</v>
      </c>
      <c r="K28" s="81">
        <v>1710.6995575805827</v>
      </c>
      <c r="L28" s="81">
        <v>1766.3711040962974</v>
      </c>
      <c r="M28" s="81">
        <v>1806.0093334052006</v>
      </c>
      <c r="N28" s="81">
        <v>1915.961057333689</v>
      </c>
      <c r="O28" s="81">
        <v>2024.8624411841911</v>
      </c>
      <c r="T28" s="1">
        <v>1.1780893374827803</v>
      </c>
      <c r="U28" s="1">
        <v>1.4482149362011272</v>
      </c>
      <c r="V28" s="1">
        <v>1.3399714452006217</v>
      </c>
    </row>
    <row r="29" spans="1:22" x14ac:dyDescent="0.25">
      <c r="A29" s="6" t="s">
        <v>39</v>
      </c>
      <c r="B29" s="6" t="s">
        <v>156</v>
      </c>
      <c r="C29" s="81">
        <v>65616.756863934759</v>
      </c>
      <c r="D29" s="81">
        <v>63935.947537083455</v>
      </c>
      <c r="E29" s="81">
        <v>60324.06084813943</v>
      </c>
      <c r="F29" s="81">
        <v>54991.480002188619</v>
      </c>
      <c r="G29" s="81">
        <v>46077.591946013941</v>
      </c>
      <c r="H29" s="81">
        <v>33236.938436247859</v>
      </c>
      <c r="I29" s="81">
        <v>25103.081435939988</v>
      </c>
      <c r="J29" s="81">
        <v>18566.548506354222</v>
      </c>
      <c r="K29" s="81">
        <v>14596.205559999984</v>
      </c>
      <c r="L29" s="81">
        <v>9881.5597431878232</v>
      </c>
      <c r="M29" s="81">
        <v>7173.9627103931734</v>
      </c>
      <c r="N29" s="81">
        <v>3929.2946251832518</v>
      </c>
      <c r="O29" s="81">
        <v>832.46843935351706</v>
      </c>
      <c r="T29" s="1">
        <v>65.471421684889648</v>
      </c>
      <c r="U29" s="1">
        <v>63.801691487221234</v>
      </c>
      <c r="V29" s="1">
        <v>60.208796700368708</v>
      </c>
    </row>
    <row r="30" spans="1:22" x14ac:dyDescent="0.25">
      <c r="A30" s="6" t="s">
        <v>54</v>
      </c>
      <c r="B30" s="6" t="s">
        <v>157</v>
      </c>
      <c r="C30" s="81">
        <v>11202.131049476127</v>
      </c>
      <c r="D30" s="81">
        <v>10893.842920076999</v>
      </c>
      <c r="E30" s="81">
        <v>11942.539781110579</v>
      </c>
      <c r="F30" s="81">
        <v>11756.449832614657</v>
      </c>
      <c r="G30" s="81">
        <v>11355.705090260211</v>
      </c>
      <c r="H30" s="81">
        <v>10616.497628785522</v>
      </c>
      <c r="I30" s="81">
        <v>10137.747944184423</v>
      </c>
      <c r="J30" s="81">
        <v>8675.2994201965266</v>
      </c>
      <c r="K30" s="81">
        <v>7736.5360598727584</v>
      </c>
      <c r="L30" s="81">
        <v>5853.9418124141166</v>
      </c>
      <c r="M30" s="81">
        <v>4776.1520854703394</v>
      </c>
      <c r="N30" s="81">
        <v>2514.4372154462135</v>
      </c>
      <c r="O30" s="81">
        <v>1429.1066400713901</v>
      </c>
      <c r="T30" s="1">
        <v>11.137854555943838</v>
      </c>
      <c r="U30" s="1">
        <v>10.864949590238671</v>
      </c>
      <c r="V30" s="1">
        <v>11.174253278997021</v>
      </c>
    </row>
    <row r="31" spans="1:22" x14ac:dyDescent="0.25">
      <c r="A31" s="6" t="s">
        <v>47</v>
      </c>
      <c r="B31" s="6" t="s">
        <v>158</v>
      </c>
      <c r="C31" s="81">
        <v>130946.47169382271</v>
      </c>
      <c r="D31" s="81">
        <v>130319.90887503519</v>
      </c>
      <c r="E31" s="81">
        <v>109955.42407845582</v>
      </c>
      <c r="F31" s="81">
        <v>119171.77295225018</v>
      </c>
      <c r="G31" s="81">
        <v>113171.51819581253</v>
      </c>
      <c r="H31" s="81">
        <v>98565.885318911533</v>
      </c>
      <c r="I31" s="81">
        <v>89009.468392072289</v>
      </c>
      <c r="J31" s="81">
        <v>67349.541594617694</v>
      </c>
      <c r="K31" s="81">
        <v>54296.959354752333</v>
      </c>
      <c r="L31" s="81">
        <v>29266.186683261891</v>
      </c>
      <c r="M31" s="81">
        <v>16940.907056697321</v>
      </c>
      <c r="N31" s="81">
        <v>4320.2113262722596</v>
      </c>
      <c r="O31" s="81">
        <v>3378.8242246684349</v>
      </c>
      <c r="T31" s="1">
        <v>126.09481309831321</v>
      </c>
      <c r="U31" s="1">
        <v>126.0348783610679</v>
      </c>
      <c r="V31" s="1">
        <v>104.96542591644722</v>
      </c>
    </row>
    <row r="32" spans="1:22" x14ac:dyDescent="0.25">
      <c r="A32" s="7"/>
      <c r="B32" s="8" t="s">
        <v>159</v>
      </c>
      <c r="C32" s="81">
        <v>332302.48865821172</v>
      </c>
      <c r="D32" s="81">
        <v>325924.06351972342</v>
      </c>
      <c r="E32" s="81">
        <v>291008.36943996453</v>
      </c>
      <c r="F32" s="81">
        <v>289386.82071734231</v>
      </c>
      <c r="G32" s="81">
        <v>264732.20757458697</v>
      </c>
      <c r="H32" s="81">
        <v>222126.50990355614</v>
      </c>
      <c r="I32" s="81">
        <v>194274.69385784731</v>
      </c>
      <c r="J32" s="81">
        <v>151375.05080763067</v>
      </c>
      <c r="K32" s="81">
        <v>124539.26953374843</v>
      </c>
      <c r="L32" s="81">
        <v>77970.608849656433</v>
      </c>
      <c r="M32" s="81">
        <v>52988.667725843479</v>
      </c>
      <c r="N32" s="81">
        <v>16208.869617150629</v>
      </c>
      <c r="O32" s="81">
        <v>-8425.7974715086639</v>
      </c>
      <c r="T32" s="1">
        <v>322.45212843512502</v>
      </c>
      <c r="U32" s="1">
        <v>316.31540395101115</v>
      </c>
      <c r="V32" s="1">
        <v>279.97073353627485</v>
      </c>
    </row>
    <row r="33" spans="1:22" x14ac:dyDescent="0.25">
      <c r="A33" s="7"/>
      <c r="B33" s="9"/>
      <c r="C33" s="82"/>
      <c r="D33" s="82"/>
      <c r="E33" s="82"/>
      <c r="F33" s="11"/>
      <c r="G33" s="82"/>
      <c r="H33" s="11"/>
      <c r="I33" s="82"/>
      <c r="J33" s="11"/>
      <c r="K33" s="82"/>
      <c r="L33" s="11"/>
      <c r="M33" s="82"/>
      <c r="N33" s="82"/>
      <c r="O33" s="82"/>
    </row>
    <row r="34" spans="1:22" x14ac:dyDescent="0.25">
      <c r="A34" s="7"/>
      <c r="B34" s="9"/>
      <c r="C34" s="82"/>
      <c r="D34" s="82"/>
      <c r="E34" s="82"/>
      <c r="F34" s="11"/>
      <c r="G34" s="82"/>
      <c r="H34" s="11"/>
      <c r="I34" s="82"/>
      <c r="J34" s="11"/>
      <c r="K34" s="82"/>
      <c r="L34" s="11"/>
      <c r="M34" s="82"/>
      <c r="N34" s="82"/>
      <c r="O34" s="82"/>
    </row>
    <row r="35" spans="1:22" x14ac:dyDescent="0.25">
      <c r="A35" s="7"/>
      <c r="B35" s="9"/>
      <c r="E35" s="82"/>
      <c r="F35" s="11"/>
      <c r="G35" s="82"/>
      <c r="H35" s="11"/>
      <c r="I35" s="82"/>
      <c r="J35" s="11"/>
      <c r="K35" s="82"/>
      <c r="L35" s="11"/>
      <c r="M35" s="82"/>
      <c r="N35" s="82"/>
      <c r="O35" s="82"/>
    </row>
    <row r="36" spans="1:22" x14ac:dyDescent="0.25">
      <c r="A36" s="5" t="s">
        <v>66</v>
      </c>
      <c r="B36" s="5" t="s">
        <v>160</v>
      </c>
      <c r="C36" s="81">
        <v>-21947.713832514397</v>
      </c>
      <c r="D36" s="81">
        <v>-20507.671414355042</v>
      </c>
      <c r="E36" s="81">
        <v>-23783.531149526989</v>
      </c>
      <c r="F36" s="81">
        <v>-16944.165506592031</v>
      </c>
      <c r="G36" s="81">
        <v>-7234.0232043144852</v>
      </c>
      <c r="H36" s="81">
        <v>-15954.847262418923</v>
      </c>
      <c r="I36" s="81">
        <v>-21477.787328993592</v>
      </c>
      <c r="J36" s="81">
        <v>-20104.80030135452</v>
      </c>
      <c r="K36" s="81">
        <v>-19822.291618021514</v>
      </c>
      <c r="L36" s="81">
        <v>-16290.27735391748</v>
      </c>
      <c r="M36" s="81">
        <v>-16661.292999758534</v>
      </c>
      <c r="N36" s="81">
        <v>-16168.137355443478</v>
      </c>
      <c r="O36" s="81">
        <v>-15517.810341609233</v>
      </c>
      <c r="T36" s="1">
        <v>-21.004097034590096</v>
      </c>
      <c r="U36" s="1">
        <v>-19.303374071071392</v>
      </c>
      <c r="V36" s="1">
        <v>-20.944969945494197</v>
      </c>
    </row>
    <row r="37" spans="1:22" x14ac:dyDescent="0.25">
      <c r="B37" s="8" t="s">
        <v>161</v>
      </c>
      <c r="C37" s="81">
        <v>310354.77482569736</v>
      </c>
      <c r="D37" s="81">
        <v>305416.39210536832</v>
      </c>
      <c r="E37" s="81">
        <v>267224.83829043753</v>
      </c>
      <c r="F37" s="81">
        <v>272442.65521075029</v>
      </c>
      <c r="G37" s="81">
        <v>257498.18437027253</v>
      </c>
      <c r="H37" s="81">
        <v>206171.6626411372</v>
      </c>
      <c r="I37" s="81">
        <v>172796.90652885372</v>
      </c>
      <c r="J37" s="81">
        <v>131270.25050627615</v>
      </c>
      <c r="K37" s="81">
        <v>104716.97791572691</v>
      </c>
      <c r="L37" s="81">
        <v>61680.331495738952</v>
      </c>
      <c r="M37" s="81">
        <v>36327.374726084949</v>
      </c>
      <c r="N37" s="81">
        <v>40.732261707151338</v>
      </c>
      <c r="O37" s="81">
        <v>-23943.607813117895</v>
      </c>
      <c r="T37" s="1">
        <v>301.44803140053494</v>
      </c>
      <c r="U37" s="1">
        <v>297.01202987993975</v>
      </c>
      <c r="V37" s="1">
        <v>259.02576359078063</v>
      </c>
    </row>
    <row r="38" spans="1:22" x14ac:dyDescent="0.25">
      <c r="B38" s="9"/>
      <c r="C38" s="82"/>
      <c r="D38" s="82"/>
      <c r="E38" s="82"/>
      <c r="F38" s="11"/>
      <c r="G38" s="82"/>
      <c r="H38" s="11"/>
      <c r="I38" s="82"/>
      <c r="J38" s="11"/>
      <c r="K38" s="82"/>
      <c r="L38" s="11"/>
      <c r="M38" s="82"/>
      <c r="N38" s="82"/>
      <c r="O38" s="82"/>
    </row>
    <row r="39" spans="1:22" x14ac:dyDescent="0.25">
      <c r="B39" s="9"/>
      <c r="C39" s="82"/>
      <c r="D39" s="82"/>
      <c r="E39" s="82"/>
      <c r="F39" s="11"/>
      <c r="G39" s="82"/>
      <c r="H39" s="11"/>
      <c r="I39" s="82"/>
      <c r="J39" s="11"/>
      <c r="K39" s="82"/>
      <c r="L39" s="11"/>
      <c r="M39" s="82"/>
      <c r="N39" s="82"/>
      <c r="O39" s="82"/>
    </row>
    <row r="40" spans="1:22" x14ac:dyDescent="0.25">
      <c r="B40" s="8"/>
    </row>
    <row r="41" spans="1:22" x14ac:dyDescent="0.25">
      <c r="A41" s="5" t="s">
        <v>52</v>
      </c>
      <c r="B41" s="5" t="s">
        <v>162</v>
      </c>
      <c r="C41" s="81">
        <v>24437.25911923579</v>
      </c>
      <c r="D41" s="81">
        <v>24591.439200032906</v>
      </c>
      <c r="E41" s="81">
        <v>11372.004038898718</v>
      </c>
      <c r="F41" s="81">
        <v>18622.243889970334</v>
      </c>
      <c r="G41" s="81">
        <v>23460.636348533866</v>
      </c>
      <c r="H41" s="81">
        <v>23182.485049795203</v>
      </c>
      <c r="I41" s="81">
        <v>22997.050850636093</v>
      </c>
      <c r="J41" s="81">
        <v>20330.596521117815</v>
      </c>
      <c r="K41" s="81">
        <v>18552.96030143895</v>
      </c>
      <c r="L41" s="81">
        <v>15935.814706535388</v>
      </c>
      <c r="M41" s="81">
        <v>14191.050976599674</v>
      </c>
      <c r="N41" s="81">
        <v>11915.448374091164</v>
      </c>
      <c r="O41" s="81">
        <v>8623.4089231358976</v>
      </c>
      <c r="T41" s="1">
        <v>24.257319981092849</v>
      </c>
      <c r="U41" s="1">
        <v>24.42060290322555</v>
      </c>
      <c r="V41" s="1">
        <v>11.088477088761781</v>
      </c>
    </row>
    <row r="43" spans="1:22" ht="15.75" thickBot="1" x14ac:dyDescent="0.3"/>
    <row r="44" spans="1:22" ht="15.75" thickBot="1" x14ac:dyDescent="0.3">
      <c r="A44" s="3" t="s">
        <v>2</v>
      </c>
      <c r="C44" s="102" t="s">
        <v>164</v>
      </c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4"/>
    </row>
    <row r="45" spans="1:22" x14ac:dyDescent="0.25">
      <c r="A45" s="10" t="s">
        <v>8</v>
      </c>
      <c r="B45" s="4" t="s">
        <v>152</v>
      </c>
      <c r="C45" s="2">
        <v>2018</v>
      </c>
      <c r="D45" s="2">
        <v>2019</v>
      </c>
      <c r="E45" s="2">
        <v>2020</v>
      </c>
      <c r="F45" s="1">
        <v>2023</v>
      </c>
      <c r="G45" s="2">
        <v>2025</v>
      </c>
      <c r="H45" s="1">
        <v>2028</v>
      </c>
      <c r="I45" s="2">
        <v>2030</v>
      </c>
      <c r="J45" s="1">
        <v>2033</v>
      </c>
      <c r="K45" s="2">
        <v>2035</v>
      </c>
      <c r="L45" s="1">
        <v>2038</v>
      </c>
      <c r="M45" s="2">
        <v>2040</v>
      </c>
      <c r="N45" s="2">
        <v>2045</v>
      </c>
      <c r="O45" s="2">
        <v>2050</v>
      </c>
      <c r="T45" s="1">
        <v>2018</v>
      </c>
      <c r="U45" s="1">
        <v>2019</v>
      </c>
      <c r="V45" s="1">
        <v>2020</v>
      </c>
    </row>
    <row r="46" spans="1:22" x14ac:dyDescent="0.25">
      <c r="A46" s="5" t="s">
        <v>9</v>
      </c>
      <c r="B46" s="5" t="s">
        <v>153</v>
      </c>
      <c r="C46" s="81">
        <v>1269.3876473716866</v>
      </c>
      <c r="D46" s="81">
        <v>1185.5642783291671</v>
      </c>
      <c r="E46" s="81">
        <v>1007.5751177492548</v>
      </c>
      <c r="F46" s="81">
        <v>1698.0947178736817</v>
      </c>
      <c r="G46" s="81">
        <v>1681.8568309200941</v>
      </c>
      <c r="H46" s="81">
        <v>1589.5822621017396</v>
      </c>
      <c r="I46" s="81">
        <v>1527.5492814525785</v>
      </c>
      <c r="J46" s="81">
        <v>1251.809179439412</v>
      </c>
      <c r="K46" s="81">
        <v>1069.2359066517661</v>
      </c>
      <c r="L46" s="81">
        <v>680.96781649688864</v>
      </c>
      <c r="M46" s="81">
        <v>430.47624631697579</v>
      </c>
      <c r="N46" s="81">
        <v>345.51650425980301</v>
      </c>
      <c r="O46" s="81">
        <v>258.03293149093662</v>
      </c>
      <c r="T46" s="1">
        <v>1125.7650224580357</v>
      </c>
      <c r="U46" s="1">
        <v>1048.3219537121049</v>
      </c>
      <c r="V46" s="1">
        <v>888.01278839287727</v>
      </c>
    </row>
    <row r="47" spans="1:22" x14ac:dyDescent="0.25">
      <c r="A47" s="6" t="s">
        <v>13</v>
      </c>
      <c r="B47" s="6" t="s">
        <v>154</v>
      </c>
      <c r="C47" s="81">
        <v>281.94050673494684</v>
      </c>
      <c r="D47" s="81">
        <v>276.33188782916358</v>
      </c>
      <c r="E47" s="81">
        <v>262.00567114543446</v>
      </c>
      <c r="F47" s="81">
        <v>288.13502878746942</v>
      </c>
      <c r="G47" s="81">
        <v>282.05585569305003</v>
      </c>
      <c r="H47" s="81">
        <v>267.48500385016604</v>
      </c>
      <c r="I47" s="81">
        <v>257.82515856196045</v>
      </c>
      <c r="J47" s="81">
        <v>249.38953600437759</v>
      </c>
      <c r="K47" s="81">
        <v>244.03933993598551</v>
      </c>
      <c r="L47" s="81">
        <v>238.6078053623076</v>
      </c>
      <c r="M47" s="81">
        <v>235.23878952727614</v>
      </c>
      <c r="N47" s="81">
        <v>219.9111079220248</v>
      </c>
      <c r="O47" s="81">
        <v>214.97472885698357</v>
      </c>
      <c r="T47" s="1">
        <v>255.35415560608487</v>
      </c>
      <c r="U47" s="1">
        <v>244.18086472095493</v>
      </c>
      <c r="V47" s="1">
        <v>233.06488106996525</v>
      </c>
    </row>
    <row r="48" spans="1:22" x14ac:dyDescent="0.25">
      <c r="A48" s="6" t="s">
        <v>58</v>
      </c>
      <c r="B48" s="6" t="s">
        <v>155</v>
      </c>
      <c r="C48" s="81">
        <v>13224.029278404043</v>
      </c>
      <c r="D48" s="81">
        <v>14067.124049250257</v>
      </c>
      <c r="E48" s="81">
        <v>13993.213480919132</v>
      </c>
      <c r="F48" s="81">
        <v>12442.642770836004</v>
      </c>
      <c r="G48" s="81">
        <v>9266.0172081157343</v>
      </c>
      <c r="H48" s="81">
        <v>5643.9095693173858</v>
      </c>
      <c r="I48" s="81">
        <v>5088.65859476064</v>
      </c>
      <c r="J48" s="81">
        <v>4472.5876957539513</v>
      </c>
      <c r="K48" s="81">
        <v>4221.6176989443356</v>
      </c>
      <c r="L48" s="81">
        <v>3882.4804137937672</v>
      </c>
      <c r="M48" s="81">
        <v>3665.9904113726452</v>
      </c>
      <c r="N48" s="81">
        <v>3174.0716314256456</v>
      </c>
      <c r="O48" s="81">
        <v>2899.6218521523438</v>
      </c>
      <c r="T48" s="1">
        <v>12212.694173523761</v>
      </c>
      <c r="U48" s="1">
        <v>12391.265437397369</v>
      </c>
      <c r="V48" s="1">
        <v>11956.557965444083</v>
      </c>
    </row>
    <row r="49" spans="1:22" x14ac:dyDescent="0.25">
      <c r="A49" s="6" t="s">
        <v>39</v>
      </c>
      <c r="B49" s="6" t="s">
        <v>156</v>
      </c>
      <c r="C49" s="81">
        <v>4393.1197335329334</v>
      </c>
      <c r="D49" s="81">
        <v>4353.9372985883501</v>
      </c>
      <c r="E49" s="81">
        <v>4123.5944596069785</v>
      </c>
      <c r="F49" s="81">
        <v>4132.9876277610892</v>
      </c>
      <c r="G49" s="81">
        <v>3955.8849951831303</v>
      </c>
      <c r="H49" s="81">
        <v>3694.4518912323142</v>
      </c>
      <c r="I49" s="81">
        <v>3522.2028034252016</v>
      </c>
      <c r="J49" s="81">
        <v>3280.7870304012804</v>
      </c>
      <c r="K49" s="81">
        <v>3015.671457708575</v>
      </c>
      <c r="L49" s="81">
        <v>2482.8684775309207</v>
      </c>
      <c r="M49" s="81">
        <v>2142.3005626169038</v>
      </c>
      <c r="N49" s="81">
        <v>1782.7343039641653</v>
      </c>
      <c r="O49" s="81">
        <v>1704.3448161230911</v>
      </c>
      <c r="T49" s="1">
        <v>3257.1679784986718</v>
      </c>
      <c r="U49" s="1">
        <v>3281.4481079758471</v>
      </c>
      <c r="V49" s="1">
        <v>3231.3042937872442</v>
      </c>
    </row>
    <row r="50" spans="1:22" x14ac:dyDescent="0.25">
      <c r="A50" s="6" t="s">
        <v>54</v>
      </c>
      <c r="B50" s="6" t="s">
        <v>157</v>
      </c>
      <c r="C50" s="81">
        <v>45109.788222400712</v>
      </c>
      <c r="D50" s="81">
        <v>44354.286149299034</v>
      </c>
      <c r="E50" s="81">
        <v>43671.985335184429</v>
      </c>
      <c r="F50" s="81">
        <v>41784.031314028973</v>
      </c>
      <c r="G50" s="81">
        <v>40505.546321296431</v>
      </c>
      <c r="H50" s="81">
        <v>38634.237826977231</v>
      </c>
      <c r="I50" s="81">
        <v>37470.317888932732</v>
      </c>
      <c r="J50" s="81">
        <v>35902.431013021633</v>
      </c>
      <c r="K50" s="81">
        <v>34924.699632489683</v>
      </c>
      <c r="L50" s="81">
        <v>33506.400127254354</v>
      </c>
      <c r="M50" s="81">
        <v>32589.96620706905</v>
      </c>
      <c r="N50" s="81">
        <v>30393.981574719997</v>
      </c>
      <c r="O50" s="81">
        <v>28352.168481999477</v>
      </c>
      <c r="T50" s="1">
        <v>37837.060302646867</v>
      </c>
      <c r="U50" s="1">
        <v>37187.235129301072</v>
      </c>
      <c r="V50" s="1">
        <v>36753.604849083829</v>
      </c>
    </row>
    <row r="51" spans="1:22" x14ac:dyDescent="0.25">
      <c r="A51" s="6" t="s">
        <v>47</v>
      </c>
      <c r="B51" s="6" t="s">
        <v>158</v>
      </c>
      <c r="C51" s="81">
        <v>179.1160094375808</v>
      </c>
      <c r="D51" s="81">
        <v>184.12048362287032</v>
      </c>
      <c r="E51" s="81">
        <v>159.87095377412385</v>
      </c>
      <c r="F51" s="81">
        <v>211.17566325089675</v>
      </c>
      <c r="G51" s="81">
        <v>236.59527429322401</v>
      </c>
      <c r="H51" s="81">
        <v>227.77348760068469</v>
      </c>
      <c r="I51" s="81">
        <v>221.04731497369824</v>
      </c>
      <c r="J51" s="81">
        <v>199.26412882472087</v>
      </c>
      <c r="K51" s="81">
        <v>183.09307855286565</v>
      </c>
      <c r="L51" s="81">
        <v>152.87361049919087</v>
      </c>
      <c r="M51" s="81">
        <v>133.49680904669688</v>
      </c>
      <c r="N51" s="81">
        <v>84.490694608015332</v>
      </c>
      <c r="O51" s="81">
        <v>43.779998623784159</v>
      </c>
      <c r="T51" s="1">
        <v>156.31446464681653</v>
      </c>
      <c r="U51" s="1">
        <v>161.93208322886309</v>
      </c>
      <c r="V51" s="1">
        <v>140.84907544869287</v>
      </c>
    </row>
    <row r="52" spans="1:22" x14ac:dyDescent="0.25">
      <c r="A52" s="7"/>
      <c r="B52" s="8" t="s">
        <v>159</v>
      </c>
      <c r="C52" s="81">
        <v>64457.381397881894</v>
      </c>
      <c r="D52" s="81">
        <v>64421.364146918851</v>
      </c>
      <c r="E52" s="81">
        <v>63218.245018379341</v>
      </c>
      <c r="F52" s="81">
        <v>60557.067122538123</v>
      </c>
      <c r="G52" s="81">
        <v>55927.956485501665</v>
      </c>
      <c r="H52" s="81">
        <v>50057.440041079521</v>
      </c>
      <c r="I52" s="81">
        <v>48087.601042106806</v>
      </c>
      <c r="J52" s="81">
        <v>45356.268583445388</v>
      </c>
      <c r="K52" s="81">
        <v>43658.357114283208</v>
      </c>
      <c r="L52" s="81">
        <v>40944.198250937428</v>
      </c>
      <c r="M52" s="81">
        <v>39197.469025949547</v>
      </c>
      <c r="N52" s="81">
        <v>36000.705816899652</v>
      </c>
      <c r="O52" s="81">
        <v>33472.922809246615</v>
      </c>
      <c r="T52" s="1">
        <v>54844.356097380238</v>
      </c>
      <c r="U52" s="1">
        <v>54314.383576336215</v>
      </c>
      <c r="V52" s="1">
        <v>53203.393853226691</v>
      </c>
    </row>
    <row r="53" spans="1:22" x14ac:dyDescent="0.25">
      <c r="A53" s="7"/>
      <c r="B53" s="9"/>
      <c r="C53" s="82"/>
      <c r="D53" s="82"/>
      <c r="E53" s="82"/>
      <c r="F53" s="11"/>
      <c r="G53" s="82"/>
      <c r="H53" s="11"/>
      <c r="I53" s="82"/>
      <c r="J53" s="11"/>
      <c r="K53" s="82"/>
      <c r="L53" s="11"/>
      <c r="M53" s="82"/>
      <c r="N53" s="82"/>
      <c r="O53" s="82"/>
    </row>
    <row r="54" spans="1:22" x14ac:dyDescent="0.25">
      <c r="A54" s="7"/>
      <c r="B54" s="9"/>
      <c r="C54" s="82"/>
      <c r="D54" s="82"/>
      <c r="E54" s="82"/>
      <c r="F54" s="11"/>
      <c r="G54" s="82"/>
      <c r="H54" s="11"/>
      <c r="I54" s="82"/>
      <c r="J54" s="11"/>
      <c r="K54" s="82"/>
      <c r="L54" s="11"/>
      <c r="M54" s="82"/>
      <c r="N54" s="82"/>
      <c r="O54" s="82"/>
    </row>
    <row r="55" spans="1:22" x14ac:dyDescent="0.25">
      <c r="A55" s="7"/>
      <c r="B55" s="9"/>
      <c r="E55" s="82"/>
      <c r="F55" s="11"/>
      <c r="G55" s="82"/>
      <c r="H55" s="11"/>
      <c r="I55" s="82"/>
      <c r="J55" s="11"/>
      <c r="K55" s="82"/>
      <c r="L55" s="11"/>
      <c r="M55" s="82"/>
      <c r="N55" s="82"/>
      <c r="O55" s="82"/>
    </row>
    <row r="56" spans="1:22" x14ac:dyDescent="0.25">
      <c r="A56" s="5" t="s">
        <v>66</v>
      </c>
      <c r="B56" s="5" t="s">
        <v>160</v>
      </c>
      <c r="C56" s="81">
        <v>1131.9988736899161</v>
      </c>
      <c r="D56" s="81">
        <v>1157.7384611654402</v>
      </c>
      <c r="E56" s="81">
        <v>1111.4806528634999</v>
      </c>
      <c r="F56" s="81">
        <v>1109.2618785086315</v>
      </c>
      <c r="G56" s="81">
        <v>1107.9071400498303</v>
      </c>
      <c r="H56" s="81">
        <v>1106.0243656949619</v>
      </c>
      <c r="I56" s="81">
        <v>1104.818960569494</v>
      </c>
      <c r="J56" s="81">
        <v>1102.8099520270475</v>
      </c>
      <c r="K56" s="81">
        <v>1101.4706129987499</v>
      </c>
      <c r="L56" s="81">
        <v>1099.4616044563036</v>
      </c>
      <c r="M56" s="81">
        <v>1098.1222654280059</v>
      </c>
      <c r="N56" s="81">
        <v>1094.7739178572619</v>
      </c>
      <c r="O56" s="81">
        <v>1091.4255702865178</v>
      </c>
      <c r="T56" s="1">
        <v>818.99237276420251</v>
      </c>
      <c r="U56" s="1">
        <v>836.6516960855347</v>
      </c>
      <c r="V56" s="1">
        <v>813.39962457960223</v>
      </c>
    </row>
    <row r="57" spans="1:22" x14ac:dyDescent="0.25">
      <c r="B57" s="8" t="s">
        <v>161</v>
      </c>
      <c r="C57" s="81">
        <v>65589.380271571805</v>
      </c>
      <c r="D57" s="81">
        <v>65579.102608084286</v>
      </c>
      <c r="E57" s="81">
        <v>64329.725671242843</v>
      </c>
      <c r="F57" s="81">
        <v>61666.329001046746</v>
      </c>
      <c r="G57" s="81">
        <v>57035.863625551501</v>
      </c>
      <c r="H57" s="81">
        <v>51163.464406774488</v>
      </c>
      <c r="I57" s="81">
        <v>49192.420002676299</v>
      </c>
      <c r="J57" s="81">
        <v>46459.078535472436</v>
      </c>
      <c r="K57" s="81">
        <v>44759.827727281961</v>
      </c>
      <c r="L57" s="81">
        <v>42043.659855393737</v>
      </c>
      <c r="M57" s="81">
        <v>40295.591291377554</v>
      </c>
      <c r="N57" s="81">
        <v>37095.479734756911</v>
      </c>
      <c r="O57" s="81">
        <v>34564.348379533134</v>
      </c>
      <c r="T57" s="1">
        <v>55663.348470144439</v>
      </c>
      <c r="U57" s="1">
        <v>55151.035272421752</v>
      </c>
      <c r="V57" s="1">
        <v>54016.793477806292</v>
      </c>
    </row>
    <row r="58" spans="1:22" x14ac:dyDescent="0.25">
      <c r="B58" s="9"/>
      <c r="C58" s="82"/>
      <c r="D58" s="82"/>
      <c r="E58" s="82"/>
      <c r="F58" s="11"/>
      <c r="G58" s="82"/>
      <c r="H58" s="11"/>
      <c r="I58" s="82"/>
      <c r="J58" s="11"/>
      <c r="K58" s="82"/>
      <c r="L58" s="11"/>
      <c r="M58" s="82"/>
      <c r="N58" s="82"/>
      <c r="O58" s="82"/>
    </row>
    <row r="59" spans="1:22" x14ac:dyDescent="0.25">
      <c r="B59" s="9"/>
      <c r="C59" s="82"/>
      <c r="D59" s="82"/>
      <c r="E59" s="82"/>
      <c r="F59" s="11"/>
      <c r="G59" s="82"/>
      <c r="H59" s="11"/>
      <c r="I59" s="82"/>
      <c r="J59" s="11"/>
      <c r="K59" s="82"/>
      <c r="L59" s="11"/>
      <c r="M59" s="82"/>
      <c r="N59" s="82"/>
      <c r="O59" s="82"/>
    </row>
    <row r="60" spans="1:22" x14ac:dyDescent="0.25">
      <c r="B60" s="8"/>
    </row>
    <row r="61" spans="1:22" x14ac:dyDescent="0.25">
      <c r="A61" s="5" t="s">
        <v>52</v>
      </c>
      <c r="B61" s="5" t="s">
        <v>162</v>
      </c>
      <c r="C61" s="81">
        <v>17.913958746098302</v>
      </c>
      <c r="D61" s="81">
        <v>15.996436566278488</v>
      </c>
      <c r="E61" s="81">
        <v>8.7566914951634711</v>
      </c>
      <c r="F61" s="81">
        <v>84.677427542973604</v>
      </c>
      <c r="G61" s="81">
        <v>135.57816198899303</v>
      </c>
      <c r="H61" s="81">
        <v>149.49733124815347</v>
      </c>
      <c r="I61" s="81">
        <v>158.78284276504442</v>
      </c>
      <c r="J61" s="81">
        <v>144.10391965796643</v>
      </c>
      <c r="K61" s="81">
        <v>134.33040861224927</v>
      </c>
      <c r="L61" s="81">
        <v>137.95404447939265</v>
      </c>
      <c r="M61" s="81">
        <v>128.73158914637318</v>
      </c>
      <c r="N61" s="81">
        <v>139.6409255362577</v>
      </c>
      <c r="O61" s="81">
        <v>133.85786536295984</v>
      </c>
      <c r="T61" s="1">
        <v>3416.2734413601124</v>
      </c>
      <c r="U61" s="1">
        <v>3414.4396657232974</v>
      </c>
      <c r="V61" s="1">
        <v>3407.7700983440423</v>
      </c>
    </row>
    <row r="62" spans="1:22" x14ac:dyDescent="0.25">
      <c r="G62" s="90"/>
    </row>
    <row r="63" spans="1:22" ht="15.75" thickBot="1" x14ac:dyDescent="0.3"/>
    <row r="64" spans="1:22" ht="15.75" thickBot="1" x14ac:dyDescent="0.3">
      <c r="A64" s="3" t="s">
        <v>3</v>
      </c>
      <c r="C64" s="102" t="s">
        <v>165</v>
      </c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4"/>
    </row>
    <row r="65" spans="1:22" x14ac:dyDescent="0.25">
      <c r="A65" s="10" t="s">
        <v>8</v>
      </c>
      <c r="B65" s="4" t="s">
        <v>152</v>
      </c>
      <c r="C65" s="2">
        <v>2018</v>
      </c>
      <c r="D65" s="2">
        <v>2019</v>
      </c>
      <c r="E65" s="2">
        <v>2020</v>
      </c>
      <c r="F65" s="1">
        <v>2023</v>
      </c>
      <c r="G65" s="2">
        <v>2025</v>
      </c>
      <c r="H65" s="1">
        <v>2028</v>
      </c>
      <c r="I65" s="2">
        <v>2030</v>
      </c>
      <c r="J65" s="1">
        <v>2033</v>
      </c>
      <c r="K65" s="2">
        <v>2035</v>
      </c>
      <c r="L65" s="1">
        <v>2038</v>
      </c>
      <c r="M65" s="2">
        <v>2040</v>
      </c>
      <c r="N65" s="2">
        <v>2045</v>
      </c>
      <c r="O65" s="2">
        <v>2050</v>
      </c>
      <c r="T65" s="1">
        <v>2018</v>
      </c>
      <c r="U65" s="1">
        <v>2019</v>
      </c>
      <c r="V65" s="1">
        <v>2020</v>
      </c>
    </row>
    <row r="66" spans="1:22" x14ac:dyDescent="0.25">
      <c r="A66" s="5" t="s">
        <v>9</v>
      </c>
      <c r="B66" s="5" t="s">
        <v>153</v>
      </c>
      <c r="C66" s="81">
        <v>246.18125265857276</v>
      </c>
      <c r="D66" s="81">
        <v>240.82109272609148</v>
      </c>
      <c r="E66" s="81">
        <v>225.74914406598936</v>
      </c>
      <c r="F66" s="81">
        <v>281.47750730132935</v>
      </c>
      <c r="G66" s="81">
        <v>289.21279925037481</v>
      </c>
      <c r="H66" s="81">
        <v>297.80267703758307</v>
      </c>
      <c r="I66" s="81">
        <v>304.69879835958881</v>
      </c>
      <c r="J66" s="81">
        <v>302.4634811432382</v>
      </c>
      <c r="K66" s="81">
        <v>301.18192933496726</v>
      </c>
      <c r="L66" s="81">
        <v>279.082347291757</v>
      </c>
      <c r="M66" s="81">
        <v>264.50982000536669</v>
      </c>
      <c r="N66" s="81">
        <v>258.71654104646007</v>
      </c>
      <c r="O66" s="81">
        <v>252.7818366903482</v>
      </c>
      <c r="T66" s="1">
        <v>245.60522849228306</v>
      </c>
      <c r="U66" s="1">
        <v>249.28320761166356</v>
      </c>
      <c r="V66" s="1">
        <v>365.22359574499802</v>
      </c>
    </row>
    <row r="67" spans="1:22" x14ac:dyDescent="0.25">
      <c r="A67" s="6" t="s">
        <v>13</v>
      </c>
      <c r="B67" s="6" t="s">
        <v>154</v>
      </c>
      <c r="C67" s="81">
        <v>1324.906029862638</v>
      </c>
      <c r="D67" s="81">
        <v>1182.2796247727831</v>
      </c>
      <c r="E67" s="81">
        <v>1002.1090531396482</v>
      </c>
      <c r="F67" s="81">
        <v>976.94336108644893</v>
      </c>
      <c r="G67" s="81">
        <v>905.44268063123479</v>
      </c>
      <c r="H67" s="81">
        <v>811.04256011872008</v>
      </c>
      <c r="I67" s="81">
        <v>738.29768586846171</v>
      </c>
      <c r="J67" s="81">
        <v>697.02404638818678</v>
      </c>
      <c r="K67" s="81">
        <v>670.17595080947626</v>
      </c>
      <c r="L67" s="81">
        <v>631.5209670028155</v>
      </c>
      <c r="M67" s="81">
        <v>606.12727450312218</v>
      </c>
      <c r="N67" s="81">
        <v>546.04777234798871</v>
      </c>
      <c r="O67" s="81">
        <v>486.48686092248187</v>
      </c>
      <c r="T67" s="1">
        <v>1497.7001989614923</v>
      </c>
      <c r="U67" s="1">
        <v>1320.9458892545781</v>
      </c>
      <c r="V67" s="1">
        <v>1122.5956110552449</v>
      </c>
    </row>
    <row r="68" spans="1:22" x14ac:dyDescent="0.25">
      <c r="A68" s="6" t="s">
        <v>58</v>
      </c>
      <c r="B68" s="6" t="s">
        <v>155</v>
      </c>
      <c r="C68" s="81">
        <v>413.78477522797829</v>
      </c>
      <c r="D68" s="81">
        <v>439.79135357330676</v>
      </c>
      <c r="E68" s="81">
        <v>439.74173528073607</v>
      </c>
      <c r="F68" s="81">
        <v>439.45654836592826</v>
      </c>
      <c r="G68" s="81">
        <v>443.63556846579655</v>
      </c>
      <c r="H68" s="81">
        <v>448.46699271342521</v>
      </c>
      <c r="I68" s="81">
        <v>449.33000924189821</v>
      </c>
      <c r="J68" s="81">
        <v>449.4793434774503</v>
      </c>
      <c r="K68" s="81">
        <v>451.24844438116611</v>
      </c>
      <c r="L68" s="81">
        <v>456.7727144285646</v>
      </c>
      <c r="M68" s="81">
        <v>460.50001575804845</v>
      </c>
      <c r="N68" s="81">
        <v>463.95972640890307</v>
      </c>
      <c r="O68" s="81">
        <v>461.51162683348292</v>
      </c>
      <c r="T68" s="1">
        <v>325.44286899598734</v>
      </c>
      <c r="U68" s="1">
        <v>354.11942232317398</v>
      </c>
      <c r="V68" s="1">
        <v>356.30776607043106</v>
      </c>
    </row>
    <row r="69" spans="1:22" x14ac:dyDescent="0.25">
      <c r="A69" s="6" t="s">
        <v>39</v>
      </c>
      <c r="B69" s="6" t="s">
        <v>156</v>
      </c>
      <c r="C69" s="81">
        <v>671.42409481437994</v>
      </c>
      <c r="D69" s="81">
        <v>672.2690721174406</v>
      </c>
      <c r="E69" s="81">
        <v>648.47285437623475</v>
      </c>
      <c r="F69" s="81">
        <v>648.26729696947905</v>
      </c>
      <c r="G69" s="81">
        <v>616.89064955185609</v>
      </c>
      <c r="H69" s="81">
        <v>578.58857291404593</v>
      </c>
      <c r="I69" s="81">
        <v>552.41399606611628</v>
      </c>
      <c r="J69" s="81">
        <v>517.33561496923892</v>
      </c>
      <c r="K69" s="81">
        <v>486.6093111955069</v>
      </c>
      <c r="L69" s="81">
        <v>436.83382235105159</v>
      </c>
      <c r="M69" s="81">
        <v>405.06041032280331</v>
      </c>
      <c r="N69" s="81">
        <v>361.66270698356306</v>
      </c>
      <c r="O69" s="81">
        <v>338.63181017344021</v>
      </c>
      <c r="T69" s="1">
        <v>728.5749126217238</v>
      </c>
      <c r="U69" s="1">
        <v>729.6736406668856</v>
      </c>
      <c r="V69" s="1">
        <v>702.64963711667008</v>
      </c>
    </row>
    <row r="70" spans="1:22" x14ac:dyDescent="0.25">
      <c r="A70" s="6" t="s">
        <v>54</v>
      </c>
      <c r="B70" s="6" t="s">
        <v>157</v>
      </c>
      <c r="C70" s="81">
        <v>24055.825286904401</v>
      </c>
      <c r="D70" s="81">
        <v>23286.160787167442</v>
      </c>
      <c r="E70" s="81">
        <v>22555.92696362648</v>
      </c>
      <c r="F70" s="81">
        <v>21626.228936025676</v>
      </c>
      <c r="G70" s="81">
        <v>21003.702451264577</v>
      </c>
      <c r="H70" s="81">
        <v>20082.63606320526</v>
      </c>
      <c r="I70" s="81">
        <v>19482.563269241906</v>
      </c>
      <c r="J70" s="81">
        <v>18679.833298896217</v>
      </c>
      <c r="K70" s="81">
        <v>18159.845586228977</v>
      </c>
      <c r="L70" s="81">
        <v>17400.009289045433</v>
      </c>
      <c r="M70" s="81">
        <v>16901.667087521353</v>
      </c>
      <c r="N70" s="81">
        <v>15585.197123258831</v>
      </c>
      <c r="O70" s="81">
        <v>14395.283386799898</v>
      </c>
      <c r="T70" s="1">
        <v>34012.410147723203</v>
      </c>
      <c r="U70" s="1">
        <v>33739.153073397822</v>
      </c>
      <c r="V70" s="1">
        <v>32308.934033683807</v>
      </c>
    </row>
    <row r="71" spans="1:22" x14ac:dyDescent="0.25">
      <c r="A71" s="6" t="s">
        <v>47</v>
      </c>
      <c r="B71" s="6" t="s">
        <v>158</v>
      </c>
      <c r="C71" s="81">
        <v>1261.2388875982074</v>
      </c>
      <c r="D71" s="81">
        <v>1237.123054721473</v>
      </c>
      <c r="E71" s="81">
        <v>1033.1435858123637</v>
      </c>
      <c r="F71" s="81">
        <v>1060.0432203601335</v>
      </c>
      <c r="G71" s="81">
        <v>968.79830585430693</v>
      </c>
      <c r="H71" s="81">
        <v>841.60965348034597</v>
      </c>
      <c r="I71" s="81">
        <v>753.09905286097273</v>
      </c>
      <c r="J71" s="81">
        <v>625.65469867127149</v>
      </c>
      <c r="K71" s="81">
        <v>538.38201649297071</v>
      </c>
      <c r="L71" s="81">
        <v>408.41519686994479</v>
      </c>
      <c r="M71" s="81">
        <v>325.53122535896796</v>
      </c>
      <c r="N71" s="81">
        <v>171.28173397256123</v>
      </c>
      <c r="O71" s="81">
        <v>67.843801650286906</v>
      </c>
      <c r="T71" s="1">
        <v>1361.671530006329</v>
      </c>
      <c r="U71" s="1">
        <v>1340.4425275816577</v>
      </c>
      <c r="V71" s="1">
        <v>1116.0946114844612</v>
      </c>
    </row>
    <row r="72" spans="1:22" x14ac:dyDescent="0.25">
      <c r="A72" s="7"/>
      <c r="B72" s="8" t="s">
        <v>159</v>
      </c>
      <c r="C72" s="81">
        <v>27973.360327066177</v>
      </c>
      <c r="D72" s="81">
        <v>27058.444985078539</v>
      </c>
      <c r="E72" s="81">
        <v>25905.143336301451</v>
      </c>
      <c r="F72" s="81">
        <v>25032.416870108995</v>
      </c>
      <c r="G72" s="81">
        <v>24227.682455018141</v>
      </c>
      <c r="H72" s="81">
        <v>23060.146519469381</v>
      </c>
      <c r="I72" s="81">
        <v>22280.402811638945</v>
      </c>
      <c r="J72" s="81">
        <v>21271.790483545603</v>
      </c>
      <c r="K72" s="81">
        <v>20607.443238443066</v>
      </c>
      <c r="L72" s="81">
        <v>19612.634336989562</v>
      </c>
      <c r="M72" s="81">
        <v>18963.395833469662</v>
      </c>
      <c r="N72" s="81">
        <v>17386.865604018305</v>
      </c>
      <c r="O72" s="81">
        <v>16002.539323069937</v>
      </c>
      <c r="T72" s="1">
        <v>38171.404886801021</v>
      </c>
      <c r="U72" s="1">
        <v>37733.617760835783</v>
      </c>
      <c r="V72" s="1">
        <v>35971.80525515561</v>
      </c>
    </row>
    <row r="73" spans="1:22" x14ac:dyDescent="0.25">
      <c r="A73" s="7"/>
      <c r="B73" s="9"/>
      <c r="C73" s="82"/>
      <c r="D73" s="82"/>
      <c r="E73" s="82"/>
      <c r="F73" s="11"/>
      <c r="G73" s="82"/>
      <c r="H73" s="11"/>
      <c r="I73" s="82"/>
      <c r="J73" s="11"/>
      <c r="K73" s="82"/>
      <c r="L73" s="11"/>
      <c r="M73" s="82"/>
      <c r="N73" s="82"/>
      <c r="O73" s="82"/>
    </row>
    <row r="74" spans="1:22" x14ac:dyDescent="0.25">
      <c r="A74" s="7"/>
      <c r="B74" s="9"/>
      <c r="C74" s="82"/>
      <c r="D74" s="82"/>
      <c r="E74" s="82"/>
      <c r="F74" s="11"/>
      <c r="G74" s="82"/>
      <c r="H74" s="11"/>
      <c r="I74" s="82"/>
      <c r="J74" s="11"/>
      <c r="K74" s="82"/>
      <c r="L74" s="11"/>
      <c r="M74" s="82"/>
      <c r="N74" s="82"/>
      <c r="O74" s="82"/>
    </row>
    <row r="75" spans="1:22" x14ac:dyDescent="0.25">
      <c r="A75" s="7"/>
      <c r="B75" s="9"/>
      <c r="E75" s="82"/>
      <c r="F75" s="11"/>
      <c r="G75" s="82"/>
      <c r="H75" s="11"/>
      <c r="I75" s="82"/>
      <c r="J75" s="11"/>
      <c r="K75" s="82"/>
      <c r="L75" s="11"/>
      <c r="M75" s="82"/>
      <c r="N75" s="82"/>
      <c r="O75" s="82"/>
    </row>
    <row r="76" spans="1:22" x14ac:dyDescent="0.25">
      <c r="A76" s="5" t="s">
        <v>66</v>
      </c>
      <c r="B76" s="5" t="s">
        <v>160</v>
      </c>
      <c r="C76" s="81">
        <v>1164.0017186390457</v>
      </c>
      <c r="D76" s="81">
        <v>1122.9626450853702</v>
      </c>
      <c r="E76" s="81">
        <v>1050.1955492734128</v>
      </c>
      <c r="F76" s="81">
        <v>1048.4717897912294</v>
      </c>
      <c r="G76" s="81">
        <v>1047.3226168031069</v>
      </c>
      <c r="H76" s="81">
        <v>1045.5988573209233</v>
      </c>
      <c r="I76" s="81">
        <v>1044.4496843328011</v>
      </c>
      <c r="J76" s="81">
        <v>1042.534396019264</v>
      </c>
      <c r="K76" s="81">
        <v>1041.2575371435723</v>
      </c>
      <c r="L76" s="81">
        <v>1039.3422488300353</v>
      </c>
      <c r="M76" s="81">
        <v>1038.0653899543438</v>
      </c>
      <c r="N76" s="81">
        <v>1034.873242765115</v>
      </c>
      <c r="O76" s="81">
        <v>1031.6810955758863</v>
      </c>
      <c r="T76" s="1">
        <v>2777.5412394668656</v>
      </c>
      <c r="U76" s="1">
        <v>2780.9639165879648</v>
      </c>
      <c r="V76" s="1">
        <v>2767.0901733383689</v>
      </c>
    </row>
    <row r="77" spans="1:22" x14ac:dyDescent="0.25">
      <c r="B77" s="8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</row>
    <row r="78" spans="1:22" x14ac:dyDescent="0.25">
      <c r="B78" s="9"/>
      <c r="C78" s="82"/>
      <c r="D78" s="82"/>
      <c r="E78" s="82"/>
      <c r="F78" s="11"/>
      <c r="G78" s="82"/>
      <c r="H78" s="11"/>
      <c r="I78" s="82"/>
      <c r="J78" s="11"/>
      <c r="K78" s="82"/>
      <c r="L78" s="11"/>
      <c r="M78" s="82"/>
      <c r="N78" s="82"/>
      <c r="O78" s="82"/>
    </row>
    <row r="79" spans="1:22" x14ac:dyDescent="0.25">
      <c r="B79" s="9"/>
      <c r="C79" s="82">
        <f>IF(ROUND(C78-C77,4)=0,0,C78-C77)</f>
        <v>0</v>
      </c>
      <c r="D79" s="82">
        <f t="shared" ref="D79:O79" si="0">IF(ROUND(D78-D77,4)=0,0,D78-D77)</f>
        <v>0</v>
      </c>
      <c r="E79" s="82">
        <f t="shared" si="0"/>
        <v>0</v>
      </c>
      <c r="F79" s="11"/>
      <c r="G79" s="82">
        <f t="shared" si="0"/>
        <v>0</v>
      </c>
      <c r="H79" s="11"/>
      <c r="I79" s="82">
        <f t="shared" si="0"/>
        <v>0</v>
      </c>
      <c r="J79" s="11"/>
      <c r="K79" s="82">
        <f t="shared" ref="K79:N79" si="1">IF(ROUND(K78-K77,4)=0,0,K78-K77)</f>
        <v>0</v>
      </c>
      <c r="L79" s="11"/>
      <c r="M79" s="82">
        <f t="shared" si="1"/>
        <v>0</v>
      </c>
      <c r="N79" s="82">
        <f t="shared" si="1"/>
        <v>0</v>
      </c>
      <c r="O79" s="82">
        <f t="shared" si="0"/>
        <v>0</v>
      </c>
    </row>
    <row r="80" spans="1:22" x14ac:dyDescent="0.25">
      <c r="B80" s="8"/>
    </row>
    <row r="81" spans="1:22" x14ac:dyDescent="0.25">
      <c r="A81" s="5" t="s">
        <v>52</v>
      </c>
      <c r="B81" s="5" t="s">
        <v>162</v>
      </c>
      <c r="C81" s="81">
        <v>173.82560823340992</v>
      </c>
      <c r="D81" s="81">
        <v>175.24000512870319</v>
      </c>
      <c r="E81" s="81">
        <v>80.916623985351464</v>
      </c>
      <c r="F81" s="81">
        <v>135.75048670688108</v>
      </c>
      <c r="G81" s="81">
        <v>172.19729475061865</v>
      </c>
      <c r="H81" s="81">
        <v>173.82573325455041</v>
      </c>
      <c r="I81" s="81">
        <v>174.91135892383826</v>
      </c>
      <c r="J81" s="81">
        <v>164.49734275453315</v>
      </c>
      <c r="K81" s="81">
        <v>157.55466530832982</v>
      </c>
      <c r="L81" s="81">
        <v>145.09403603332802</v>
      </c>
      <c r="M81" s="81">
        <v>136.78694984999353</v>
      </c>
      <c r="N81" s="81">
        <v>121.89960178054675</v>
      </c>
      <c r="O81" s="81">
        <v>102.24515440974166</v>
      </c>
      <c r="T81" s="1">
        <v>230.50218770758926</v>
      </c>
      <c r="U81" s="1">
        <v>232.18982419149324</v>
      </c>
      <c r="V81" s="1">
        <v>125.1888692595482</v>
      </c>
    </row>
    <row r="83" spans="1:22" ht="15.75" thickBot="1" x14ac:dyDescent="0.3"/>
    <row r="84" spans="1:22" ht="15.75" thickBot="1" x14ac:dyDescent="0.3">
      <c r="A84" s="3" t="s">
        <v>0</v>
      </c>
      <c r="C84" s="102" t="s">
        <v>166</v>
      </c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4"/>
    </row>
    <row r="85" spans="1:22" x14ac:dyDescent="0.25">
      <c r="A85" s="10" t="s">
        <v>8</v>
      </c>
      <c r="B85" s="4" t="s">
        <v>152</v>
      </c>
      <c r="C85" s="2">
        <v>2018</v>
      </c>
      <c r="D85" s="2">
        <v>2019</v>
      </c>
      <c r="E85" s="2">
        <v>2020</v>
      </c>
      <c r="F85" s="1">
        <v>2023</v>
      </c>
      <c r="G85" s="2">
        <v>2025</v>
      </c>
      <c r="H85" s="1">
        <v>2028</v>
      </c>
      <c r="I85" s="2">
        <v>2030</v>
      </c>
      <c r="J85" s="1">
        <v>2033</v>
      </c>
      <c r="K85" s="2">
        <v>2035</v>
      </c>
      <c r="L85" s="1">
        <v>2038</v>
      </c>
      <c r="M85" s="2">
        <v>2040</v>
      </c>
      <c r="N85" s="2">
        <v>2045</v>
      </c>
      <c r="O85" s="2">
        <v>2050</v>
      </c>
      <c r="T85" s="1">
        <v>2018</v>
      </c>
      <c r="U85" s="1">
        <v>2019</v>
      </c>
      <c r="V85" s="1">
        <v>2020</v>
      </c>
    </row>
    <row r="86" spans="1:22" x14ac:dyDescent="0.25">
      <c r="A86" s="5" t="s">
        <v>9</v>
      </c>
      <c r="B86" s="5" t="s">
        <v>153</v>
      </c>
      <c r="C86" s="81">
        <v>4.7433627548575998</v>
      </c>
      <c r="D86" s="81">
        <v>3.7548021435326153</v>
      </c>
      <c r="E86" s="81">
        <v>3.2273105045856982</v>
      </c>
      <c r="F86" s="81">
        <v>1.9595285585359783</v>
      </c>
      <c r="G86" s="81">
        <v>1.3936565312973608</v>
      </c>
      <c r="H86" s="81">
        <v>1.1180800088229033</v>
      </c>
      <c r="I86" s="81">
        <v>0.8496594687943162</v>
      </c>
      <c r="J86" s="81">
        <v>0.73486065135925138</v>
      </c>
      <c r="K86" s="81">
        <v>0.69287335823086427</v>
      </c>
      <c r="L86" s="81">
        <v>0.65378017888973394</v>
      </c>
      <c r="M86" s="81">
        <v>0.63526581711042374</v>
      </c>
      <c r="N86" s="81">
        <v>0.60294440155632001</v>
      </c>
      <c r="O86" s="81">
        <v>0.57335384265000333</v>
      </c>
      <c r="T86" s="1">
        <v>4.5818810225599647</v>
      </c>
      <c r="U86" s="1">
        <v>3.6190511273652062</v>
      </c>
      <c r="V86" s="1">
        <v>3.1067954885583231</v>
      </c>
    </row>
    <row r="87" spans="1:22" x14ac:dyDescent="0.25">
      <c r="A87" s="6" t="s">
        <v>13</v>
      </c>
      <c r="B87" s="6" t="s">
        <v>154</v>
      </c>
      <c r="C87" s="81">
        <v>3159.3146804929643</v>
      </c>
      <c r="D87" s="81">
        <v>2833.315554501894</v>
      </c>
      <c r="E87" s="81">
        <v>2565.5310057597721</v>
      </c>
      <c r="F87" s="81">
        <v>915.95223969264475</v>
      </c>
      <c r="G87" s="81">
        <v>662.04856808800457</v>
      </c>
      <c r="H87" s="81">
        <v>480.54614306440453</v>
      </c>
      <c r="I87" s="81">
        <v>448.09076157341303</v>
      </c>
      <c r="J87" s="81">
        <v>413.41192538616247</v>
      </c>
      <c r="K87" s="81">
        <v>340.01231154754851</v>
      </c>
      <c r="L87" s="81">
        <v>306.65863051201302</v>
      </c>
      <c r="M87" s="81">
        <v>290.48893129421469</v>
      </c>
      <c r="N87" s="81">
        <v>278.60733265610577</v>
      </c>
      <c r="O87" s="81">
        <v>271.17488320848361</v>
      </c>
      <c r="T87" s="1">
        <v>2991.2857790478283</v>
      </c>
      <c r="U87" s="1">
        <v>2693.0763325596949</v>
      </c>
      <c r="V87" s="1">
        <v>2448.1700370671601</v>
      </c>
    </row>
    <row r="88" spans="1:22" x14ac:dyDescent="0.25">
      <c r="A88" s="6" t="s">
        <v>58</v>
      </c>
      <c r="B88" s="6" t="s">
        <v>155</v>
      </c>
      <c r="C88" s="81">
        <v>0</v>
      </c>
      <c r="D88" s="81">
        <v>0</v>
      </c>
      <c r="E88" s="81">
        <v>0</v>
      </c>
      <c r="F88" s="81">
        <v>0</v>
      </c>
      <c r="G88" s="81">
        <v>0</v>
      </c>
      <c r="H88" s="81">
        <v>0</v>
      </c>
      <c r="I88" s="81">
        <v>0</v>
      </c>
      <c r="J88" s="81">
        <v>0</v>
      </c>
      <c r="K88" s="81">
        <v>0</v>
      </c>
      <c r="L88" s="81">
        <v>0</v>
      </c>
      <c r="M88" s="81">
        <v>0</v>
      </c>
      <c r="N88" s="81">
        <v>0</v>
      </c>
      <c r="O88" s="81">
        <v>0</v>
      </c>
      <c r="T88" s="1">
        <v>0</v>
      </c>
      <c r="U88" s="1">
        <v>0</v>
      </c>
      <c r="V88" s="1">
        <v>0</v>
      </c>
    </row>
    <row r="89" spans="1:22" x14ac:dyDescent="0.25">
      <c r="A89" s="6" t="s">
        <v>39</v>
      </c>
      <c r="B89" s="6" t="s">
        <v>156</v>
      </c>
      <c r="C89" s="81">
        <v>8326.4600914504663</v>
      </c>
      <c r="D89" s="81">
        <v>7034.4069254988935</v>
      </c>
      <c r="E89" s="81">
        <v>6180.3210301425088</v>
      </c>
      <c r="F89" s="81">
        <v>4321.9921777642785</v>
      </c>
      <c r="G89" s="81">
        <v>3711.6035156295857</v>
      </c>
      <c r="H89" s="81">
        <v>3036.5237718326152</v>
      </c>
      <c r="I89" s="81">
        <v>2748.5299983742784</v>
      </c>
      <c r="J89" s="81">
        <v>2310.7372554158906</v>
      </c>
      <c r="K89" s="81">
        <v>1995.0443701317738</v>
      </c>
      <c r="L89" s="81">
        <v>1554.0515411302413</v>
      </c>
      <c r="M89" s="81">
        <v>1315.1525618438532</v>
      </c>
      <c r="N89" s="81">
        <v>938.53788791150953</v>
      </c>
      <c r="O89" s="81">
        <v>766.57497719128969</v>
      </c>
      <c r="T89" s="1">
        <v>8042.9490033366319</v>
      </c>
      <c r="U89" s="1">
        <v>6770.0336432274016</v>
      </c>
      <c r="V89" s="1">
        <v>6025.4239054661921</v>
      </c>
    </row>
    <row r="90" spans="1:22" x14ac:dyDescent="0.25">
      <c r="A90" s="6" t="s">
        <v>54</v>
      </c>
      <c r="B90" s="6" t="s">
        <v>157</v>
      </c>
      <c r="C90" s="81">
        <v>70.31931046648296</v>
      </c>
      <c r="D90" s="81">
        <v>81.637419671209912</v>
      </c>
      <c r="E90" s="81">
        <v>73.958378110233355</v>
      </c>
      <c r="F90" s="81">
        <v>33.772392225254322</v>
      </c>
      <c r="G90" s="81">
        <v>22.698380331488025</v>
      </c>
      <c r="H90" s="81">
        <v>16.052058498676111</v>
      </c>
      <c r="I90" s="81">
        <v>13.792692077007832</v>
      </c>
      <c r="J90" s="81">
        <v>10.120453457543459</v>
      </c>
      <c r="K90" s="81">
        <v>8.0124652727504042</v>
      </c>
      <c r="L90" s="81">
        <v>5.977015244801847</v>
      </c>
      <c r="M90" s="81">
        <v>4.9033118928346342</v>
      </c>
      <c r="N90" s="81">
        <v>3.0162892869023343</v>
      </c>
      <c r="O90" s="81">
        <v>2.3604688117930768</v>
      </c>
      <c r="T90" s="1">
        <v>165.17420973054686</v>
      </c>
      <c r="U90" s="1">
        <v>158.87326450939824</v>
      </c>
      <c r="V90" s="1">
        <v>145.35114022220691</v>
      </c>
    </row>
    <row r="91" spans="1:22" x14ac:dyDescent="0.25">
      <c r="A91" s="6" t="s">
        <v>47</v>
      </c>
      <c r="B91" s="6" t="s">
        <v>158</v>
      </c>
      <c r="C91" s="81">
        <v>2890.5894630563448</v>
      </c>
      <c r="D91" s="81">
        <v>2628.8674834442022</v>
      </c>
      <c r="E91" s="81">
        <v>2377.7018335617263</v>
      </c>
      <c r="F91" s="81">
        <v>1743.862769929814</v>
      </c>
      <c r="G91" s="81">
        <v>1284.6592871887187</v>
      </c>
      <c r="H91" s="81">
        <v>785.39327748281175</v>
      </c>
      <c r="I91" s="81">
        <v>540.28348588934909</v>
      </c>
      <c r="J91" s="81">
        <v>318.67652714752245</v>
      </c>
      <c r="K91" s="81">
        <v>229.16583392898499</v>
      </c>
      <c r="L91" s="81">
        <v>125.23560663284138</v>
      </c>
      <c r="M91" s="81">
        <v>81.689871261110753</v>
      </c>
      <c r="N91" s="81">
        <v>28.185700573818075</v>
      </c>
      <c r="O91" s="81">
        <v>14.516616219718419</v>
      </c>
      <c r="T91" s="1">
        <v>3016.482036106232</v>
      </c>
      <c r="U91" s="1">
        <v>2731.1498259619243</v>
      </c>
      <c r="V91" s="1">
        <v>2468.7081749061626</v>
      </c>
    </row>
    <row r="92" spans="1:22" x14ac:dyDescent="0.25">
      <c r="A92" s="7"/>
      <c r="B92" s="8" t="s">
        <v>159</v>
      </c>
      <c r="C92" s="81">
        <v>14451.426908221116</v>
      </c>
      <c r="D92" s="81">
        <v>12581.982185259732</v>
      </c>
      <c r="E92" s="81">
        <v>11200.739558078825</v>
      </c>
      <c r="F92" s="81">
        <v>7017.5391081705275</v>
      </c>
      <c r="G92" s="81">
        <v>5682.403407769094</v>
      </c>
      <c r="H92" s="81">
        <v>4319.6333308873309</v>
      </c>
      <c r="I92" s="81">
        <v>3751.5465973828427</v>
      </c>
      <c r="J92" s="81">
        <v>3053.6810220584784</v>
      </c>
      <c r="K92" s="81">
        <v>2572.9278542392885</v>
      </c>
      <c r="L92" s="81">
        <v>1992.5765736987873</v>
      </c>
      <c r="M92" s="81">
        <v>1692.8699421091237</v>
      </c>
      <c r="N92" s="81">
        <v>1248.950154829892</v>
      </c>
      <c r="O92" s="81">
        <v>1055.2002992739347</v>
      </c>
      <c r="T92" s="1">
        <v>14220.472909243799</v>
      </c>
      <c r="U92" s="1">
        <v>12356.752117385784</v>
      </c>
      <c r="V92" s="1">
        <v>11090.760053150279</v>
      </c>
    </row>
    <row r="93" spans="1:22" x14ac:dyDescent="0.25">
      <c r="A93" s="7"/>
      <c r="B93" s="9"/>
      <c r="C93" s="82"/>
      <c r="D93" s="82"/>
      <c r="E93" s="82"/>
      <c r="F93" s="11"/>
      <c r="G93" s="82"/>
      <c r="H93" s="11"/>
      <c r="I93" s="82"/>
      <c r="J93" s="11"/>
      <c r="K93" s="82"/>
      <c r="L93" s="11"/>
      <c r="M93" s="82"/>
      <c r="N93" s="82"/>
      <c r="O93" s="82"/>
    </row>
    <row r="94" spans="1:22" x14ac:dyDescent="0.25">
      <c r="A94" s="7"/>
      <c r="B94" s="9"/>
      <c r="C94" s="82"/>
      <c r="D94" s="82"/>
      <c r="E94" s="82"/>
      <c r="F94" s="11"/>
      <c r="G94" s="82"/>
      <c r="H94" s="11"/>
      <c r="I94" s="82"/>
      <c r="J94" s="11"/>
      <c r="K94" s="82"/>
      <c r="L94" s="11"/>
      <c r="M94" s="82"/>
      <c r="N94" s="82"/>
      <c r="O94" s="82"/>
    </row>
    <row r="95" spans="1:22" x14ac:dyDescent="0.25">
      <c r="A95" s="7"/>
      <c r="B95" s="9"/>
      <c r="E95" s="83"/>
      <c r="F95" s="84"/>
      <c r="G95" s="83"/>
      <c r="H95" s="84"/>
      <c r="I95" s="83"/>
      <c r="J95" s="84"/>
      <c r="K95" s="83"/>
      <c r="L95" s="84"/>
      <c r="M95" s="83"/>
      <c r="N95" s="83"/>
      <c r="O95" s="83"/>
    </row>
    <row r="96" spans="1:22" x14ac:dyDescent="0.25">
      <c r="A96" s="5" t="s">
        <v>66</v>
      </c>
      <c r="B96" s="5" t="s">
        <v>160</v>
      </c>
      <c r="C96" s="81">
        <v>0</v>
      </c>
      <c r="D96" s="81">
        <v>0</v>
      </c>
      <c r="E96" s="81">
        <v>0</v>
      </c>
      <c r="F96" s="81">
        <v>0</v>
      </c>
      <c r="G96" s="81">
        <v>0</v>
      </c>
      <c r="H96" s="81">
        <v>0</v>
      </c>
      <c r="I96" s="81">
        <v>0</v>
      </c>
      <c r="J96" s="81">
        <v>0</v>
      </c>
      <c r="K96" s="81">
        <v>0</v>
      </c>
      <c r="L96" s="81">
        <v>0</v>
      </c>
      <c r="M96" s="81">
        <v>0</v>
      </c>
      <c r="N96" s="81">
        <v>0</v>
      </c>
      <c r="O96" s="81">
        <v>0</v>
      </c>
      <c r="T96" s="1">
        <v>0</v>
      </c>
      <c r="U96" s="1">
        <v>0</v>
      </c>
      <c r="V96" s="1">
        <v>0</v>
      </c>
    </row>
    <row r="97" spans="1:22" x14ac:dyDescent="0.25">
      <c r="B97" s="8" t="s">
        <v>161</v>
      </c>
      <c r="C97" s="81">
        <v>14451.426908221116</v>
      </c>
      <c r="D97" s="81">
        <v>12581.982185259732</v>
      </c>
      <c r="E97" s="81">
        <v>11200.739558078825</v>
      </c>
      <c r="F97" s="81">
        <v>7017.5391081705275</v>
      </c>
      <c r="G97" s="81">
        <v>5682.403407769094</v>
      </c>
      <c r="H97" s="81">
        <v>4319.6333308873309</v>
      </c>
      <c r="I97" s="81">
        <v>3751.5465973828427</v>
      </c>
      <c r="J97" s="81">
        <v>3053.6810220584784</v>
      </c>
      <c r="K97" s="81">
        <v>2572.9278542392885</v>
      </c>
      <c r="L97" s="81">
        <v>1992.5765736987873</v>
      </c>
      <c r="M97" s="81">
        <v>1692.8699421091237</v>
      </c>
      <c r="N97" s="81">
        <v>1248.950154829892</v>
      </c>
      <c r="O97" s="81">
        <v>1055.2002992739347</v>
      </c>
      <c r="T97" s="1">
        <v>14220.472909243799</v>
      </c>
      <c r="U97" s="1">
        <v>12356.752117385784</v>
      </c>
      <c r="V97" s="1">
        <v>11090.760053150279</v>
      </c>
    </row>
    <row r="98" spans="1:22" x14ac:dyDescent="0.25">
      <c r="B98" s="9"/>
      <c r="C98" s="82"/>
      <c r="D98" s="82"/>
      <c r="E98" s="82"/>
      <c r="F98" s="11"/>
      <c r="G98" s="82"/>
      <c r="H98" s="11"/>
      <c r="I98" s="82"/>
      <c r="J98" s="11"/>
      <c r="K98" s="82"/>
      <c r="L98" s="11"/>
      <c r="M98" s="82"/>
      <c r="N98" s="82"/>
      <c r="O98" s="82"/>
    </row>
    <row r="99" spans="1:22" x14ac:dyDescent="0.25">
      <c r="B99" s="9"/>
      <c r="C99" s="82"/>
      <c r="D99" s="82"/>
      <c r="E99" s="82"/>
      <c r="F99" s="11"/>
      <c r="G99" s="82"/>
      <c r="H99" s="11"/>
      <c r="I99" s="82"/>
      <c r="J99" s="11"/>
      <c r="K99" s="82"/>
      <c r="L99" s="11"/>
      <c r="M99" s="82"/>
      <c r="N99" s="82"/>
      <c r="O99" s="82"/>
    </row>
    <row r="100" spans="1:22" x14ac:dyDescent="0.25">
      <c r="B100" s="8"/>
    </row>
    <row r="101" spans="1:22" x14ac:dyDescent="0.25">
      <c r="A101" s="5" t="s">
        <v>52</v>
      </c>
      <c r="B101" s="5" t="s">
        <v>162</v>
      </c>
      <c r="C101" s="81">
        <v>48.683988056012439</v>
      </c>
      <c r="D101" s="81">
        <v>5.4788575300391553</v>
      </c>
      <c r="E101" s="81">
        <v>0.27615620231457494</v>
      </c>
      <c r="F101" s="81">
        <v>0.32520471055178118</v>
      </c>
      <c r="G101" s="81">
        <v>0.32524003877231394</v>
      </c>
      <c r="H101" s="81">
        <v>0.32529412336727792</v>
      </c>
      <c r="I101" s="81">
        <v>0.32533279265555132</v>
      </c>
      <c r="J101" s="81">
        <v>0.32540082417484306</v>
      </c>
      <c r="K101" s="81">
        <v>0.3254511947319268</v>
      </c>
      <c r="L101" s="81">
        <v>0.32554319251342312</v>
      </c>
      <c r="M101" s="81">
        <v>0.32560669020262512</v>
      </c>
      <c r="N101" s="81">
        <v>0.32579101581707404</v>
      </c>
      <c r="O101" s="81">
        <v>0.32600592947369189</v>
      </c>
      <c r="T101" s="1">
        <v>53.118021148967202</v>
      </c>
      <c r="U101" s="1">
        <v>5.7767239620927562</v>
      </c>
      <c r="V101" s="1">
        <v>0.24005153193683032</v>
      </c>
    </row>
    <row r="103" spans="1:22" ht="15.75" thickBot="1" x14ac:dyDescent="0.3"/>
    <row r="104" spans="1:22" ht="15.75" thickBot="1" x14ac:dyDescent="0.3">
      <c r="A104" s="3" t="s">
        <v>4</v>
      </c>
      <c r="C104" s="102" t="s">
        <v>167</v>
      </c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4"/>
    </row>
    <row r="105" spans="1:22" x14ac:dyDescent="0.25">
      <c r="A105" s="10" t="s">
        <v>8</v>
      </c>
      <c r="B105" s="4" t="s">
        <v>152</v>
      </c>
      <c r="C105" s="2">
        <v>2018</v>
      </c>
      <c r="D105" s="2">
        <v>2019</v>
      </c>
      <c r="E105" s="2">
        <v>2020</v>
      </c>
      <c r="F105" s="1">
        <v>2023</v>
      </c>
      <c r="G105" s="2">
        <v>2025</v>
      </c>
      <c r="H105" s="1">
        <v>2028</v>
      </c>
      <c r="I105" s="2">
        <v>2030</v>
      </c>
      <c r="J105" s="1">
        <v>2033</v>
      </c>
      <c r="K105" s="2">
        <v>2035</v>
      </c>
      <c r="L105" s="1">
        <v>2038</v>
      </c>
      <c r="M105" s="2">
        <v>2040</v>
      </c>
      <c r="N105" s="2">
        <v>2045</v>
      </c>
      <c r="O105" s="2">
        <v>2050</v>
      </c>
      <c r="T105" s="1">
        <v>2018</v>
      </c>
      <c r="U105" s="1">
        <v>2019</v>
      </c>
      <c r="V105" s="1">
        <v>2020</v>
      </c>
    </row>
    <row r="106" spans="1:22" x14ac:dyDescent="0.25">
      <c r="A106" s="5" t="s">
        <v>9</v>
      </c>
      <c r="B106" s="5" t="s">
        <v>153</v>
      </c>
      <c r="C106" s="81">
        <v>0</v>
      </c>
      <c r="D106" s="81">
        <v>0</v>
      </c>
      <c r="E106" s="81">
        <v>0</v>
      </c>
      <c r="F106" s="81">
        <v>0</v>
      </c>
      <c r="G106" s="81">
        <v>0</v>
      </c>
      <c r="H106" s="81">
        <v>0</v>
      </c>
      <c r="I106" s="81">
        <v>0</v>
      </c>
      <c r="J106" s="81">
        <v>0</v>
      </c>
      <c r="K106" s="81">
        <v>0</v>
      </c>
      <c r="L106" s="81">
        <v>0</v>
      </c>
      <c r="M106" s="81">
        <v>0</v>
      </c>
      <c r="N106" s="81">
        <v>0</v>
      </c>
      <c r="O106" s="81">
        <v>0</v>
      </c>
      <c r="T106" s="1">
        <v>0</v>
      </c>
      <c r="U106" s="1">
        <v>0</v>
      </c>
      <c r="V106" s="1">
        <v>0</v>
      </c>
    </row>
    <row r="107" spans="1:22" x14ac:dyDescent="0.25">
      <c r="A107" s="6" t="s">
        <v>13</v>
      </c>
      <c r="B107" s="6" t="s">
        <v>154</v>
      </c>
      <c r="C107" s="81">
        <v>572.55109589524091</v>
      </c>
      <c r="D107" s="81">
        <v>517.8159642724064</v>
      </c>
      <c r="E107" s="81">
        <v>457.1128523030057</v>
      </c>
      <c r="F107" s="81">
        <v>294.91208493982549</v>
      </c>
      <c r="G107" s="81">
        <v>262.68577123770535</v>
      </c>
      <c r="H107" s="81">
        <v>223.96923764375549</v>
      </c>
      <c r="I107" s="81">
        <v>201.44831444637583</v>
      </c>
      <c r="J107" s="81">
        <v>173.88634330997439</v>
      </c>
      <c r="K107" s="81">
        <v>156.55142397710995</v>
      </c>
      <c r="L107" s="81">
        <v>159.64858912136282</v>
      </c>
      <c r="M107" s="81">
        <v>161.71162019495662</v>
      </c>
      <c r="N107" s="81">
        <v>166.06875294288687</v>
      </c>
      <c r="O107" s="81">
        <v>158.5758698608077</v>
      </c>
      <c r="T107" s="1">
        <v>662.97969064513347</v>
      </c>
      <c r="U107" s="1">
        <v>599.21077287488583</v>
      </c>
      <c r="V107" s="1">
        <v>528.39414279474875</v>
      </c>
    </row>
    <row r="108" spans="1:22" x14ac:dyDescent="0.25">
      <c r="A108" s="6" t="s">
        <v>58</v>
      </c>
      <c r="B108" s="6" t="s">
        <v>155</v>
      </c>
      <c r="C108" s="81">
        <v>0</v>
      </c>
      <c r="D108" s="81">
        <v>0</v>
      </c>
      <c r="E108" s="81">
        <v>0</v>
      </c>
      <c r="F108" s="81">
        <v>0</v>
      </c>
      <c r="G108" s="81">
        <v>0</v>
      </c>
      <c r="H108" s="81">
        <v>0</v>
      </c>
      <c r="I108" s="81">
        <v>0</v>
      </c>
      <c r="J108" s="81">
        <v>0</v>
      </c>
      <c r="K108" s="81">
        <v>0</v>
      </c>
      <c r="L108" s="81">
        <v>0</v>
      </c>
      <c r="M108" s="81">
        <v>0</v>
      </c>
      <c r="N108" s="81">
        <v>0</v>
      </c>
      <c r="O108" s="81">
        <v>0</v>
      </c>
      <c r="T108" s="1">
        <v>0</v>
      </c>
      <c r="U108" s="1">
        <v>0</v>
      </c>
      <c r="V108" s="1">
        <v>0</v>
      </c>
    </row>
    <row r="109" spans="1:22" x14ac:dyDescent="0.25">
      <c r="A109" s="6" t="s">
        <v>39</v>
      </c>
      <c r="B109" s="6" t="s">
        <v>156</v>
      </c>
      <c r="C109" s="81">
        <v>13.1858823830357</v>
      </c>
      <c r="D109" s="81">
        <v>15.523209999999999</v>
      </c>
      <c r="E109" s="81">
        <v>14.475986499999999</v>
      </c>
      <c r="F109" s="81">
        <v>2.7321447038775069</v>
      </c>
      <c r="G109" s="81">
        <v>1.8821441293378376</v>
      </c>
      <c r="H109" s="81">
        <v>1.4571438420680036</v>
      </c>
      <c r="I109" s="81">
        <v>1.2750008618095032</v>
      </c>
      <c r="J109" s="81">
        <v>1.2750008618095032</v>
      </c>
      <c r="K109" s="81">
        <v>1.2750008618095032</v>
      </c>
      <c r="L109" s="81">
        <v>1.2750008618095032</v>
      </c>
      <c r="M109" s="81">
        <v>1.2750008618095032</v>
      </c>
      <c r="N109" s="81">
        <v>1.2750008618095032</v>
      </c>
      <c r="O109" s="81">
        <v>1.2750008618095032</v>
      </c>
      <c r="T109" s="1">
        <v>13.755091135881989</v>
      </c>
      <c r="U109" s="1">
        <v>16.192499999999999</v>
      </c>
      <c r="V109" s="1">
        <v>15.100124999999998</v>
      </c>
    </row>
    <row r="110" spans="1:22" x14ac:dyDescent="0.25">
      <c r="A110" s="6" t="s">
        <v>54</v>
      </c>
      <c r="B110" s="6" t="s">
        <v>157</v>
      </c>
      <c r="C110" s="81">
        <v>0</v>
      </c>
      <c r="D110" s="81">
        <v>0</v>
      </c>
      <c r="E110" s="81">
        <v>0</v>
      </c>
      <c r="F110" s="81">
        <v>0</v>
      </c>
      <c r="G110" s="81">
        <v>0</v>
      </c>
      <c r="H110" s="81">
        <v>0</v>
      </c>
      <c r="I110" s="81">
        <v>0</v>
      </c>
      <c r="J110" s="81">
        <v>0</v>
      </c>
      <c r="K110" s="81">
        <v>0</v>
      </c>
      <c r="L110" s="81">
        <v>0</v>
      </c>
      <c r="M110" s="81">
        <v>0</v>
      </c>
      <c r="N110" s="81">
        <v>0</v>
      </c>
      <c r="O110" s="81">
        <v>0</v>
      </c>
      <c r="T110" s="1">
        <v>0</v>
      </c>
      <c r="U110" s="1">
        <v>0</v>
      </c>
      <c r="V110" s="1">
        <v>0</v>
      </c>
    </row>
    <row r="111" spans="1:22" x14ac:dyDescent="0.25">
      <c r="A111" s="6" t="s">
        <v>47</v>
      </c>
      <c r="B111" s="6" t="s">
        <v>158</v>
      </c>
      <c r="C111" s="81">
        <v>0</v>
      </c>
      <c r="D111" s="81">
        <v>0</v>
      </c>
      <c r="E111" s="81">
        <v>0</v>
      </c>
      <c r="F111" s="81">
        <v>0</v>
      </c>
      <c r="G111" s="81">
        <v>0</v>
      </c>
      <c r="H111" s="81">
        <v>0</v>
      </c>
      <c r="I111" s="81">
        <v>0</v>
      </c>
      <c r="J111" s="81">
        <v>0</v>
      </c>
      <c r="K111" s="81">
        <v>0</v>
      </c>
      <c r="L111" s="81">
        <v>0</v>
      </c>
      <c r="M111" s="81">
        <v>0</v>
      </c>
      <c r="N111" s="81">
        <v>0</v>
      </c>
      <c r="O111" s="81">
        <v>0</v>
      </c>
      <c r="T111" s="1">
        <v>0</v>
      </c>
      <c r="U111" s="1">
        <v>0</v>
      </c>
      <c r="V111" s="1">
        <v>0</v>
      </c>
    </row>
    <row r="112" spans="1:22" x14ac:dyDescent="0.25">
      <c r="A112" s="7"/>
      <c r="B112" s="8" t="s">
        <v>159</v>
      </c>
      <c r="C112" s="81">
        <v>585.73697827827664</v>
      </c>
      <c r="D112" s="81">
        <v>533.33917427240635</v>
      </c>
      <c r="E112" s="81">
        <v>471.58883880300567</v>
      </c>
      <c r="F112" s="81">
        <v>297.644229643703</v>
      </c>
      <c r="G112" s="81">
        <v>264.56791536704321</v>
      </c>
      <c r="H112" s="81">
        <v>225.4263814858235</v>
      </c>
      <c r="I112" s="81">
        <v>202.72331530818533</v>
      </c>
      <c r="J112" s="81">
        <v>175.1613441717839</v>
      </c>
      <c r="K112" s="81">
        <v>157.82642483891945</v>
      </c>
      <c r="L112" s="81">
        <v>160.92358998317232</v>
      </c>
      <c r="M112" s="81">
        <v>162.98662105676613</v>
      </c>
      <c r="N112" s="81">
        <v>167.34375380469638</v>
      </c>
      <c r="O112" s="81">
        <v>159.8508707226172</v>
      </c>
      <c r="T112" s="1">
        <v>676.7347817810155</v>
      </c>
      <c r="U112" s="1">
        <v>615.40327287488583</v>
      </c>
      <c r="V112" s="1">
        <v>543.49426779474879</v>
      </c>
    </row>
    <row r="113" spans="1:22" x14ac:dyDescent="0.25">
      <c r="A113" s="7"/>
      <c r="B113" s="9"/>
      <c r="C113" s="82"/>
      <c r="D113" s="82"/>
      <c r="E113" s="82"/>
      <c r="F113" s="11"/>
      <c r="G113" s="82"/>
      <c r="H113" s="11"/>
      <c r="I113" s="82"/>
      <c r="J113" s="11"/>
      <c r="K113" s="82"/>
      <c r="L113" s="11"/>
      <c r="M113" s="82"/>
      <c r="N113" s="82"/>
      <c r="O113" s="82"/>
    </row>
    <row r="114" spans="1:22" x14ac:dyDescent="0.25">
      <c r="A114" s="7"/>
      <c r="B114" s="9"/>
      <c r="C114" s="82"/>
      <c r="D114" s="82"/>
      <c r="E114" s="82"/>
      <c r="F114" s="11"/>
      <c r="G114" s="82"/>
      <c r="H114" s="11"/>
      <c r="I114" s="82"/>
      <c r="J114" s="11"/>
      <c r="K114" s="82"/>
      <c r="L114" s="11"/>
      <c r="M114" s="82"/>
      <c r="N114" s="82"/>
      <c r="O114" s="82"/>
    </row>
    <row r="115" spans="1:22" x14ac:dyDescent="0.25">
      <c r="A115" s="7"/>
      <c r="B115" s="9"/>
      <c r="E115" s="82"/>
      <c r="F115" s="11"/>
      <c r="G115" s="82"/>
      <c r="H115" s="11"/>
      <c r="I115" s="82"/>
      <c r="J115" s="11"/>
      <c r="K115" s="82"/>
      <c r="L115" s="11"/>
      <c r="M115" s="82"/>
      <c r="N115" s="82"/>
      <c r="O115" s="82"/>
    </row>
    <row r="116" spans="1:22" x14ac:dyDescent="0.25">
      <c r="A116" s="5" t="s">
        <v>66</v>
      </c>
      <c r="B116" s="5" t="s">
        <v>160</v>
      </c>
      <c r="C116" s="81">
        <v>0</v>
      </c>
      <c r="D116" s="81">
        <v>0</v>
      </c>
      <c r="E116" s="81">
        <v>0</v>
      </c>
      <c r="F116" s="81">
        <v>0</v>
      </c>
      <c r="G116" s="81">
        <v>0</v>
      </c>
      <c r="H116" s="81">
        <v>0</v>
      </c>
      <c r="I116" s="81">
        <v>0</v>
      </c>
      <c r="J116" s="81">
        <v>0</v>
      </c>
      <c r="K116" s="81">
        <v>0</v>
      </c>
      <c r="L116" s="81">
        <v>0</v>
      </c>
      <c r="M116" s="81">
        <v>0</v>
      </c>
      <c r="N116" s="81">
        <v>0</v>
      </c>
      <c r="O116" s="81">
        <v>0</v>
      </c>
    </row>
    <row r="117" spans="1:22" x14ac:dyDescent="0.25">
      <c r="B117" s="8" t="s">
        <v>161</v>
      </c>
      <c r="C117" s="81">
        <v>585.73697827827664</v>
      </c>
      <c r="D117" s="81">
        <v>533.33917427240635</v>
      </c>
      <c r="E117" s="81">
        <v>471.58883880300567</v>
      </c>
      <c r="F117" s="81">
        <v>297.644229643703</v>
      </c>
      <c r="G117" s="81">
        <v>264.56791536704321</v>
      </c>
      <c r="H117" s="81">
        <v>225.4263814858235</v>
      </c>
      <c r="I117" s="81">
        <v>202.72331530818533</v>
      </c>
      <c r="J117" s="81">
        <v>175.1613441717839</v>
      </c>
      <c r="K117" s="81">
        <v>157.82642483891945</v>
      </c>
      <c r="L117" s="81">
        <v>160.92358998317232</v>
      </c>
      <c r="M117" s="81">
        <v>162.98662105676613</v>
      </c>
      <c r="N117" s="81">
        <v>167.34375380469638</v>
      </c>
      <c r="O117" s="81">
        <v>159.8508707226172</v>
      </c>
      <c r="T117" s="1">
        <v>676.7347817810155</v>
      </c>
      <c r="U117" s="1">
        <v>615.40327287488583</v>
      </c>
      <c r="V117" s="1">
        <v>543.49426779474879</v>
      </c>
    </row>
    <row r="118" spans="1:22" x14ac:dyDescent="0.25">
      <c r="B118" s="9"/>
      <c r="C118" s="82"/>
      <c r="D118" s="82"/>
      <c r="E118" s="82"/>
      <c r="F118" s="11"/>
      <c r="G118" s="82"/>
      <c r="H118" s="11"/>
      <c r="I118" s="82"/>
      <c r="J118" s="11"/>
      <c r="K118" s="82"/>
      <c r="L118" s="11"/>
      <c r="M118" s="82"/>
      <c r="N118" s="82"/>
      <c r="O118" s="82"/>
    </row>
    <row r="119" spans="1:22" x14ac:dyDescent="0.25">
      <c r="B119" s="9"/>
      <c r="C119" s="82"/>
      <c r="D119" s="82"/>
      <c r="E119" s="82"/>
      <c r="F119" s="11"/>
      <c r="G119" s="82"/>
      <c r="H119" s="11"/>
      <c r="I119" s="82"/>
      <c r="J119" s="11"/>
      <c r="K119" s="82"/>
      <c r="L119" s="11"/>
      <c r="M119" s="82"/>
      <c r="N119" s="82"/>
      <c r="O119" s="82"/>
    </row>
    <row r="120" spans="1:22" x14ac:dyDescent="0.25">
      <c r="B120" s="8"/>
    </row>
    <row r="121" spans="1:22" x14ac:dyDescent="0.25">
      <c r="A121" s="5" t="s">
        <v>52</v>
      </c>
      <c r="B121" s="5" t="s">
        <v>162</v>
      </c>
      <c r="C121" s="81">
        <v>0</v>
      </c>
      <c r="D121" s="81">
        <v>0</v>
      </c>
      <c r="E121" s="81">
        <v>0</v>
      </c>
      <c r="F121" s="81">
        <v>0</v>
      </c>
      <c r="G121" s="81">
        <v>0</v>
      </c>
      <c r="H121" s="81">
        <v>0</v>
      </c>
      <c r="I121" s="81">
        <v>0</v>
      </c>
      <c r="J121" s="81">
        <v>0</v>
      </c>
      <c r="K121" s="81">
        <v>0</v>
      </c>
      <c r="L121" s="81">
        <v>0</v>
      </c>
      <c r="M121" s="81">
        <v>0</v>
      </c>
      <c r="N121" s="81">
        <v>0</v>
      </c>
      <c r="O121" s="81">
        <v>0</v>
      </c>
      <c r="T121" s="1">
        <v>0</v>
      </c>
      <c r="U121" s="1">
        <v>0</v>
      </c>
      <c r="V121" s="1">
        <v>0</v>
      </c>
    </row>
    <row r="123" spans="1:22" ht="15.75" thickBot="1" x14ac:dyDescent="0.3"/>
    <row r="124" spans="1:22" ht="15.75" thickBot="1" x14ac:dyDescent="0.3">
      <c r="A124" s="3" t="s">
        <v>5</v>
      </c>
      <c r="C124" s="102" t="s">
        <v>168</v>
      </c>
      <c r="D124" s="103"/>
      <c r="E124" s="103"/>
      <c r="F124" s="103"/>
      <c r="G124" s="103"/>
      <c r="H124" s="103"/>
      <c r="I124" s="103"/>
      <c r="J124" s="103"/>
      <c r="K124" s="103"/>
      <c r="L124" s="103"/>
      <c r="M124" s="103"/>
      <c r="N124" s="103"/>
      <c r="O124" s="104"/>
    </row>
    <row r="125" spans="1:22" x14ac:dyDescent="0.25">
      <c r="A125" s="10" t="s">
        <v>8</v>
      </c>
      <c r="B125" s="4" t="s">
        <v>152</v>
      </c>
      <c r="C125" s="2">
        <v>2018</v>
      </c>
      <c r="D125" s="2">
        <v>2019</v>
      </c>
      <c r="E125" s="2">
        <v>2020</v>
      </c>
      <c r="F125" s="1">
        <v>2023</v>
      </c>
      <c r="G125" s="2">
        <v>2025</v>
      </c>
      <c r="H125" s="1">
        <v>2028</v>
      </c>
      <c r="I125" s="2">
        <v>2030</v>
      </c>
      <c r="J125" s="1">
        <v>2033</v>
      </c>
      <c r="K125" s="2">
        <v>2035</v>
      </c>
      <c r="L125" s="1">
        <v>2038</v>
      </c>
      <c r="M125" s="2">
        <v>2040</v>
      </c>
      <c r="N125" s="2">
        <v>2045</v>
      </c>
      <c r="O125" s="2">
        <v>2050</v>
      </c>
      <c r="T125" s="1">
        <v>2018</v>
      </c>
      <c r="U125" s="1">
        <v>2019</v>
      </c>
      <c r="V125" s="1">
        <v>2020</v>
      </c>
    </row>
    <row r="126" spans="1:22" x14ac:dyDescent="0.25">
      <c r="A126" s="5" t="s">
        <v>9</v>
      </c>
      <c r="B126" s="5" t="s">
        <v>153</v>
      </c>
      <c r="C126" s="81">
        <v>195.64679649317509</v>
      </c>
      <c r="D126" s="81">
        <v>181.52415482178279</v>
      </c>
      <c r="E126" s="81">
        <v>183.09555478984154</v>
      </c>
      <c r="F126" s="81">
        <v>183.09555478984151</v>
      </c>
      <c r="G126" s="81">
        <v>183.09555478984151</v>
      </c>
      <c r="H126" s="81">
        <v>183.09555478984151</v>
      </c>
      <c r="I126" s="81">
        <v>183.09555478984151</v>
      </c>
      <c r="J126" s="81">
        <v>183.09555478984151</v>
      </c>
      <c r="K126" s="81">
        <v>183.09555478984151</v>
      </c>
      <c r="L126" s="81">
        <v>183.09555478984151</v>
      </c>
      <c r="M126" s="81">
        <v>183.09555478984151</v>
      </c>
      <c r="N126" s="81">
        <v>183.09555478984151</v>
      </c>
      <c r="O126" s="81">
        <v>183.09555478984151</v>
      </c>
      <c r="T126" s="1">
        <v>187.06821649704457</v>
      </c>
      <c r="U126" s="1">
        <v>173.60786826399857</v>
      </c>
      <c r="V126" s="1">
        <v>174.92436067411725</v>
      </c>
    </row>
    <row r="127" spans="1:22" x14ac:dyDescent="0.25">
      <c r="A127" s="6" t="s">
        <v>13</v>
      </c>
      <c r="B127" s="6" t="s">
        <v>154</v>
      </c>
      <c r="C127" s="81">
        <v>362.3739627275267</v>
      </c>
      <c r="D127" s="81">
        <v>323.08562701572941</v>
      </c>
      <c r="E127" s="81">
        <v>306.93999417397941</v>
      </c>
      <c r="F127" s="81">
        <v>306.69339739020091</v>
      </c>
      <c r="G127" s="81">
        <v>307.22774630013049</v>
      </c>
      <c r="H127" s="81">
        <v>307.94651217081923</v>
      </c>
      <c r="I127" s="81">
        <v>308.4808727143336</v>
      </c>
      <c r="J127" s="81">
        <v>309.14240598238939</v>
      </c>
      <c r="K127" s="81">
        <v>309.619832635156</v>
      </c>
      <c r="L127" s="81">
        <v>310.27849909367052</v>
      </c>
      <c r="M127" s="81">
        <v>310.64330688806183</v>
      </c>
      <c r="N127" s="81">
        <v>311.60764753458022</v>
      </c>
      <c r="O127" s="81">
        <v>312.45746001584473</v>
      </c>
      <c r="T127" s="1">
        <v>217.48761760057434</v>
      </c>
      <c r="U127" s="1">
        <v>183.83121740014712</v>
      </c>
      <c r="V127" s="1">
        <v>143.13884394643168</v>
      </c>
    </row>
    <row r="128" spans="1:22" x14ac:dyDescent="0.25">
      <c r="A128" s="6" t="s">
        <v>58</v>
      </c>
      <c r="B128" s="6" t="s">
        <v>155</v>
      </c>
      <c r="C128" s="81">
        <v>0</v>
      </c>
      <c r="D128" s="81">
        <v>0</v>
      </c>
      <c r="E128" s="81">
        <v>0</v>
      </c>
      <c r="F128" s="81">
        <v>0</v>
      </c>
      <c r="G128" s="81">
        <v>0</v>
      </c>
      <c r="H128" s="81">
        <v>0</v>
      </c>
      <c r="I128" s="81">
        <v>0</v>
      </c>
      <c r="J128" s="81">
        <v>0</v>
      </c>
      <c r="K128" s="81">
        <v>0</v>
      </c>
      <c r="L128" s="81">
        <v>0</v>
      </c>
      <c r="M128" s="81">
        <v>0</v>
      </c>
      <c r="N128" s="81">
        <v>0</v>
      </c>
      <c r="O128" s="81">
        <v>0</v>
      </c>
      <c r="T128" s="1">
        <v>0</v>
      </c>
      <c r="U128" s="1">
        <v>0</v>
      </c>
      <c r="V128" s="1">
        <v>0</v>
      </c>
    </row>
    <row r="129" spans="1:22" x14ac:dyDescent="0.25">
      <c r="A129" s="6" t="s">
        <v>39</v>
      </c>
      <c r="B129" s="6" t="s">
        <v>156</v>
      </c>
      <c r="C129" s="81">
        <v>26.215514036847377</v>
      </c>
      <c r="D129" s="81">
        <v>26.158774518256344</v>
      </c>
      <c r="E129" s="81">
        <v>26.539700117642351</v>
      </c>
      <c r="F129" s="81">
        <v>26.550044557226954</v>
      </c>
      <c r="G129" s="81">
        <v>26.567442023801551</v>
      </c>
      <c r="H129" s="81">
        <v>26.584625192101694</v>
      </c>
      <c r="I129" s="81">
        <v>26.601971127502111</v>
      </c>
      <c r="J129" s="81">
        <v>26.61303504860625</v>
      </c>
      <c r="K129" s="81">
        <v>26.624294706576393</v>
      </c>
      <c r="L129" s="81">
        <v>26.635038381936592</v>
      </c>
      <c r="M129" s="81">
        <v>26.634269567107669</v>
      </c>
      <c r="N129" s="81">
        <v>26.637931477241398</v>
      </c>
      <c r="O129" s="81">
        <v>26.629350498775683</v>
      </c>
      <c r="T129" s="1">
        <v>25.3594536046974</v>
      </c>
      <c r="U129" s="1">
        <v>25.311007061144647</v>
      </c>
      <c r="V129" s="1">
        <v>25.674899074751586</v>
      </c>
    </row>
    <row r="130" spans="1:22" x14ac:dyDescent="0.25">
      <c r="A130" s="6" t="s">
        <v>54</v>
      </c>
      <c r="B130" s="6" t="s">
        <v>157</v>
      </c>
      <c r="C130" s="81">
        <v>0</v>
      </c>
      <c r="D130" s="81">
        <v>0</v>
      </c>
      <c r="E130" s="81">
        <v>0</v>
      </c>
      <c r="F130" s="81">
        <v>0</v>
      </c>
      <c r="G130" s="81">
        <v>0</v>
      </c>
      <c r="H130" s="81">
        <v>0</v>
      </c>
      <c r="I130" s="81">
        <v>0</v>
      </c>
      <c r="J130" s="81">
        <v>0</v>
      </c>
      <c r="K130" s="81">
        <v>0</v>
      </c>
      <c r="L130" s="81">
        <v>0</v>
      </c>
      <c r="M130" s="81">
        <v>0</v>
      </c>
      <c r="N130" s="81">
        <v>0</v>
      </c>
      <c r="O130" s="81">
        <v>0</v>
      </c>
      <c r="T130" s="1">
        <v>0</v>
      </c>
      <c r="U130" s="1">
        <v>0</v>
      </c>
      <c r="V130" s="1">
        <v>0</v>
      </c>
    </row>
    <row r="131" spans="1:22" x14ac:dyDescent="0.25">
      <c r="A131" s="6" t="s">
        <v>47</v>
      </c>
      <c r="B131" s="6" t="s">
        <v>158</v>
      </c>
      <c r="C131" s="81">
        <v>0</v>
      </c>
      <c r="D131" s="81">
        <v>0</v>
      </c>
      <c r="E131" s="81">
        <v>0</v>
      </c>
      <c r="F131" s="81">
        <v>0</v>
      </c>
      <c r="G131" s="81">
        <v>0</v>
      </c>
      <c r="H131" s="81">
        <v>0</v>
      </c>
      <c r="I131" s="81">
        <v>0</v>
      </c>
      <c r="J131" s="81">
        <v>0</v>
      </c>
      <c r="K131" s="81">
        <v>0</v>
      </c>
      <c r="L131" s="81">
        <v>0</v>
      </c>
      <c r="M131" s="81">
        <v>0</v>
      </c>
      <c r="N131" s="81">
        <v>0</v>
      </c>
      <c r="O131" s="81">
        <v>0</v>
      </c>
      <c r="T131" s="1">
        <v>0</v>
      </c>
      <c r="U131" s="1">
        <v>0</v>
      </c>
      <c r="V131" s="1">
        <v>0</v>
      </c>
    </row>
    <row r="132" spans="1:22" x14ac:dyDescent="0.25">
      <c r="A132" s="7"/>
      <c r="B132" s="8" t="s">
        <v>159</v>
      </c>
      <c r="C132" s="81">
        <v>584.2362732575491</v>
      </c>
      <c r="D132" s="81">
        <v>530.76855635576851</v>
      </c>
      <c r="E132" s="81">
        <v>516.57524908146331</v>
      </c>
      <c r="F132" s="81">
        <v>516.33899673726944</v>
      </c>
      <c r="G132" s="81">
        <v>516.89074311377351</v>
      </c>
      <c r="H132" s="81">
        <v>517.62669215276253</v>
      </c>
      <c r="I132" s="81">
        <v>518.17839863167728</v>
      </c>
      <c r="J132" s="81">
        <v>518.85099582083717</v>
      </c>
      <c r="K132" s="81">
        <v>519.33968213157391</v>
      </c>
      <c r="L132" s="81">
        <v>520.00909226544866</v>
      </c>
      <c r="M132" s="81">
        <v>520.37313124501111</v>
      </c>
      <c r="N132" s="81">
        <v>521.3411338016632</v>
      </c>
      <c r="O132" s="81">
        <v>522.182365304462</v>
      </c>
      <c r="T132" s="1">
        <v>429.91528770231633</v>
      </c>
      <c r="U132" s="1">
        <v>382.75009272529036</v>
      </c>
      <c r="V132" s="1">
        <v>343.73810369530054</v>
      </c>
    </row>
    <row r="133" spans="1:22" x14ac:dyDescent="0.25">
      <c r="A133" s="7"/>
      <c r="B133" s="9"/>
      <c r="C133" s="82"/>
      <c r="D133" s="82"/>
      <c r="E133" s="82"/>
      <c r="F133" s="11"/>
      <c r="G133" s="82"/>
      <c r="H133" s="11"/>
      <c r="I133" s="82"/>
      <c r="J133" s="11"/>
      <c r="K133" s="82"/>
      <c r="L133" s="11"/>
      <c r="M133" s="82"/>
      <c r="N133" s="82"/>
      <c r="O133" s="82"/>
    </row>
    <row r="134" spans="1:22" x14ac:dyDescent="0.25">
      <c r="A134" s="7"/>
      <c r="B134" s="9"/>
      <c r="C134" s="82"/>
      <c r="D134" s="82"/>
      <c r="E134" s="82"/>
      <c r="F134" s="11"/>
      <c r="G134" s="82"/>
      <c r="H134" s="11"/>
      <c r="I134" s="82"/>
      <c r="J134" s="11"/>
      <c r="K134" s="82"/>
      <c r="L134" s="11"/>
      <c r="M134" s="82"/>
      <c r="N134" s="82"/>
      <c r="O134" s="82"/>
    </row>
    <row r="135" spans="1:22" x14ac:dyDescent="0.25">
      <c r="A135" s="7"/>
      <c r="B135" s="9"/>
      <c r="E135" s="82"/>
      <c r="F135" s="11"/>
      <c r="G135" s="82"/>
      <c r="H135" s="11"/>
      <c r="I135" s="82"/>
      <c r="J135" s="11"/>
      <c r="K135" s="82"/>
      <c r="L135" s="11"/>
      <c r="M135" s="82"/>
      <c r="N135" s="82"/>
      <c r="O135" s="82"/>
    </row>
    <row r="136" spans="1:22" x14ac:dyDescent="0.25">
      <c r="A136" s="5" t="s">
        <v>66</v>
      </c>
      <c r="B136" s="5" t="s">
        <v>160</v>
      </c>
      <c r="C136" s="81">
        <v>0</v>
      </c>
      <c r="D136" s="81">
        <v>0</v>
      </c>
      <c r="E136" s="81">
        <v>0</v>
      </c>
      <c r="F136" s="81">
        <v>0</v>
      </c>
      <c r="G136" s="81">
        <v>0</v>
      </c>
      <c r="H136" s="81">
        <v>0</v>
      </c>
      <c r="I136" s="81">
        <v>0</v>
      </c>
      <c r="J136" s="81">
        <v>0</v>
      </c>
      <c r="K136" s="81">
        <v>0</v>
      </c>
      <c r="L136" s="81">
        <v>0</v>
      </c>
      <c r="M136" s="81">
        <v>0</v>
      </c>
      <c r="N136" s="81">
        <v>0</v>
      </c>
      <c r="O136" s="81">
        <v>0</v>
      </c>
    </row>
    <row r="137" spans="1:22" x14ac:dyDescent="0.25">
      <c r="B137" s="8" t="s">
        <v>161</v>
      </c>
      <c r="C137" s="81">
        <v>584.2362732575491</v>
      </c>
      <c r="D137" s="81">
        <v>530.76855635576851</v>
      </c>
      <c r="E137" s="81">
        <v>516.57524908146331</v>
      </c>
      <c r="F137" s="81">
        <v>516.33899673726944</v>
      </c>
      <c r="G137" s="81">
        <v>516.89074311377351</v>
      </c>
      <c r="H137" s="81">
        <v>517.62669215276253</v>
      </c>
      <c r="I137" s="81">
        <v>518.17839863167728</v>
      </c>
      <c r="J137" s="81">
        <v>518.85099582083717</v>
      </c>
      <c r="K137" s="81">
        <v>519.33968213157391</v>
      </c>
      <c r="L137" s="81">
        <v>520.00909226544866</v>
      </c>
      <c r="M137" s="81">
        <v>520.37313124501111</v>
      </c>
      <c r="N137" s="81">
        <v>521.3411338016632</v>
      </c>
      <c r="O137" s="81">
        <v>522.182365304462</v>
      </c>
      <c r="T137" s="1">
        <v>429.91528770231633</v>
      </c>
      <c r="U137" s="1">
        <v>382.75009272529036</v>
      </c>
      <c r="V137" s="1">
        <v>343.73810369530054</v>
      </c>
    </row>
    <row r="138" spans="1:22" x14ac:dyDescent="0.25">
      <c r="B138" s="9"/>
      <c r="C138" s="82"/>
      <c r="D138" s="82"/>
      <c r="E138" s="82"/>
      <c r="F138" s="11"/>
      <c r="G138" s="82"/>
      <c r="H138" s="11"/>
      <c r="I138" s="82"/>
      <c r="J138" s="11"/>
      <c r="K138" s="82"/>
      <c r="L138" s="11"/>
      <c r="M138" s="82"/>
      <c r="N138" s="82"/>
      <c r="O138" s="82"/>
    </row>
    <row r="139" spans="1:22" x14ac:dyDescent="0.25">
      <c r="B139" s="9"/>
      <c r="C139" s="82"/>
      <c r="D139" s="82"/>
      <c r="E139" s="82"/>
      <c r="F139" s="11"/>
      <c r="G139" s="82"/>
      <c r="H139" s="11"/>
      <c r="I139" s="82"/>
      <c r="J139" s="11"/>
      <c r="K139" s="82"/>
      <c r="L139" s="11"/>
      <c r="M139" s="82"/>
      <c r="N139" s="82"/>
      <c r="O139" s="82"/>
    </row>
    <row r="140" spans="1:22" x14ac:dyDescent="0.25">
      <c r="B140" s="8"/>
    </row>
    <row r="141" spans="1:22" x14ac:dyDescent="0.25">
      <c r="A141" s="5" t="s">
        <v>52</v>
      </c>
      <c r="B141" s="5" t="s">
        <v>162</v>
      </c>
      <c r="C141" s="81">
        <v>0</v>
      </c>
      <c r="D141" s="81">
        <v>0</v>
      </c>
      <c r="E141" s="81">
        <v>0</v>
      </c>
      <c r="F141" s="81">
        <v>0</v>
      </c>
      <c r="G141" s="81">
        <v>0</v>
      </c>
      <c r="H141" s="81">
        <v>0</v>
      </c>
      <c r="I141" s="81">
        <v>0</v>
      </c>
      <c r="J141" s="81">
        <v>0</v>
      </c>
      <c r="K141" s="81">
        <v>0</v>
      </c>
      <c r="L141" s="81">
        <v>0</v>
      </c>
      <c r="M141" s="81">
        <v>0</v>
      </c>
      <c r="N141" s="81">
        <v>0</v>
      </c>
      <c r="O141" s="81">
        <v>0</v>
      </c>
    </row>
    <row r="143" spans="1:22" ht="15.75" thickBot="1" x14ac:dyDescent="0.3"/>
    <row r="144" spans="1:22" ht="15.75" thickBot="1" x14ac:dyDescent="0.3">
      <c r="A144" s="3" t="s">
        <v>6</v>
      </c>
      <c r="C144" s="102" t="s">
        <v>169</v>
      </c>
      <c r="D144" s="103"/>
      <c r="E144" s="103"/>
      <c r="F144" s="103"/>
      <c r="G144" s="103"/>
      <c r="H144" s="103"/>
      <c r="I144" s="103"/>
      <c r="J144" s="103"/>
      <c r="K144" s="103"/>
      <c r="L144" s="103"/>
      <c r="M144" s="103"/>
      <c r="N144" s="103"/>
      <c r="O144" s="104"/>
    </row>
    <row r="145" spans="1:22" x14ac:dyDescent="0.25">
      <c r="A145" s="10" t="s">
        <v>8</v>
      </c>
      <c r="B145" s="4" t="s">
        <v>152</v>
      </c>
      <c r="C145" s="2">
        <v>2018</v>
      </c>
      <c r="D145" s="2">
        <v>2019</v>
      </c>
      <c r="E145" s="2">
        <v>2020</v>
      </c>
      <c r="F145" s="1">
        <v>2023</v>
      </c>
      <c r="G145" s="2">
        <v>2025</v>
      </c>
      <c r="H145" s="1">
        <v>2028</v>
      </c>
      <c r="I145" s="2">
        <v>2030</v>
      </c>
      <c r="J145" s="1">
        <v>2033</v>
      </c>
      <c r="K145" s="2">
        <v>2035</v>
      </c>
      <c r="L145" s="1">
        <v>2038</v>
      </c>
      <c r="M145" s="2">
        <v>2040</v>
      </c>
      <c r="N145" s="2">
        <v>2045</v>
      </c>
      <c r="O145" s="2">
        <v>2050</v>
      </c>
      <c r="T145" s="1">
        <v>2018</v>
      </c>
      <c r="U145" s="1">
        <v>2019</v>
      </c>
      <c r="V145" s="1">
        <v>2020</v>
      </c>
    </row>
    <row r="146" spans="1:22" x14ac:dyDescent="0.25">
      <c r="A146" s="5" t="s">
        <v>9</v>
      </c>
      <c r="B146" s="5" t="s">
        <v>153</v>
      </c>
      <c r="C146" s="81">
        <v>0</v>
      </c>
      <c r="D146" s="81">
        <v>0</v>
      </c>
      <c r="E146" s="81">
        <v>0</v>
      </c>
      <c r="F146" s="81">
        <v>0</v>
      </c>
      <c r="G146" s="81">
        <v>0</v>
      </c>
      <c r="H146" s="81">
        <v>0</v>
      </c>
      <c r="I146" s="81">
        <v>0</v>
      </c>
      <c r="J146" s="81">
        <v>0</v>
      </c>
      <c r="K146" s="81">
        <v>0</v>
      </c>
      <c r="L146" s="81">
        <v>0</v>
      </c>
      <c r="M146" s="81">
        <v>0</v>
      </c>
      <c r="N146" s="81">
        <v>0</v>
      </c>
      <c r="O146" s="81">
        <v>0</v>
      </c>
      <c r="T146" s="1">
        <v>0</v>
      </c>
      <c r="U146" s="1">
        <v>0</v>
      </c>
      <c r="V146" s="1">
        <v>0</v>
      </c>
    </row>
    <row r="147" spans="1:22" x14ac:dyDescent="0.25">
      <c r="A147" s="6" t="s">
        <v>13</v>
      </c>
      <c r="B147" s="6" t="s">
        <v>154</v>
      </c>
      <c r="C147" s="81">
        <v>11.467203714302331</v>
      </c>
      <c r="D147" s="81">
        <v>9.6325097479767461</v>
      </c>
      <c r="E147" s="81">
        <v>7.9942915625348849</v>
      </c>
      <c r="F147" s="81">
        <v>8.082788834612419</v>
      </c>
      <c r="G147" s="81">
        <v>8.0820108602688236</v>
      </c>
      <c r="H147" s="81">
        <v>8.0820015055876055</v>
      </c>
      <c r="I147" s="81">
        <v>8.0821608977015913</v>
      </c>
      <c r="J147" s="81">
        <v>8.0821574865185273</v>
      </c>
      <c r="K147" s="81">
        <v>8.0823044643931841</v>
      </c>
      <c r="L147" s="81">
        <v>8.0825452104025981</v>
      </c>
      <c r="M147" s="81">
        <v>8.0824798708743728</v>
      </c>
      <c r="N147" s="81">
        <v>8.0824917945320713</v>
      </c>
      <c r="O147" s="81">
        <v>8.0824740957152876</v>
      </c>
      <c r="T147" s="1">
        <v>12.250677260000005</v>
      </c>
      <c r="U147" s="1">
        <v>10.290631532000003</v>
      </c>
      <c r="V147" s="1">
        <v>8.5404853960000011</v>
      </c>
    </row>
    <row r="148" spans="1:22" x14ac:dyDescent="0.25">
      <c r="A148" s="6" t="s">
        <v>58</v>
      </c>
      <c r="B148" s="6" t="s">
        <v>155</v>
      </c>
      <c r="C148" s="81">
        <v>0</v>
      </c>
      <c r="D148" s="81">
        <v>0</v>
      </c>
      <c r="E148" s="81">
        <v>0</v>
      </c>
      <c r="F148" s="81">
        <v>0</v>
      </c>
      <c r="G148" s="81">
        <v>0</v>
      </c>
      <c r="H148" s="81">
        <v>0</v>
      </c>
      <c r="I148" s="81">
        <v>0</v>
      </c>
      <c r="J148" s="81">
        <v>0</v>
      </c>
      <c r="K148" s="81">
        <v>0</v>
      </c>
      <c r="L148" s="81">
        <v>0</v>
      </c>
      <c r="M148" s="81">
        <v>0</v>
      </c>
      <c r="N148" s="81">
        <v>0</v>
      </c>
      <c r="O148" s="81">
        <v>0</v>
      </c>
      <c r="T148" s="1">
        <v>0</v>
      </c>
      <c r="U148" s="1">
        <v>0</v>
      </c>
      <c r="V148" s="1">
        <v>0</v>
      </c>
    </row>
    <row r="149" spans="1:22" x14ac:dyDescent="0.25">
      <c r="A149" s="6" t="s">
        <v>39</v>
      </c>
      <c r="B149" s="6" t="s">
        <v>156</v>
      </c>
      <c r="C149" s="81">
        <v>0</v>
      </c>
      <c r="D149" s="81">
        <v>0</v>
      </c>
      <c r="E149" s="81">
        <v>0</v>
      </c>
      <c r="F149" s="81">
        <v>0</v>
      </c>
      <c r="G149" s="81">
        <v>0</v>
      </c>
      <c r="H149" s="81">
        <v>0</v>
      </c>
      <c r="I149" s="81">
        <v>0</v>
      </c>
      <c r="J149" s="81">
        <v>0</v>
      </c>
      <c r="K149" s="81">
        <v>0</v>
      </c>
      <c r="L149" s="81">
        <v>0</v>
      </c>
      <c r="M149" s="81">
        <v>0</v>
      </c>
      <c r="N149" s="81">
        <v>0</v>
      </c>
      <c r="O149" s="81">
        <v>0</v>
      </c>
      <c r="T149" s="1">
        <v>0</v>
      </c>
      <c r="U149" s="1">
        <v>0</v>
      </c>
      <c r="V149" s="1">
        <v>0</v>
      </c>
    </row>
    <row r="150" spans="1:22" x14ac:dyDescent="0.25">
      <c r="A150" s="6" t="s">
        <v>54</v>
      </c>
      <c r="B150" s="6" t="s">
        <v>157</v>
      </c>
      <c r="C150" s="81">
        <v>0</v>
      </c>
      <c r="D150" s="81">
        <v>0</v>
      </c>
      <c r="E150" s="81">
        <v>0</v>
      </c>
      <c r="F150" s="81">
        <v>0</v>
      </c>
      <c r="G150" s="81">
        <v>0</v>
      </c>
      <c r="H150" s="81">
        <v>0</v>
      </c>
      <c r="I150" s="81">
        <v>0</v>
      </c>
      <c r="J150" s="81">
        <v>0</v>
      </c>
      <c r="K150" s="81">
        <v>0</v>
      </c>
      <c r="L150" s="81">
        <v>0</v>
      </c>
      <c r="M150" s="81">
        <v>0</v>
      </c>
      <c r="N150" s="81">
        <v>0</v>
      </c>
      <c r="O150" s="81">
        <v>0</v>
      </c>
      <c r="T150" s="1">
        <v>0</v>
      </c>
      <c r="U150" s="1">
        <v>0</v>
      </c>
      <c r="V150" s="1">
        <v>0</v>
      </c>
    </row>
    <row r="151" spans="1:22" x14ac:dyDescent="0.25">
      <c r="A151" s="6" t="s">
        <v>47</v>
      </c>
      <c r="B151" s="6" t="s">
        <v>158</v>
      </c>
      <c r="C151" s="81">
        <v>0</v>
      </c>
      <c r="D151" s="81">
        <v>0</v>
      </c>
      <c r="E151" s="81">
        <v>0</v>
      </c>
      <c r="F151" s="81">
        <v>0</v>
      </c>
      <c r="G151" s="81">
        <v>0</v>
      </c>
      <c r="H151" s="81">
        <v>0</v>
      </c>
      <c r="I151" s="81">
        <v>0</v>
      </c>
      <c r="J151" s="81">
        <v>0</v>
      </c>
      <c r="K151" s="81">
        <v>0</v>
      </c>
      <c r="L151" s="81">
        <v>0</v>
      </c>
      <c r="M151" s="81">
        <v>0</v>
      </c>
      <c r="N151" s="81">
        <v>0</v>
      </c>
      <c r="O151" s="81">
        <v>0</v>
      </c>
      <c r="T151" s="1">
        <v>0</v>
      </c>
      <c r="U151" s="1">
        <v>0</v>
      </c>
      <c r="V151" s="1">
        <v>0</v>
      </c>
    </row>
    <row r="152" spans="1:22" x14ac:dyDescent="0.25">
      <c r="A152" s="7"/>
      <c r="B152" s="8" t="s">
        <v>159</v>
      </c>
      <c r="C152" s="81">
        <v>11.467203714302331</v>
      </c>
      <c r="D152" s="81">
        <v>9.6325097479767461</v>
      </c>
      <c r="E152" s="81">
        <v>7.9942915625348849</v>
      </c>
      <c r="F152" s="81">
        <v>8.082788834612419</v>
      </c>
      <c r="G152" s="81">
        <v>8.0820108602688236</v>
      </c>
      <c r="H152" s="81">
        <v>8.0820015055876055</v>
      </c>
      <c r="I152" s="81">
        <v>8.0821608977015913</v>
      </c>
      <c r="J152" s="81">
        <v>8.0821574865185273</v>
      </c>
      <c r="K152" s="81">
        <v>8.0823044643931841</v>
      </c>
      <c r="L152" s="81">
        <v>8.0825452104025981</v>
      </c>
      <c r="M152" s="81">
        <v>8.0824798708743728</v>
      </c>
      <c r="N152" s="81">
        <v>8.0824917945320713</v>
      </c>
      <c r="O152" s="81">
        <v>8.0824740957152876</v>
      </c>
      <c r="T152" s="1">
        <v>12.250677260000005</v>
      </c>
      <c r="U152" s="1">
        <v>10.290631532000003</v>
      </c>
      <c r="V152" s="1">
        <v>8.5404853960000011</v>
      </c>
    </row>
    <row r="153" spans="1:22" x14ac:dyDescent="0.25">
      <c r="A153" s="7"/>
      <c r="B153" s="9"/>
      <c r="C153" s="82"/>
      <c r="D153" s="82"/>
      <c r="E153" s="82"/>
      <c r="F153" s="11"/>
      <c r="G153" s="82"/>
      <c r="H153" s="11"/>
      <c r="I153" s="82"/>
      <c r="J153" s="11"/>
      <c r="K153" s="82"/>
      <c r="L153" s="11"/>
      <c r="M153" s="82"/>
      <c r="N153" s="82"/>
      <c r="O153" s="82"/>
    </row>
    <row r="154" spans="1:22" x14ac:dyDescent="0.25">
      <c r="A154" s="7"/>
      <c r="B154" s="9"/>
      <c r="C154" s="82"/>
      <c r="D154" s="82"/>
      <c r="E154" s="82"/>
      <c r="F154" s="11"/>
      <c r="G154" s="82"/>
      <c r="H154" s="11"/>
      <c r="I154" s="82"/>
      <c r="J154" s="11"/>
      <c r="K154" s="82"/>
      <c r="L154" s="11"/>
      <c r="M154" s="82"/>
      <c r="N154" s="82"/>
      <c r="O154" s="82"/>
    </row>
    <row r="155" spans="1:22" x14ac:dyDescent="0.25">
      <c r="A155" s="7"/>
      <c r="B155" s="9"/>
      <c r="E155" s="82"/>
      <c r="F155" s="11"/>
      <c r="G155" s="82"/>
      <c r="H155" s="11"/>
      <c r="I155" s="82"/>
      <c r="J155" s="11"/>
      <c r="K155" s="82"/>
      <c r="L155" s="11"/>
      <c r="M155" s="82"/>
      <c r="N155" s="82"/>
      <c r="O155" s="82"/>
    </row>
    <row r="156" spans="1:22" x14ac:dyDescent="0.25">
      <c r="A156" s="5" t="s">
        <v>66</v>
      </c>
      <c r="B156" s="5" t="s">
        <v>160</v>
      </c>
      <c r="C156" s="81">
        <v>0</v>
      </c>
      <c r="D156" s="81">
        <v>0</v>
      </c>
      <c r="E156" s="81">
        <v>0</v>
      </c>
      <c r="F156" s="81">
        <v>0</v>
      </c>
      <c r="G156" s="81">
        <v>0</v>
      </c>
      <c r="H156" s="81">
        <v>0</v>
      </c>
      <c r="I156" s="81">
        <v>0</v>
      </c>
      <c r="J156" s="81">
        <v>0</v>
      </c>
      <c r="K156" s="81">
        <v>0</v>
      </c>
      <c r="L156" s="81">
        <v>0</v>
      </c>
      <c r="M156" s="81">
        <v>0</v>
      </c>
      <c r="N156" s="81">
        <v>0</v>
      </c>
      <c r="O156" s="81">
        <v>0</v>
      </c>
    </row>
    <row r="157" spans="1:22" x14ac:dyDescent="0.25">
      <c r="B157" s="8" t="s">
        <v>161</v>
      </c>
      <c r="C157" s="81">
        <v>11.467203714302331</v>
      </c>
      <c r="D157" s="81">
        <v>9.6325097479767461</v>
      </c>
      <c r="E157" s="81">
        <v>7.9942915625348849</v>
      </c>
      <c r="F157" s="81">
        <v>8.082788834612419</v>
      </c>
      <c r="G157" s="81">
        <v>8.0820108602688236</v>
      </c>
      <c r="H157" s="81">
        <v>8.0820015055876055</v>
      </c>
      <c r="I157" s="81">
        <v>8.0821608977015913</v>
      </c>
      <c r="J157" s="81">
        <v>8.0821574865185273</v>
      </c>
      <c r="K157" s="81">
        <v>8.0823044643931841</v>
      </c>
      <c r="L157" s="81">
        <v>8.0825452104025981</v>
      </c>
      <c r="M157" s="81">
        <v>8.0824798708743728</v>
      </c>
      <c r="N157" s="81">
        <v>8.0824917945320713</v>
      </c>
      <c r="O157" s="81">
        <v>8.0824740957152876</v>
      </c>
      <c r="T157" s="1">
        <v>12.250677260000005</v>
      </c>
      <c r="U157" s="1">
        <v>10.290631532000003</v>
      </c>
      <c r="V157" s="1">
        <v>8.5404853960000011</v>
      </c>
    </row>
    <row r="158" spans="1:22" x14ac:dyDescent="0.25">
      <c r="B158" s="9"/>
      <c r="C158" s="82"/>
      <c r="D158" s="82"/>
      <c r="E158" s="82"/>
      <c r="F158" s="11"/>
      <c r="G158" s="82"/>
      <c r="H158" s="11"/>
      <c r="I158" s="82"/>
      <c r="J158" s="11"/>
      <c r="K158" s="82"/>
      <c r="L158" s="11"/>
      <c r="M158" s="82"/>
      <c r="N158" s="82"/>
      <c r="O158" s="82"/>
    </row>
    <row r="159" spans="1:22" x14ac:dyDescent="0.25">
      <c r="B159" s="9"/>
      <c r="C159" s="82"/>
      <c r="D159" s="82"/>
      <c r="E159" s="82"/>
      <c r="F159" s="11"/>
      <c r="G159" s="82"/>
      <c r="H159" s="11"/>
      <c r="I159" s="82"/>
      <c r="J159" s="11"/>
      <c r="K159" s="82"/>
      <c r="L159" s="11"/>
      <c r="M159" s="82"/>
      <c r="N159" s="82"/>
      <c r="O159" s="82"/>
    </row>
    <row r="160" spans="1:22" x14ac:dyDescent="0.25">
      <c r="B160" s="8"/>
    </row>
    <row r="161" spans="1:15" x14ac:dyDescent="0.25">
      <c r="A161" s="5" t="s">
        <v>52</v>
      </c>
      <c r="B161" s="5" t="s">
        <v>162</v>
      </c>
      <c r="C161" s="81">
        <v>0</v>
      </c>
      <c r="D161" s="81">
        <v>0</v>
      </c>
      <c r="E161" s="81">
        <v>0</v>
      </c>
      <c r="F161" s="81">
        <v>0</v>
      </c>
      <c r="G161" s="81">
        <v>0</v>
      </c>
      <c r="H161" s="81">
        <v>0</v>
      </c>
      <c r="I161" s="81">
        <v>0</v>
      </c>
      <c r="J161" s="81">
        <v>0</v>
      </c>
      <c r="K161" s="81">
        <v>0</v>
      </c>
      <c r="L161" s="81">
        <v>0</v>
      </c>
      <c r="M161" s="81">
        <v>0</v>
      </c>
      <c r="N161" s="81">
        <v>0</v>
      </c>
      <c r="O161" s="81">
        <v>0</v>
      </c>
    </row>
  </sheetData>
  <mergeCells count="8">
    <mergeCell ref="C4:O4"/>
    <mergeCell ref="C44:O44"/>
    <mergeCell ref="C24:O24"/>
    <mergeCell ref="C144:O144"/>
    <mergeCell ref="C124:O124"/>
    <mergeCell ref="C104:O104"/>
    <mergeCell ref="C84:O84"/>
    <mergeCell ref="C64:O64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DF3D5-1F9B-46EA-8109-EC28A9565611}">
  <sheetPr>
    <tabColor theme="4" tint="0.59999389629810485"/>
  </sheetPr>
  <dimension ref="A1:P143"/>
  <sheetViews>
    <sheetView workbookViewId="0">
      <selection activeCell="F5" sqref="F5"/>
    </sheetView>
  </sheetViews>
  <sheetFormatPr baseColWidth="10" defaultColWidth="11.42578125" defaultRowHeight="15" x14ac:dyDescent="0.25"/>
  <cols>
    <col min="2" max="2" width="55.85546875" customWidth="1"/>
    <col min="3" max="6" width="11.42578125" style="2"/>
    <col min="7" max="7" width="11.7109375" style="2" bestFit="1" customWidth="1"/>
    <col min="8" max="8" width="11.7109375" style="2" customWidth="1"/>
    <col min="9" max="15" width="11.42578125" style="2"/>
  </cols>
  <sheetData>
    <row r="1" spans="1:15" ht="15.75" thickBot="1" x14ac:dyDescent="0.3">
      <c r="B1" s="65" t="s">
        <v>4</v>
      </c>
    </row>
    <row r="2" spans="1:15" x14ac:dyDescent="0.25">
      <c r="B2" s="92"/>
    </row>
    <row r="3" spans="1:15" ht="30" x14ac:dyDescent="0.35">
      <c r="B3" s="14" t="s">
        <v>215</v>
      </c>
      <c r="C3" s="15">
        <v>2018</v>
      </c>
      <c r="D3" s="15">
        <v>2019</v>
      </c>
      <c r="E3" s="15">
        <v>2020</v>
      </c>
      <c r="F3" s="15">
        <v>2023</v>
      </c>
      <c r="G3" s="15">
        <v>2025</v>
      </c>
      <c r="H3" s="15">
        <v>2028</v>
      </c>
      <c r="I3" s="15">
        <v>2030</v>
      </c>
      <c r="J3" s="15">
        <v>2033</v>
      </c>
      <c r="K3" s="15">
        <v>2035</v>
      </c>
      <c r="L3" s="15">
        <v>2038</v>
      </c>
      <c r="M3" s="15">
        <v>2040</v>
      </c>
      <c r="N3" s="15">
        <v>2045</v>
      </c>
      <c r="O3" s="15">
        <v>2050</v>
      </c>
    </row>
    <row r="4" spans="1:15" ht="15.75" x14ac:dyDescent="0.3">
      <c r="A4" s="55"/>
      <c r="B4" s="52" t="s">
        <v>172</v>
      </c>
      <c r="C4" s="94">
        <v>0</v>
      </c>
      <c r="D4" s="94">
        <v>0</v>
      </c>
      <c r="E4" s="94">
        <v>0</v>
      </c>
      <c r="F4" s="94">
        <v>0</v>
      </c>
      <c r="G4" s="94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x14ac:dyDescent="0.3">
      <c r="A5" s="56"/>
      <c r="B5" s="52" t="s">
        <v>173</v>
      </c>
      <c r="C5" s="94">
        <v>572.55109589524091</v>
      </c>
      <c r="D5" s="94">
        <v>517.8159642724064</v>
      </c>
      <c r="E5" s="94">
        <v>457.1128523030057</v>
      </c>
      <c r="F5" s="94">
        <v>294.91208493982549</v>
      </c>
      <c r="G5" s="94">
        <v>262.68577123770535</v>
      </c>
      <c r="H5" s="94">
        <v>223.96923764375549</v>
      </c>
      <c r="I5" s="94">
        <v>201.44831444637583</v>
      </c>
      <c r="J5" s="94">
        <v>173.88634330997439</v>
      </c>
      <c r="K5" s="94">
        <v>156.55142397710995</v>
      </c>
      <c r="L5" s="94">
        <v>159.64858912136282</v>
      </c>
      <c r="M5" s="94">
        <v>161.71162019495662</v>
      </c>
      <c r="N5" s="94">
        <v>166.06875294288687</v>
      </c>
      <c r="O5" s="94">
        <v>158.5758698608077</v>
      </c>
    </row>
    <row r="6" spans="1:15" ht="15.75" x14ac:dyDescent="0.3">
      <c r="A6" s="57"/>
      <c r="B6" s="52" t="s">
        <v>155</v>
      </c>
      <c r="C6" s="94">
        <v>0</v>
      </c>
      <c r="D6" s="94">
        <v>0</v>
      </c>
      <c r="E6" s="94">
        <v>0</v>
      </c>
      <c r="F6" s="94">
        <v>0</v>
      </c>
      <c r="G6" s="94">
        <v>0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x14ac:dyDescent="0.3">
      <c r="A7" s="58"/>
      <c r="B7" s="52" t="s">
        <v>174</v>
      </c>
      <c r="C7" s="94">
        <v>13.1858823830357</v>
      </c>
      <c r="D7" s="94">
        <v>15.523209999999999</v>
      </c>
      <c r="E7" s="94">
        <v>14.475986499999999</v>
      </c>
      <c r="F7" s="94">
        <v>2.7321447038775069</v>
      </c>
      <c r="G7" s="94">
        <v>1.8821441293378376</v>
      </c>
      <c r="H7" s="94">
        <v>1.4571438420680036</v>
      </c>
      <c r="I7" s="94">
        <v>1.2750008618095032</v>
      </c>
      <c r="J7" s="94">
        <v>1.2750008618095032</v>
      </c>
      <c r="K7" s="94">
        <v>1.2750008618095032</v>
      </c>
      <c r="L7" s="94">
        <v>1.2750008618095032</v>
      </c>
      <c r="M7" s="94">
        <v>1.2750008618095032</v>
      </c>
      <c r="N7" s="94">
        <v>1.2750008618095032</v>
      </c>
      <c r="O7" s="94">
        <v>1.2750008618095032</v>
      </c>
    </row>
    <row r="8" spans="1:15" ht="15.75" x14ac:dyDescent="0.3">
      <c r="A8" s="59"/>
      <c r="B8" s="52" t="s">
        <v>175</v>
      </c>
      <c r="C8" s="94">
        <v>0</v>
      </c>
      <c r="D8" s="94">
        <v>0</v>
      </c>
      <c r="E8" s="94">
        <v>0</v>
      </c>
      <c r="F8" s="94">
        <v>0</v>
      </c>
      <c r="G8" s="94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x14ac:dyDescent="0.3">
      <c r="A9" s="60"/>
      <c r="B9" s="52" t="s">
        <v>158</v>
      </c>
      <c r="C9" s="94">
        <v>0</v>
      </c>
      <c r="D9" s="94">
        <v>0</v>
      </c>
      <c r="E9" s="94">
        <v>0</v>
      </c>
      <c r="F9" s="94">
        <v>0</v>
      </c>
      <c r="G9" s="94">
        <v>0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x14ac:dyDescent="0.3">
      <c r="A10" s="61"/>
      <c r="B10" s="53" t="s">
        <v>176</v>
      </c>
      <c r="C10" s="94">
        <v>0</v>
      </c>
      <c r="D10" s="94">
        <v>0</v>
      </c>
      <c r="E10" s="94">
        <v>0</v>
      </c>
      <c r="F10" s="94">
        <v>0</v>
      </c>
      <c r="G10" s="94">
        <v>0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.75" x14ac:dyDescent="0.3">
      <c r="A11" s="62"/>
      <c r="B11" s="54" t="s">
        <v>177</v>
      </c>
      <c r="C11" s="66">
        <v>585.73697827827664</v>
      </c>
      <c r="D11" s="66">
        <v>533.33917427240635</v>
      </c>
      <c r="E11" s="66">
        <v>471.58883880300567</v>
      </c>
      <c r="F11" s="66">
        <v>297.644229643703</v>
      </c>
      <c r="G11" s="66">
        <v>264.56791536704321</v>
      </c>
      <c r="H11" s="66">
        <v>225.4263814858235</v>
      </c>
      <c r="I11" s="66">
        <v>202.72331530818533</v>
      </c>
      <c r="J11" s="66">
        <v>175.1613441717839</v>
      </c>
      <c r="K11" s="66">
        <v>157.82642483891945</v>
      </c>
      <c r="L11" s="66">
        <v>160.92358998317232</v>
      </c>
      <c r="M11" s="66">
        <v>162.98662105676613</v>
      </c>
      <c r="N11" s="66">
        <v>167.34375380469638</v>
      </c>
      <c r="O11" s="66">
        <v>159.8508707226172</v>
      </c>
    </row>
    <row r="12" spans="1:15" ht="15.75" x14ac:dyDescent="0.3">
      <c r="A12" s="63"/>
      <c r="B12" s="52" t="s">
        <v>66</v>
      </c>
      <c r="C12" s="95">
        <v>0</v>
      </c>
      <c r="D12" s="95">
        <v>0</v>
      </c>
      <c r="E12" s="95">
        <v>0</v>
      </c>
      <c r="F12" s="95">
        <v>0</v>
      </c>
      <c r="G12" s="95">
        <v>0</v>
      </c>
      <c r="H12" s="95">
        <v>0</v>
      </c>
      <c r="I12" s="95">
        <v>0</v>
      </c>
      <c r="J12" s="95">
        <v>0</v>
      </c>
      <c r="K12" s="95">
        <v>0</v>
      </c>
      <c r="L12" s="95">
        <v>0</v>
      </c>
      <c r="M12" s="95">
        <v>0</v>
      </c>
      <c r="N12" s="95">
        <v>0</v>
      </c>
      <c r="O12" s="95">
        <v>0</v>
      </c>
    </row>
    <row r="13" spans="1:15" ht="15.75" x14ac:dyDescent="0.3">
      <c r="A13" s="64"/>
      <c r="B13" s="54" t="s">
        <v>178</v>
      </c>
      <c r="C13" s="66">
        <v>0</v>
      </c>
      <c r="D13" s="66">
        <v>0</v>
      </c>
      <c r="E13" s="66">
        <v>0</v>
      </c>
      <c r="F13" s="66">
        <v>0</v>
      </c>
      <c r="G13" s="66">
        <v>0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x14ac:dyDescent="0.25"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</row>
    <row r="15" spans="1:15" ht="16.5" x14ac:dyDescent="0.3">
      <c r="B15" s="12" t="s">
        <v>172</v>
      </c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</row>
    <row r="16" spans="1:15" ht="30" x14ac:dyDescent="0.35">
      <c r="A16" s="47" t="s">
        <v>179</v>
      </c>
      <c r="B16" s="14" t="s">
        <v>215</v>
      </c>
      <c r="C16" s="15">
        <v>2018</v>
      </c>
      <c r="D16" s="15">
        <v>2019</v>
      </c>
      <c r="E16" s="15">
        <v>2020</v>
      </c>
      <c r="F16" s="15">
        <v>2023</v>
      </c>
      <c r="G16" s="15">
        <v>2025</v>
      </c>
      <c r="H16" s="15">
        <v>2028</v>
      </c>
      <c r="I16" s="15">
        <v>2030</v>
      </c>
      <c r="J16" s="15">
        <v>2033</v>
      </c>
      <c r="K16" s="15">
        <v>2035</v>
      </c>
      <c r="L16" s="15">
        <v>2038</v>
      </c>
      <c r="M16" s="15">
        <v>2040</v>
      </c>
      <c r="N16" s="15">
        <v>2045</v>
      </c>
      <c r="O16" s="15">
        <v>2050</v>
      </c>
    </row>
    <row r="17" spans="1:15" ht="15.75" x14ac:dyDescent="0.3">
      <c r="A17" s="48" t="s">
        <v>69</v>
      </c>
      <c r="B17" s="16" t="s">
        <v>221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4">
        <v>0</v>
      </c>
      <c r="I17" s="94">
        <v>0</v>
      </c>
      <c r="J17" s="94">
        <v>0</v>
      </c>
      <c r="K17" s="94">
        <v>0</v>
      </c>
      <c r="L17" s="94">
        <v>0</v>
      </c>
      <c r="M17" s="94">
        <v>0</v>
      </c>
      <c r="N17" s="94">
        <v>0</v>
      </c>
      <c r="O17" s="94">
        <v>0</v>
      </c>
    </row>
    <row r="18" spans="1:15" ht="15.75" x14ac:dyDescent="0.3">
      <c r="A18" s="48"/>
      <c r="B18" s="16" t="s">
        <v>222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4">
        <v>0</v>
      </c>
      <c r="I18" s="94">
        <v>0</v>
      </c>
      <c r="J18" s="94">
        <v>0</v>
      </c>
      <c r="K18" s="94">
        <v>0</v>
      </c>
      <c r="L18" s="94">
        <v>0</v>
      </c>
      <c r="M18" s="94">
        <v>0</v>
      </c>
      <c r="N18" s="94">
        <v>0</v>
      </c>
      <c r="O18" s="94">
        <v>0</v>
      </c>
    </row>
    <row r="19" spans="1:15" ht="15.75" x14ac:dyDescent="0.3">
      <c r="A19" s="48" t="s">
        <v>68</v>
      </c>
      <c r="B19" s="16" t="s">
        <v>223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4">
        <v>0</v>
      </c>
      <c r="I19" s="94">
        <v>0</v>
      </c>
      <c r="J19" s="94">
        <v>0</v>
      </c>
      <c r="K19" s="94">
        <v>0</v>
      </c>
      <c r="L19" s="94">
        <v>0</v>
      </c>
      <c r="M19" s="94">
        <v>0</v>
      </c>
      <c r="N19" s="94">
        <v>0</v>
      </c>
      <c r="O19" s="94">
        <v>0</v>
      </c>
    </row>
    <row r="20" spans="1:15" ht="15.75" x14ac:dyDescent="0.3">
      <c r="A20" s="48"/>
      <c r="B20" s="16" t="s">
        <v>224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4">
        <v>0</v>
      </c>
      <c r="I20" s="94">
        <v>0</v>
      </c>
      <c r="J20" s="94">
        <v>0</v>
      </c>
      <c r="K20" s="94">
        <v>0</v>
      </c>
      <c r="L20" s="94">
        <v>0</v>
      </c>
      <c r="M20" s="94">
        <v>0</v>
      </c>
      <c r="N20" s="94">
        <v>0</v>
      </c>
      <c r="O20" s="94">
        <v>0</v>
      </c>
    </row>
    <row r="21" spans="1:15" ht="15.75" x14ac:dyDescent="0.3">
      <c r="A21" s="48" t="s">
        <v>11</v>
      </c>
      <c r="B21" s="16" t="s">
        <v>225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4">
        <v>0</v>
      </c>
      <c r="I21" s="94">
        <v>0</v>
      </c>
      <c r="J21" s="94">
        <v>0</v>
      </c>
      <c r="K21" s="94">
        <v>0</v>
      </c>
      <c r="L21" s="94">
        <v>0</v>
      </c>
      <c r="M21" s="94">
        <v>0</v>
      </c>
      <c r="N21" s="94">
        <v>0</v>
      </c>
      <c r="O21" s="94">
        <v>0</v>
      </c>
    </row>
    <row r="22" spans="1:15" ht="15.75" x14ac:dyDescent="0.3">
      <c r="A22" s="48"/>
      <c r="B22" s="16" t="s">
        <v>226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4">
        <v>0</v>
      </c>
      <c r="I22" s="94">
        <v>0</v>
      </c>
      <c r="J22" s="94">
        <v>0</v>
      </c>
      <c r="K22" s="94">
        <v>0</v>
      </c>
      <c r="L22" s="94">
        <v>0</v>
      </c>
      <c r="M22" s="94">
        <v>0</v>
      </c>
      <c r="N22" s="94">
        <v>0</v>
      </c>
      <c r="O22" s="94">
        <v>0</v>
      </c>
    </row>
    <row r="23" spans="1:15" ht="15.75" x14ac:dyDescent="0.3">
      <c r="A23" s="48" t="s">
        <v>81</v>
      </c>
      <c r="B23" s="16" t="s">
        <v>89</v>
      </c>
      <c r="C23" s="94">
        <v>0</v>
      </c>
      <c r="D23" s="94">
        <v>0</v>
      </c>
      <c r="E23" s="94">
        <v>0</v>
      </c>
      <c r="F23" s="94">
        <v>0</v>
      </c>
      <c r="G23" s="94">
        <v>0</v>
      </c>
      <c r="H23" s="94">
        <v>0</v>
      </c>
      <c r="I23" s="94">
        <v>0</v>
      </c>
      <c r="J23" s="94">
        <v>0</v>
      </c>
      <c r="K23" s="94">
        <v>0</v>
      </c>
      <c r="L23" s="94">
        <v>0</v>
      </c>
      <c r="M23" s="94">
        <v>0</v>
      </c>
      <c r="N23" s="94">
        <v>0</v>
      </c>
      <c r="O23" s="94">
        <v>0</v>
      </c>
    </row>
    <row r="24" spans="1:15" ht="15.75" x14ac:dyDescent="0.3">
      <c r="A24" s="48" t="s">
        <v>35</v>
      </c>
      <c r="B24" s="16" t="s">
        <v>90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4">
        <v>0</v>
      </c>
      <c r="M24" s="94">
        <v>0</v>
      </c>
      <c r="N24" s="94">
        <v>0</v>
      </c>
      <c r="O24" s="94">
        <v>0</v>
      </c>
    </row>
    <row r="25" spans="1:15" ht="15.75" x14ac:dyDescent="0.3">
      <c r="A25" s="48" t="s">
        <v>36</v>
      </c>
      <c r="B25" s="16" t="s">
        <v>91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4">
        <v>0</v>
      </c>
      <c r="M25" s="94">
        <v>0</v>
      </c>
      <c r="N25" s="94">
        <v>0</v>
      </c>
      <c r="O25" s="94">
        <v>0</v>
      </c>
    </row>
    <row r="26" spans="1:15" ht="15.75" x14ac:dyDescent="0.3">
      <c r="A26" s="48" t="s">
        <v>12</v>
      </c>
      <c r="B26" s="16" t="s">
        <v>92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4">
        <v>0</v>
      </c>
      <c r="M26" s="94">
        <v>0</v>
      </c>
      <c r="N26" s="94">
        <v>0</v>
      </c>
      <c r="O26" s="94">
        <v>0</v>
      </c>
    </row>
    <row r="27" spans="1:15" ht="15.75" x14ac:dyDescent="0.3">
      <c r="A27" s="48" t="s">
        <v>93</v>
      </c>
      <c r="B27" s="16" t="s">
        <v>180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4">
        <v>0</v>
      </c>
      <c r="M27" s="94">
        <v>0</v>
      </c>
      <c r="N27" s="94">
        <v>0</v>
      </c>
      <c r="O27" s="94">
        <v>0</v>
      </c>
    </row>
    <row r="28" spans="1:15" ht="15.75" x14ac:dyDescent="0.3">
      <c r="A28" s="48" t="s">
        <v>10</v>
      </c>
      <c r="B28" s="16" t="s">
        <v>94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4">
        <v>0</v>
      </c>
      <c r="M28" s="94">
        <v>0</v>
      </c>
      <c r="N28" s="94">
        <v>0</v>
      </c>
      <c r="O28" s="94">
        <v>0</v>
      </c>
    </row>
    <row r="29" spans="1:15" ht="15.75" x14ac:dyDescent="0.3">
      <c r="A29" s="48"/>
      <c r="B29" s="16" t="s">
        <v>227</v>
      </c>
      <c r="C29" s="94">
        <v>0</v>
      </c>
      <c r="D29" s="94">
        <v>0</v>
      </c>
      <c r="E29" s="94">
        <v>0</v>
      </c>
      <c r="F29" s="94">
        <v>0</v>
      </c>
      <c r="G29" s="94">
        <v>0</v>
      </c>
      <c r="H29" s="94">
        <v>0</v>
      </c>
      <c r="I29" s="94">
        <v>0</v>
      </c>
      <c r="J29" s="94">
        <v>0</v>
      </c>
      <c r="K29" s="94">
        <v>0</v>
      </c>
      <c r="L29" s="94">
        <v>0</v>
      </c>
      <c r="M29" s="94">
        <v>0</v>
      </c>
      <c r="N29" s="94">
        <v>0</v>
      </c>
      <c r="O29" s="94">
        <v>0</v>
      </c>
    </row>
    <row r="30" spans="1:15" ht="15.75" x14ac:dyDescent="0.3">
      <c r="A30" s="48"/>
      <c r="B30" s="17" t="s">
        <v>181</v>
      </c>
      <c r="C30" s="67">
        <f t="shared" ref="C30:O30" si="0">SUM(C17:C29)</f>
        <v>0</v>
      </c>
      <c r="D30" s="67">
        <f t="shared" si="0"/>
        <v>0</v>
      </c>
      <c r="E30" s="67">
        <f t="shared" si="0"/>
        <v>0</v>
      </c>
      <c r="F30" s="67">
        <f t="shared" si="0"/>
        <v>0</v>
      </c>
      <c r="G30" s="67">
        <f t="shared" si="0"/>
        <v>0</v>
      </c>
      <c r="H30" s="67">
        <f t="shared" si="0"/>
        <v>0</v>
      </c>
      <c r="I30" s="67">
        <f t="shared" si="0"/>
        <v>0</v>
      </c>
      <c r="J30" s="67">
        <f t="shared" si="0"/>
        <v>0</v>
      </c>
      <c r="K30" s="67">
        <f t="shared" si="0"/>
        <v>0</v>
      </c>
      <c r="L30" s="67">
        <f t="shared" si="0"/>
        <v>0</v>
      </c>
      <c r="M30" s="67">
        <f t="shared" si="0"/>
        <v>0</v>
      </c>
      <c r="N30" s="67">
        <f t="shared" si="0"/>
        <v>0</v>
      </c>
      <c r="O30" s="67">
        <f t="shared" si="0"/>
        <v>0</v>
      </c>
    </row>
    <row r="31" spans="1:15" ht="15.75" x14ac:dyDescent="0.3">
      <c r="A31" s="49"/>
      <c r="B31" s="18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</row>
    <row r="32" spans="1:15" ht="16.5" x14ac:dyDescent="0.3">
      <c r="A32" s="49"/>
      <c r="B32" s="19" t="s">
        <v>173</v>
      </c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</row>
    <row r="33" spans="1:16" ht="30" x14ac:dyDescent="0.35">
      <c r="A33" s="47"/>
      <c r="B33" s="14" t="s">
        <v>215</v>
      </c>
      <c r="C33" s="15">
        <v>2018</v>
      </c>
      <c r="D33" s="15">
        <v>2019</v>
      </c>
      <c r="E33" s="15">
        <v>2020</v>
      </c>
      <c r="F33" s="15">
        <v>2023</v>
      </c>
      <c r="G33" s="15">
        <v>2025</v>
      </c>
      <c r="H33" s="15">
        <v>2028</v>
      </c>
      <c r="I33" s="15">
        <v>2030</v>
      </c>
      <c r="J33" s="15">
        <v>2033</v>
      </c>
      <c r="K33" s="15">
        <v>2035</v>
      </c>
      <c r="L33" s="15">
        <v>2038</v>
      </c>
      <c r="M33" s="15">
        <v>2040</v>
      </c>
      <c r="N33" s="15">
        <v>2045</v>
      </c>
      <c r="O33" s="15">
        <v>2050</v>
      </c>
    </row>
    <row r="34" spans="1:16" ht="15.75" x14ac:dyDescent="0.3">
      <c r="A34" s="48" t="s">
        <v>17</v>
      </c>
      <c r="B34" s="21" t="s">
        <v>228</v>
      </c>
      <c r="C34" s="94">
        <v>0</v>
      </c>
      <c r="D34" s="94">
        <v>0</v>
      </c>
      <c r="E34" s="94">
        <v>0</v>
      </c>
      <c r="F34" s="94">
        <v>0</v>
      </c>
      <c r="G34" s="94">
        <v>0</v>
      </c>
      <c r="H34" s="94">
        <v>0</v>
      </c>
      <c r="I34" s="94">
        <v>0</v>
      </c>
      <c r="J34" s="94">
        <v>0</v>
      </c>
      <c r="K34" s="94">
        <v>0</v>
      </c>
      <c r="L34" s="94">
        <v>0</v>
      </c>
      <c r="M34" s="94">
        <v>0</v>
      </c>
      <c r="N34" s="94">
        <v>0</v>
      </c>
      <c r="O34" s="94">
        <v>0</v>
      </c>
      <c r="P34" t="s">
        <v>216</v>
      </c>
    </row>
    <row r="35" spans="1:16" ht="15.75" x14ac:dyDescent="0.3">
      <c r="A35" s="48"/>
      <c r="B35" s="21" t="s">
        <v>229</v>
      </c>
      <c r="C35" s="94">
        <v>0</v>
      </c>
      <c r="D35" s="94">
        <v>0</v>
      </c>
      <c r="E35" s="94">
        <v>0</v>
      </c>
      <c r="F35" s="94">
        <v>0</v>
      </c>
      <c r="G35" s="94">
        <v>0</v>
      </c>
      <c r="H35" s="94">
        <v>0</v>
      </c>
      <c r="I35" s="94">
        <v>0</v>
      </c>
      <c r="J35" s="94">
        <v>0</v>
      </c>
      <c r="K35" s="94">
        <v>0</v>
      </c>
      <c r="L35" s="94">
        <v>0</v>
      </c>
      <c r="M35" s="94">
        <v>0</v>
      </c>
      <c r="N35" s="94">
        <v>0</v>
      </c>
      <c r="O35" s="94">
        <v>0</v>
      </c>
    </row>
    <row r="36" spans="1:16" ht="15.75" x14ac:dyDescent="0.3">
      <c r="A36" s="48" t="s">
        <v>7</v>
      </c>
      <c r="B36" s="21" t="s">
        <v>230</v>
      </c>
      <c r="C36" s="94">
        <v>0</v>
      </c>
      <c r="D36" s="94">
        <v>0</v>
      </c>
      <c r="E36" s="94">
        <v>0</v>
      </c>
      <c r="F36" s="94">
        <v>0</v>
      </c>
      <c r="G36" s="94">
        <v>0</v>
      </c>
      <c r="H36" s="94">
        <v>0</v>
      </c>
      <c r="I36" s="94">
        <v>0</v>
      </c>
      <c r="J36" s="94">
        <v>0</v>
      </c>
      <c r="K36" s="94">
        <v>0</v>
      </c>
      <c r="L36" s="94">
        <v>0</v>
      </c>
      <c r="M36" s="94">
        <v>0</v>
      </c>
      <c r="N36" s="94">
        <v>0</v>
      </c>
      <c r="O36" s="94">
        <v>0</v>
      </c>
    </row>
    <row r="37" spans="1:16" ht="15.75" x14ac:dyDescent="0.3">
      <c r="A37" s="48"/>
      <c r="B37" s="21" t="s">
        <v>231</v>
      </c>
      <c r="C37" s="94">
        <v>0</v>
      </c>
      <c r="D37" s="94">
        <v>0</v>
      </c>
      <c r="E37" s="94">
        <v>0</v>
      </c>
      <c r="F37" s="94">
        <v>0</v>
      </c>
      <c r="G37" s="94">
        <v>0</v>
      </c>
      <c r="H37" s="94">
        <v>0</v>
      </c>
      <c r="I37" s="94">
        <v>0</v>
      </c>
      <c r="J37" s="94">
        <v>0</v>
      </c>
      <c r="K37" s="94">
        <v>0</v>
      </c>
      <c r="L37" s="94">
        <v>0</v>
      </c>
      <c r="M37" s="94">
        <v>0</v>
      </c>
      <c r="N37" s="94">
        <v>0</v>
      </c>
      <c r="O37" s="94">
        <v>0</v>
      </c>
    </row>
    <row r="38" spans="1:16" ht="15.75" x14ac:dyDescent="0.3">
      <c r="A38" s="48" t="s">
        <v>18</v>
      </c>
      <c r="B38" s="21" t="s">
        <v>232</v>
      </c>
      <c r="C38" s="94">
        <v>514.43015216563094</v>
      </c>
      <c r="D38" s="94">
        <v>457.49291086897438</v>
      </c>
      <c r="E38" s="94">
        <v>402.02811753211364</v>
      </c>
      <c r="F38" s="94">
        <v>235.65554316707619</v>
      </c>
      <c r="G38" s="94">
        <v>199.14717460791218</v>
      </c>
      <c r="H38" s="94">
        <v>158.93361142130618</v>
      </c>
      <c r="I38" s="94">
        <v>135.41466849548914</v>
      </c>
      <c r="J38" s="94">
        <v>104.36208686131224</v>
      </c>
      <c r="K38" s="94">
        <v>84.700093863264073</v>
      </c>
      <c r="L38" s="94">
        <v>84.70195479820616</v>
      </c>
      <c r="M38" s="94">
        <v>84.70144973225942</v>
      </c>
      <c r="N38" s="94">
        <v>84.701541900562844</v>
      </c>
      <c r="O38" s="94">
        <v>73.796373963197908</v>
      </c>
    </row>
    <row r="39" spans="1:16" ht="15.75" x14ac:dyDescent="0.3">
      <c r="A39" s="48"/>
      <c r="B39" s="21" t="s">
        <v>233</v>
      </c>
      <c r="C39" s="94">
        <v>0</v>
      </c>
      <c r="D39" s="94">
        <v>0</v>
      </c>
      <c r="E39" s="94">
        <v>0</v>
      </c>
      <c r="F39" s="94">
        <v>0</v>
      </c>
      <c r="G39" s="94">
        <v>0</v>
      </c>
      <c r="H39" s="94">
        <v>0</v>
      </c>
      <c r="I39" s="94">
        <v>0</v>
      </c>
      <c r="J39" s="94">
        <v>0</v>
      </c>
      <c r="K39" s="94">
        <v>0</v>
      </c>
      <c r="L39" s="94">
        <v>0</v>
      </c>
      <c r="M39" s="94">
        <v>0</v>
      </c>
      <c r="N39" s="94">
        <v>0</v>
      </c>
      <c r="O39" s="94">
        <v>0</v>
      </c>
    </row>
    <row r="40" spans="1:16" ht="15.75" x14ac:dyDescent="0.3">
      <c r="A40" s="48" t="s">
        <v>20</v>
      </c>
      <c r="B40" s="21" t="s">
        <v>234</v>
      </c>
      <c r="C40" s="94">
        <v>0</v>
      </c>
      <c r="D40" s="94">
        <v>0</v>
      </c>
      <c r="E40" s="94">
        <v>0</v>
      </c>
      <c r="F40" s="94">
        <v>0</v>
      </c>
      <c r="G40" s="94">
        <v>0</v>
      </c>
      <c r="H40" s="94">
        <v>0</v>
      </c>
      <c r="I40" s="94">
        <v>0</v>
      </c>
      <c r="J40" s="94">
        <v>0</v>
      </c>
      <c r="K40" s="94">
        <v>0</v>
      </c>
      <c r="L40" s="94">
        <v>0</v>
      </c>
      <c r="M40" s="94">
        <v>0</v>
      </c>
      <c r="N40" s="94">
        <v>0</v>
      </c>
      <c r="O40" s="94">
        <v>0</v>
      </c>
    </row>
    <row r="41" spans="1:16" ht="15.75" x14ac:dyDescent="0.3">
      <c r="A41" s="48"/>
      <c r="B41" s="21" t="s">
        <v>235</v>
      </c>
      <c r="C41" s="94">
        <v>0</v>
      </c>
      <c r="D41" s="94">
        <v>0</v>
      </c>
      <c r="E41" s="94">
        <v>0</v>
      </c>
      <c r="F41" s="94">
        <v>0</v>
      </c>
      <c r="G41" s="94">
        <v>0</v>
      </c>
      <c r="H41" s="94">
        <v>0</v>
      </c>
      <c r="I41" s="94">
        <v>0</v>
      </c>
      <c r="J41" s="94">
        <v>0</v>
      </c>
      <c r="K41" s="94">
        <v>0</v>
      </c>
      <c r="L41" s="94">
        <v>0</v>
      </c>
      <c r="M41" s="94">
        <v>0</v>
      </c>
      <c r="N41" s="94">
        <v>0</v>
      </c>
      <c r="O41" s="94">
        <v>0</v>
      </c>
    </row>
    <row r="42" spans="1:16" ht="15.75" x14ac:dyDescent="0.3">
      <c r="A42" s="48" t="s">
        <v>14</v>
      </c>
      <c r="B42" s="21" t="s">
        <v>236</v>
      </c>
      <c r="C42" s="94">
        <v>0</v>
      </c>
      <c r="D42" s="94">
        <v>0</v>
      </c>
      <c r="E42" s="94">
        <v>0</v>
      </c>
      <c r="F42" s="94">
        <v>0</v>
      </c>
      <c r="G42" s="94">
        <v>0</v>
      </c>
      <c r="H42" s="94">
        <v>0</v>
      </c>
      <c r="I42" s="94">
        <v>0</v>
      </c>
      <c r="J42" s="94">
        <v>0</v>
      </c>
      <c r="K42" s="94">
        <v>0</v>
      </c>
      <c r="L42" s="94">
        <v>0</v>
      </c>
      <c r="M42" s="94">
        <v>0</v>
      </c>
      <c r="N42" s="94">
        <v>0</v>
      </c>
      <c r="O42" s="94">
        <v>0</v>
      </c>
    </row>
    <row r="43" spans="1:16" ht="15.75" x14ac:dyDescent="0.3">
      <c r="A43" s="48"/>
      <c r="B43" s="21" t="s">
        <v>237</v>
      </c>
      <c r="C43" s="94">
        <v>0</v>
      </c>
      <c r="D43" s="94">
        <v>0</v>
      </c>
      <c r="E43" s="94">
        <v>0</v>
      </c>
      <c r="F43" s="94">
        <v>0</v>
      </c>
      <c r="G43" s="94">
        <v>0</v>
      </c>
      <c r="H43" s="94">
        <v>0</v>
      </c>
      <c r="I43" s="94">
        <v>0</v>
      </c>
      <c r="J43" s="94">
        <v>0</v>
      </c>
      <c r="K43" s="94">
        <v>0</v>
      </c>
      <c r="L43" s="94">
        <v>0</v>
      </c>
      <c r="M43" s="94">
        <v>0</v>
      </c>
      <c r="N43" s="94">
        <v>0</v>
      </c>
      <c r="O43" s="94">
        <v>0</v>
      </c>
    </row>
    <row r="44" spans="1:16" ht="15.75" x14ac:dyDescent="0.3">
      <c r="A44" s="48" t="s">
        <v>15</v>
      </c>
      <c r="B44" s="21" t="s">
        <v>238</v>
      </c>
      <c r="C44" s="94">
        <v>58.120943729609991</v>
      </c>
      <c r="D44" s="94">
        <v>60.32305340343202</v>
      </c>
      <c r="E44" s="94">
        <v>55.084734770892034</v>
      </c>
      <c r="F44" s="94">
        <v>59.256541772749308</v>
      </c>
      <c r="G44" s="94">
        <v>63.538596629793176</v>
      </c>
      <c r="H44" s="94">
        <v>65.035626222449295</v>
      </c>
      <c r="I44" s="94">
        <v>66.03364595088668</v>
      </c>
      <c r="J44" s="94">
        <v>69.524256448662172</v>
      </c>
      <c r="K44" s="94">
        <v>71.851330113845862</v>
      </c>
      <c r="L44" s="94">
        <v>74.946634323156644</v>
      </c>
      <c r="M44" s="94">
        <v>77.010170462697204</v>
      </c>
      <c r="N44" s="94">
        <v>81.367211042324016</v>
      </c>
      <c r="O44" s="94">
        <v>84.779495897609777</v>
      </c>
    </row>
    <row r="45" spans="1:16" ht="15.75" x14ac:dyDescent="0.3">
      <c r="A45" s="48"/>
      <c r="B45" s="21" t="s">
        <v>239</v>
      </c>
      <c r="C45" s="94">
        <v>0</v>
      </c>
      <c r="D45" s="94">
        <v>0</v>
      </c>
      <c r="E45" s="94">
        <v>0</v>
      </c>
      <c r="F45" s="94">
        <v>0</v>
      </c>
      <c r="G45" s="94">
        <v>0</v>
      </c>
      <c r="H45" s="94">
        <v>0</v>
      </c>
      <c r="I45" s="94">
        <v>0</v>
      </c>
      <c r="J45" s="94">
        <v>0</v>
      </c>
      <c r="K45" s="94">
        <v>0</v>
      </c>
      <c r="L45" s="94">
        <v>0</v>
      </c>
      <c r="M45" s="94">
        <v>0</v>
      </c>
      <c r="N45" s="94">
        <v>0</v>
      </c>
      <c r="O45" s="94">
        <v>0</v>
      </c>
    </row>
    <row r="46" spans="1:16" ht="15.75" x14ac:dyDescent="0.3">
      <c r="A46" s="48" t="s">
        <v>21</v>
      </c>
      <c r="B46" s="21" t="s">
        <v>240</v>
      </c>
      <c r="C46" s="94">
        <v>0</v>
      </c>
      <c r="D46" s="94">
        <v>0</v>
      </c>
      <c r="E46" s="94">
        <v>0</v>
      </c>
      <c r="F46" s="94">
        <v>0</v>
      </c>
      <c r="G46" s="94">
        <v>0</v>
      </c>
      <c r="H46" s="94">
        <v>0</v>
      </c>
      <c r="I46" s="94">
        <v>0</v>
      </c>
      <c r="J46" s="94">
        <v>0</v>
      </c>
      <c r="K46" s="94">
        <v>0</v>
      </c>
      <c r="L46" s="94">
        <v>0</v>
      </c>
      <c r="M46" s="94">
        <v>0</v>
      </c>
      <c r="N46" s="94">
        <v>0</v>
      </c>
      <c r="O46" s="94">
        <v>0</v>
      </c>
    </row>
    <row r="47" spans="1:16" ht="15.75" x14ac:dyDescent="0.3">
      <c r="A47" s="48"/>
      <c r="B47" s="21" t="s">
        <v>241</v>
      </c>
      <c r="C47" s="94">
        <v>0</v>
      </c>
      <c r="D47" s="94">
        <v>0</v>
      </c>
      <c r="E47" s="94">
        <v>0</v>
      </c>
      <c r="F47" s="94">
        <v>0</v>
      </c>
      <c r="G47" s="94">
        <v>0</v>
      </c>
      <c r="H47" s="94">
        <v>0</v>
      </c>
      <c r="I47" s="94">
        <v>0</v>
      </c>
      <c r="J47" s="94">
        <v>0</v>
      </c>
      <c r="K47" s="94">
        <v>0</v>
      </c>
      <c r="L47" s="94">
        <v>0</v>
      </c>
      <c r="M47" s="94">
        <v>0</v>
      </c>
      <c r="N47" s="94">
        <v>0</v>
      </c>
      <c r="O47" s="94">
        <v>0</v>
      </c>
    </row>
    <row r="48" spans="1:16" ht="15.75" x14ac:dyDescent="0.3">
      <c r="A48" s="48" t="s">
        <v>19</v>
      </c>
      <c r="B48" s="21" t="s">
        <v>242</v>
      </c>
      <c r="C48" s="94">
        <v>0</v>
      </c>
      <c r="D48" s="94">
        <v>0</v>
      </c>
      <c r="E48" s="94">
        <v>0</v>
      </c>
      <c r="F48" s="94">
        <v>0</v>
      </c>
      <c r="G48" s="94">
        <v>0</v>
      </c>
      <c r="H48" s="94">
        <v>0</v>
      </c>
      <c r="I48" s="94">
        <v>0</v>
      </c>
      <c r="J48" s="94">
        <v>0</v>
      </c>
      <c r="K48" s="94">
        <v>0</v>
      </c>
      <c r="L48" s="94">
        <v>0</v>
      </c>
      <c r="M48" s="94">
        <v>0</v>
      </c>
      <c r="N48" s="94">
        <v>0</v>
      </c>
      <c r="O48" s="94">
        <v>0</v>
      </c>
    </row>
    <row r="49" spans="1:15" ht="15.75" x14ac:dyDescent="0.3">
      <c r="A49" s="48"/>
      <c r="B49" s="21" t="s">
        <v>243</v>
      </c>
      <c r="C49" s="94">
        <v>0</v>
      </c>
      <c r="D49" s="94">
        <v>0</v>
      </c>
      <c r="E49" s="94">
        <v>0</v>
      </c>
      <c r="F49" s="94">
        <v>0</v>
      </c>
      <c r="G49" s="94">
        <v>0</v>
      </c>
      <c r="H49" s="94">
        <v>0</v>
      </c>
      <c r="I49" s="94">
        <v>0</v>
      </c>
      <c r="J49" s="94">
        <v>0</v>
      </c>
      <c r="K49" s="94">
        <v>0</v>
      </c>
      <c r="L49" s="94">
        <v>0</v>
      </c>
      <c r="M49" s="94">
        <v>0</v>
      </c>
      <c r="N49" s="94">
        <v>0</v>
      </c>
      <c r="O49" s="94">
        <v>0</v>
      </c>
    </row>
    <row r="50" spans="1:15" ht="15.75" x14ac:dyDescent="0.3">
      <c r="A50" s="48" t="s">
        <v>16</v>
      </c>
      <c r="B50" s="21" t="s">
        <v>244</v>
      </c>
      <c r="C50" s="94">
        <v>0</v>
      </c>
      <c r="D50" s="94">
        <v>0</v>
      </c>
      <c r="E50" s="94">
        <v>0</v>
      </c>
      <c r="F50" s="94">
        <v>0</v>
      </c>
      <c r="G50" s="94">
        <v>0</v>
      </c>
      <c r="H50" s="94">
        <v>0</v>
      </c>
      <c r="I50" s="94">
        <v>0</v>
      </c>
      <c r="J50" s="94">
        <v>0</v>
      </c>
      <c r="K50" s="94">
        <v>0</v>
      </c>
      <c r="L50" s="94">
        <v>0</v>
      </c>
      <c r="M50" s="94">
        <v>0</v>
      </c>
      <c r="N50" s="94">
        <v>0</v>
      </c>
      <c r="O50" s="94">
        <v>0</v>
      </c>
    </row>
    <row r="51" spans="1:15" ht="15.75" x14ac:dyDescent="0.3">
      <c r="A51" s="48"/>
      <c r="B51" s="21" t="s">
        <v>245</v>
      </c>
      <c r="C51" s="94">
        <v>0</v>
      </c>
      <c r="D51" s="94">
        <v>0</v>
      </c>
      <c r="E51" s="94">
        <v>0</v>
      </c>
      <c r="F51" s="94">
        <v>0</v>
      </c>
      <c r="G51" s="94">
        <v>0</v>
      </c>
      <c r="H51" s="94">
        <v>0</v>
      </c>
      <c r="I51" s="94">
        <v>0</v>
      </c>
      <c r="J51" s="94">
        <v>0</v>
      </c>
      <c r="K51" s="94">
        <v>0</v>
      </c>
      <c r="L51" s="94">
        <v>0</v>
      </c>
      <c r="M51" s="94">
        <v>0</v>
      </c>
      <c r="N51" s="94">
        <v>0</v>
      </c>
      <c r="O51" s="94">
        <v>0</v>
      </c>
    </row>
    <row r="52" spans="1:15" ht="15.75" x14ac:dyDescent="0.3">
      <c r="A52" s="48"/>
      <c r="B52" s="22" t="s">
        <v>182</v>
      </c>
      <c r="C52" s="68">
        <f t="shared" ref="C52:O52" si="1">SUM(C34:C51)</f>
        <v>572.55109589524091</v>
      </c>
      <c r="D52" s="68">
        <f t="shared" si="1"/>
        <v>517.8159642724064</v>
      </c>
      <c r="E52" s="68">
        <f t="shared" si="1"/>
        <v>457.1128523030057</v>
      </c>
      <c r="F52" s="68">
        <f t="shared" si="1"/>
        <v>294.91208493982549</v>
      </c>
      <c r="G52" s="68">
        <f t="shared" si="1"/>
        <v>262.68577123770535</v>
      </c>
      <c r="H52" s="68">
        <f t="shared" si="1"/>
        <v>223.96923764375549</v>
      </c>
      <c r="I52" s="68">
        <f t="shared" si="1"/>
        <v>201.44831444637583</v>
      </c>
      <c r="J52" s="68">
        <f t="shared" si="1"/>
        <v>173.88634330997439</v>
      </c>
      <c r="K52" s="68">
        <f t="shared" si="1"/>
        <v>156.55142397710995</v>
      </c>
      <c r="L52" s="68">
        <f t="shared" si="1"/>
        <v>159.64858912136282</v>
      </c>
      <c r="M52" s="68">
        <f t="shared" si="1"/>
        <v>161.71162019495662</v>
      </c>
      <c r="N52" s="68">
        <f t="shared" si="1"/>
        <v>166.06875294288687</v>
      </c>
      <c r="O52" s="68">
        <f t="shared" si="1"/>
        <v>158.5758698608077</v>
      </c>
    </row>
    <row r="53" spans="1:15" ht="15.75" x14ac:dyDescent="0.3">
      <c r="A53" s="49"/>
      <c r="B53" s="23"/>
      <c r="C53" s="79"/>
      <c r="D53" s="79"/>
      <c r="E53" s="79"/>
      <c r="F53" s="89"/>
      <c r="G53" s="89"/>
      <c r="H53" s="79"/>
      <c r="I53" s="79"/>
      <c r="J53" s="79"/>
      <c r="K53" s="79"/>
      <c r="L53" s="79"/>
      <c r="M53" s="79"/>
      <c r="N53" s="79"/>
      <c r="O53" s="79"/>
    </row>
    <row r="54" spans="1:15" ht="16.5" x14ac:dyDescent="0.3">
      <c r="A54" s="49"/>
      <c r="B54" s="24" t="s">
        <v>155</v>
      </c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</row>
    <row r="55" spans="1:15" ht="30" x14ac:dyDescent="0.35">
      <c r="A55" s="47"/>
      <c r="B55" s="14" t="s">
        <v>215</v>
      </c>
      <c r="C55" s="15">
        <v>2018</v>
      </c>
      <c r="D55" s="15">
        <v>2019</v>
      </c>
      <c r="E55" s="15">
        <v>2020</v>
      </c>
      <c r="F55" s="15">
        <v>2023</v>
      </c>
      <c r="G55" s="15">
        <v>2025</v>
      </c>
      <c r="H55" s="15">
        <v>2028</v>
      </c>
      <c r="I55" s="15">
        <v>2030</v>
      </c>
      <c r="J55" s="15">
        <v>2033</v>
      </c>
      <c r="K55" s="15">
        <v>2035</v>
      </c>
      <c r="L55" s="15">
        <v>2038</v>
      </c>
      <c r="M55" s="15">
        <v>2040</v>
      </c>
      <c r="N55" s="15">
        <v>2045</v>
      </c>
      <c r="O55" s="15">
        <v>2050</v>
      </c>
    </row>
    <row r="56" spans="1:15" ht="15.75" x14ac:dyDescent="0.3">
      <c r="A56" s="48" t="s">
        <v>60</v>
      </c>
      <c r="B56" s="21" t="s">
        <v>95</v>
      </c>
      <c r="C56" s="94">
        <v>0</v>
      </c>
      <c r="D56" s="94">
        <v>0</v>
      </c>
      <c r="E56" s="94">
        <v>0</v>
      </c>
      <c r="F56" s="94">
        <v>0</v>
      </c>
      <c r="G56" s="94">
        <v>0</v>
      </c>
      <c r="H56" s="94">
        <v>0</v>
      </c>
      <c r="I56" s="94">
        <v>0</v>
      </c>
      <c r="J56" s="94">
        <v>0</v>
      </c>
      <c r="K56" s="94">
        <v>0</v>
      </c>
      <c r="L56" s="94">
        <v>0</v>
      </c>
      <c r="M56" s="94">
        <v>0</v>
      </c>
      <c r="N56" s="94">
        <v>0</v>
      </c>
      <c r="O56" s="94">
        <v>0</v>
      </c>
    </row>
    <row r="57" spans="1:15" ht="15.75" x14ac:dyDescent="0.3">
      <c r="A57" s="48" t="s">
        <v>59</v>
      </c>
      <c r="B57" s="21" t="s">
        <v>96</v>
      </c>
      <c r="C57" s="94">
        <v>0</v>
      </c>
      <c r="D57" s="94">
        <v>0</v>
      </c>
      <c r="E57" s="94">
        <v>0</v>
      </c>
      <c r="F57" s="94">
        <v>0</v>
      </c>
      <c r="G57" s="94">
        <v>0</v>
      </c>
      <c r="H57" s="94">
        <v>0</v>
      </c>
      <c r="I57" s="94">
        <v>0</v>
      </c>
      <c r="J57" s="94">
        <v>0</v>
      </c>
      <c r="K57" s="94">
        <v>0</v>
      </c>
      <c r="L57" s="94">
        <v>0</v>
      </c>
      <c r="M57" s="94">
        <v>0</v>
      </c>
      <c r="N57" s="94">
        <v>0</v>
      </c>
      <c r="O57" s="94">
        <v>0</v>
      </c>
    </row>
    <row r="58" spans="1:15" ht="15.75" x14ac:dyDescent="0.3">
      <c r="A58" s="48" t="s">
        <v>42</v>
      </c>
      <c r="B58" s="21" t="s">
        <v>97</v>
      </c>
      <c r="C58" s="94">
        <v>0</v>
      </c>
      <c r="D58" s="94">
        <v>0</v>
      </c>
      <c r="E58" s="94">
        <v>0</v>
      </c>
      <c r="F58" s="94">
        <v>0</v>
      </c>
      <c r="G58" s="94">
        <v>0</v>
      </c>
      <c r="H58" s="94">
        <v>0</v>
      </c>
      <c r="I58" s="94">
        <v>0</v>
      </c>
      <c r="J58" s="94">
        <v>0</v>
      </c>
      <c r="K58" s="94">
        <v>0</v>
      </c>
      <c r="L58" s="94">
        <v>0</v>
      </c>
      <c r="M58" s="94">
        <v>0</v>
      </c>
      <c r="N58" s="94">
        <v>0</v>
      </c>
      <c r="O58" s="94">
        <v>0</v>
      </c>
    </row>
    <row r="59" spans="1:15" ht="15.75" x14ac:dyDescent="0.3">
      <c r="A59" s="48" t="s">
        <v>38</v>
      </c>
      <c r="B59" s="21" t="s">
        <v>98</v>
      </c>
      <c r="C59" s="94">
        <v>0</v>
      </c>
      <c r="D59" s="94">
        <v>0</v>
      </c>
      <c r="E59" s="94">
        <v>0</v>
      </c>
      <c r="F59" s="94">
        <v>0</v>
      </c>
      <c r="G59" s="94">
        <v>0</v>
      </c>
      <c r="H59" s="94">
        <v>0</v>
      </c>
      <c r="I59" s="94">
        <v>0</v>
      </c>
      <c r="J59" s="94">
        <v>0</v>
      </c>
      <c r="K59" s="94">
        <v>0</v>
      </c>
      <c r="L59" s="94">
        <v>0</v>
      </c>
      <c r="M59" s="94">
        <v>0</v>
      </c>
      <c r="N59" s="94">
        <v>0</v>
      </c>
      <c r="O59" s="94">
        <v>0</v>
      </c>
    </row>
    <row r="60" spans="1:15" ht="15.75" x14ac:dyDescent="0.3">
      <c r="A60" s="48"/>
      <c r="B60" s="26" t="s">
        <v>183</v>
      </c>
      <c r="C60" s="69">
        <f t="shared" ref="C60:D60" si="2">SUM(C56:C59)</f>
        <v>0</v>
      </c>
      <c r="D60" s="69">
        <f t="shared" si="2"/>
        <v>0</v>
      </c>
      <c r="E60" s="69">
        <f t="shared" ref="E60:O60" si="3">SUM(E56:E59)</f>
        <v>0</v>
      </c>
      <c r="F60" s="69">
        <f t="shared" si="3"/>
        <v>0</v>
      </c>
      <c r="G60" s="69">
        <f t="shared" si="3"/>
        <v>0</v>
      </c>
      <c r="H60" s="69">
        <f t="shared" si="3"/>
        <v>0</v>
      </c>
      <c r="I60" s="69">
        <f t="shared" si="3"/>
        <v>0</v>
      </c>
      <c r="J60" s="69">
        <f t="shared" si="3"/>
        <v>0</v>
      </c>
      <c r="K60" s="69">
        <f t="shared" si="3"/>
        <v>0</v>
      </c>
      <c r="L60" s="69">
        <f t="shared" si="3"/>
        <v>0</v>
      </c>
      <c r="M60" s="69">
        <f t="shared" si="3"/>
        <v>0</v>
      </c>
      <c r="N60" s="69">
        <f t="shared" si="3"/>
        <v>0</v>
      </c>
      <c r="O60" s="69">
        <f t="shared" si="3"/>
        <v>0</v>
      </c>
    </row>
    <row r="61" spans="1:15" ht="15.75" x14ac:dyDescent="0.3">
      <c r="A61" s="49"/>
      <c r="B61" s="18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</row>
    <row r="62" spans="1:15" ht="16.5" x14ac:dyDescent="0.3">
      <c r="A62" s="49"/>
      <c r="B62" s="27" t="s">
        <v>174</v>
      </c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</row>
    <row r="63" spans="1:15" ht="30" x14ac:dyDescent="0.35">
      <c r="A63" s="47"/>
      <c r="B63" s="14" t="s">
        <v>215</v>
      </c>
      <c r="C63" s="15">
        <v>2018</v>
      </c>
      <c r="D63" s="15">
        <v>2019</v>
      </c>
      <c r="E63" s="15">
        <v>2020</v>
      </c>
      <c r="F63" s="15">
        <v>2023</v>
      </c>
      <c r="G63" s="15">
        <v>2025</v>
      </c>
      <c r="H63" s="15">
        <v>2028</v>
      </c>
      <c r="I63" s="15">
        <v>2030</v>
      </c>
      <c r="J63" s="15">
        <v>2033</v>
      </c>
      <c r="K63" s="15">
        <v>2035</v>
      </c>
      <c r="L63" s="15">
        <v>2038</v>
      </c>
      <c r="M63" s="15">
        <v>2040</v>
      </c>
      <c r="N63" s="15">
        <v>2045</v>
      </c>
      <c r="O63" s="15">
        <v>2050</v>
      </c>
    </row>
    <row r="64" spans="1:15" ht="15.75" x14ac:dyDescent="0.3">
      <c r="A64" s="50" t="s">
        <v>77</v>
      </c>
      <c r="B64" s="16" t="s">
        <v>99</v>
      </c>
      <c r="C64" s="94">
        <v>0</v>
      </c>
      <c r="D64" s="94">
        <v>0</v>
      </c>
      <c r="E64" s="94">
        <v>0</v>
      </c>
      <c r="F64" s="94">
        <v>0</v>
      </c>
      <c r="G64" s="94">
        <v>0</v>
      </c>
      <c r="H64" s="94">
        <v>0</v>
      </c>
      <c r="I64" s="94">
        <v>0</v>
      </c>
      <c r="J64" s="94">
        <v>0</v>
      </c>
      <c r="K64" s="94">
        <v>0</v>
      </c>
      <c r="L64" s="94">
        <v>0</v>
      </c>
      <c r="M64" s="94">
        <v>0</v>
      </c>
      <c r="N64" s="94">
        <v>0</v>
      </c>
      <c r="O64" s="94">
        <v>0</v>
      </c>
    </row>
    <row r="65" spans="1:15" ht="15.75" x14ac:dyDescent="0.3">
      <c r="A65" s="50" t="s">
        <v>87</v>
      </c>
      <c r="B65" s="16" t="s">
        <v>100</v>
      </c>
      <c r="C65" s="94">
        <v>0</v>
      </c>
      <c r="D65" s="94">
        <v>0</v>
      </c>
      <c r="E65" s="94">
        <v>0</v>
      </c>
      <c r="F65" s="94">
        <v>0</v>
      </c>
      <c r="G65" s="94">
        <v>0</v>
      </c>
      <c r="H65" s="94">
        <v>0</v>
      </c>
      <c r="I65" s="94">
        <v>0</v>
      </c>
      <c r="J65" s="94">
        <v>0</v>
      </c>
      <c r="K65" s="94">
        <v>0</v>
      </c>
      <c r="L65" s="94">
        <v>0</v>
      </c>
      <c r="M65" s="94">
        <v>0</v>
      </c>
      <c r="N65" s="94">
        <v>0</v>
      </c>
      <c r="O65" s="94">
        <v>0</v>
      </c>
    </row>
    <row r="66" spans="1:15" ht="15.75" x14ac:dyDescent="0.3">
      <c r="A66" s="50" t="s">
        <v>85</v>
      </c>
      <c r="B66" s="16" t="s">
        <v>101</v>
      </c>
      <c r="C66" s="94">
        <v>0</v>
      </c>
      <c r="D66" s="94">
        <v>0</v>
      </c>
      <c r="E66" s="94">
        <v>0</v>
      </c>
      <c r="F66" s="94">
        <v>0</v>
      </c>
      <c r="G66" s="94">
        <v>0</v>
      </c>
      <c r="H66" s="94">
        <v>0</v>
      </c>
      <c r="I66" s="94">
        <v>0</v>
      </c>
      <c r="J66" s="94">
        <v>0</v>
      </c>
      <c r="K66" s="94">
        <v>0</v>
      </c>
      <c r="L66" s="94">
        <v>0</v>
      </c>
      <c r="M66" s="94">
        <v>0</v>
      </c>
      <c r="N66" s="94">
        <v>0</v>
      </c>
      <c r="O66" s="94">
        <v>0</v>
      </c>
    </row>
    <row r="67" spans="1:15" ht="15.75" x14ac:dyDescent="0.3">
      <c r="A67" s="50" t="s">
        <v>41</v>
      </c>
      <c r="B67" s="16" t="s">
        <v>102</v>
      </c>
      <c r="C67" s="94">
        <v>7.2115699999999991</v>
      </c>
      <c r="D67" s="94">
        <v>10.921609999999998</v>
      </c>
      <c r="E67" s="94">
        <v>14.399772499999999</v>
      </c>
      <c r="F67" s="94">
        <v>1.7358013606996308</v>
      </c>
      <c r="G67" s="94">
        <v>1.1957742707041898</v>
      </c>
      <c r="H67" s="94">
        <v>0.92576072570646972</v>
      </c>
      <c r="I67" s="94">
        <v>0.81004063499316104</v>
      </c>
      <c r="J67" s="94">
        <v>0.81004063499316104</v>
      </c>
      <c r="K67" s="94">
        <v>0.81004063499316104</v>
      </c>
      <c r="L67" s="94">
        <v>0.81004063499316104</v>
      </c>
      <c r="M67" s="94">
        <v>0.81004063499316104</v>
      </c>
      <c r="N67" s="94">
        <v>0.81004063499316104</v>
      </c>
      <c r="O67" s="94">
        <v>0.81004063499316104</v>
      </c>
    </row>
    <row r="68" spans="1:15" ht="15.75" x14ac:dyDescent="0.3">
      <c r="A68" s="50" t="s">
        <v>56</v>
      </c>
      <c r="B68" s="16" t="s">
        <v>103</v>
      </c>
      <c r="C68" s="94">
        <v>0</v>
      </c>
      <c r="D68" s="94">
        <v>0</v>
      </c>
      <c r="E68" s="94">
        <v>0</v>
      </c>
      <c r="F68" s="94">
        <v>0</v>
      </c>
      <c r="G68" s="94">
        <v>0</v>
      </c>
      <c r="H68" s="94">
        <v>0</v>
      </c>
      <c r="I68" s="94">
        <v>0</v>
      </c>
      <c r="J68" s="94">
        <v>0</v>
      </c>
      <c r="K68" s="94">
        <v>0</v>
      </c>
      <c r="L68" s="94">
        <v>0</v>
      </c>
      <c r="M68" s="94">
        <v>0</v>
      </c>
      <c r="N68" s="94">
        <v>0</v>
      </c>
      <c r="O68" s="94">
        <v>0</v>
      </c>
    </row>
    <row r="69" spans="1:15" ht="15.75" x14ac:dyDescent="0.3">
      <c r="A69" s="50" t="s">
        <v>37</v>
      </c>
      <c r="B69" s="16" t="s">
        <v>104</v>
      </c>
      <c r="C69" s="94">
        <v>0</v>
      </c>
      <c r="D69" s="94">
        <v>0</v>
      </c>
      <c r="E69" s="94">
        <v>0</v>
      </c>
      <c r="F69" s="94">
        <v>0</v>
      </c>
      <c r="G69" s="94">
        <v>0</v>
      </c>
      <c r="H69" s="94">
        <v>0</v>
      </c>
      <c r="I69" s="94">
        <v>0</v>
      </c>
      <c r="J69" s="94">
        <v>0</v>
      </c>
      <c r="K69" s="94">
        <v>0</v>
      </c>
      <c r="L69" s="94">
        <v>0</v>
      </c>
      <c r="M69" s="94">
        <v>0</v>
      </c>
      <c r="N69" s="94">
        <v>0</v>
      </c>
      <c r="O69" s="94">
        <v>0</v>
      </c>
    </row>
    <row r="70" spans="1:15" ht="15.75" x14ac:dyDescent="0.3">
      <c r="A70" s="50" t="s">
        <v>105</v>
      </c>
      <c r="B70" s="16" t="s">
        <v>106</v>
      </c>
      <c r="C70" s="94">
        <v>0</v>
      </c>
      <c r="D70" s="94">
        <v>0</v>
      </c>
      <c r="E70" s="94">
        <v>0</v>
      </c>
      <c r="F70" s="94">
        <v>0</v>
      </c>
      <c r="G70" s="94">
        <v>0</v>
      </c>
      <c r="H70" s="94">
        <v>0</v>
      </c>
      <c r="I70" s="94">
        <v>0</v>
      </c>
      <c r="J70" s="94">
        <v>0</v>
      </c>
      <c r="K70" s="94">
        <v>0</v>
      </c>
      <c r="L70" s="94">
        <v>0</v>
      </c>
      <c r="M70" s="94">
        <v>0</v>
      </c>
      <c r="N70" s="94">
        <v>0</v>
      </c>
      <c r="O70" s="94">
        <v>0</v>
      </c>
    </row>
    <row r="71" spans="1:15" x14ac:dyDescent="0.25">
      <c r="A71" s="50"/>
      <c r="B71" s="29" t="s">
        <v>184</v>
      </c>
      <c r="C71" s="70">
        <f t="shared" ref="C71:D71" si="4">SUM(C64:C70)</f>
        <v>7.2115699999999991</v>
      </c>
      <c r="D71" s="70">
        <f t="shared" si="4"/>
        <v>10.921609999999998</v>
      </c>
      <c r="E71" s="70">
        <f>SUM(E64:E70)</f>
        <v>14.399772499999999</v>
      </c>
      <c r="F71" s="70">
        <f t="shared" ref="F71:O71" si="5">SUM(F64:F70)</f>
        <v>1.7358013606996308</v>
      </c>
      <c r="G71" s="70">
        <f t="shared" si="5"/>
        <v>1.1957742707041898</v>
      </c>
      <c r="H71" s="70">
        <f t="shared" si="5"/>
        <v>0.92576072570646972</v>
      </c>
      <c r="I71" s="70">
        <f t="shared" si="5"/>
        <v>0.81004063499316104</v>
      </c>
      <c r="J71" s="70">
        <f t="shared" si="5"/>
        <v>0.81004063499316104</v>
      </c>
      <c r="K71" s="70">
        <f t="shared" si="5"/>
        <v>0.81004063499316104</v>
      </c>
      <c r="L71" s="70">
        <f t="shared" si="5"/>
        <v>0.81004063499316104</v>
      </c>
      <c r="M71" s="70">
        <f t="shared" si="5"/>
        <v>0.81004063499316104</v>
      </c>
      <c r="N71" s="70">
        <f t="shared" si="5"/>
        <v>0.81004063499316104</v>
      </c>
      <c r="O71" s="70">
        <f t="shared" si="5"/>
        <v>0.81004063499316104</v>
      </c>
    </row>
    <row r="72" spans="1:15" ht="15.75" x14ac:dyDescent="0.3">
      <c r="A72" s="50" t="s">
        <v>80</v>
      </c>
      <c r="B72" s="16" t="s">
        <v>107</v>
      </c>
      <c r="C72" s="94">
        <v>0</v>
      </c>
      <c r="D72" s="94">
        <v>0</v>
      </c>
      <c r="E72" s="94">
        <v>0</v>
      </c>
      <c r="F72" s="94">
        <v>0</v>
      </c>
      <c r="G72" s="94">
        <v>0</v>
      </c>
      <c r="H72" s="94">
        <v>0</v>
      </c>
      <c r="I72" s="94">
        <v>0</v>
      </c>
      <c r="J72" s="94">
        <v>0</v>
      </c>
      <c r="K72" s="94">
        <v>0</v>
      </c>
      <c r="L72" s="94">
        <v>0</v>
      </c>
      <c r="M72" s="94">
        <v>0</v>
      </c>
      <c r="N72" s="94">
        <v>0</v>
      </c>
      <c r="O72" s="94">
        <v>0</v>
      </c>
    </row>
    <row r="73" spans="1:15" ht="15.75" x14ac:dyDescent="0.3">
      <c r="A73" s="50" t="s">
        <v>88</v>
      </c>
      <c r="B73" s="16" t="s">
        <v>108</v>
      </c>
      <c r="C73" s="94">
        <v>0</v>
      </c>
      <c r="D73" s="94">
        <v>0</v>
      </c>
      <c r="E73" s="94">
        <v>0</v>
      </c>
      <c r="F73" s="94">
        <v>0</v>
      </c>
      <c r="G73" s="94">
        <v>0</v>
      </c>
      <c r="H73" s="94">
        <v>0</v>
      </c>
      <c r="I73" s="94">
        <v>0</v>
      </c>
      <c r="J73" s="94">
        <v>0</v>
      </c>
      <c r="K73" s="94">
        <v>0</v>
      </c>
      <c r="L73" s="94">
        <v>0</v>
      </c>
      <c r="M73" s="94">
        <v>0</v>
      </c>
      <c r="N73" s="94">
        <v>0</v>
      </c>
      <c r="O73" s="94">
        <v>0</v>
      </c>
    </row>
    <row r="74" spans="1:15" ht="15.75" x14ac:dyDescent="0.3">
      <c r="A74" s="50" t="s">
        <v>86</v>
      </c>
      <c r="B74" s="16" t="s">
        <v>109</v>
      </c>
      <c r="C74" s="94">
        <v>0</v>
      </c>
      <c r="D74" s="94">
        <v>0</v>
      </c>
      <c r="E74" s="94">
        <v>0</v>
      </c>
      <c r="F74" s="94">
        <v>0</v>
      </c>
      <c r="G74" s="94">
        <v>0</v>
      </c>
      <c r="H74" s="94">
        <v>0</v>
      </c>
      <c r="I74" s="94">
        <v>0</v>
      </c>
      <c r="J74" s="94">
        <v>0</v>
      </c>
      <c r="K74" s="94">
        <v>0</v>
      </c>
      <c r="L74" s="94">
        <v>0</v>
      </c>
      <c r="M74" s="94">
        <v>0</v>
      </c>
      <c r="N74" s="94">
        <v>0</v>
      </c>
      <c r="O74" s="94">
        <v>0</v>
      </c>
    </row>
    <row r="75" spans="1:15" ht="27" x14ac:dyDescent="0.3">
      <c r="A75" s="50" t="s">
        <v>40</v>
      </c>
      <c r="B75" s="16" t="s">
        <v>110</v>
      </c>
      <c r="C75" s="94">
        <v>5.9743123830357003</v>
      </c>
      <c r="D75" s="94">
        <v>4.6016000000000004</v>
      </c>
      <c r="E75" s="94">
        <v>7.6214000000000004E-2</v>
      </c>
      <c r="F75" s="94">
        <v>0.99634334317787598</v>
      </c>
      <c r="G75" s="94">
        <v>0.68636985863364774</v>
      </c>
      <c r="H75" s="94">
        <v>0.53138311636153379</v>
      </c>
      <c r="I75" s="94">
        <v>0.46496022681634219</v>
      </c>
      <c r="J75" s="94">
        <v>0.46496022681634219</v>
      </c>
      <c r="K75" s="94">
        <v>0.46496022681634219</v>
      </c>
      <c r="L75" s="94">
        <v>0.46496022681634219</v>
      </c>
      <c r="M75" s="94">
        <v>0.46496022681634219</v>
      </c>
      <c r="N75" s="94">
        <v>0.46496022681634219</v>
      </c>
      <c r="O75" s="94">
        <v>0.46496022681634219</v>
      </c>
    </row>
    <row r="76" spans="1:15" ht="27" x14ac:dyDescent="0.3">
      <c r="A76" s="50" t="s">
        <v>57</v>
      </c>
      <c r="B76" s="16" t="s">
        <v>111</v>
      </c>
      <c r="C76" s="94">
        <v>0</v>
      </c>
      <c r="D76" s="94">
        <v>0</v>
      </c>
      <c r="E76" s="94">
        <v>0</v>
      </c>
      <c r="F76" s="94">
        <v>0</v>
      </c>
      <c r="G76" s="94">
        <v>0</v>
      </c>
      <c r="H76" s="94">
        <v>0</v>
      </c>
      <c r="I76" s="94">
        <v>0</v>
      </c>
      <c r="J76" s="94">
        <v>0</v>
      </c>
      <c r="K76" s="94">
        <v>0</v>
      </c>
      <c r="L76" s="94">
        <v>0</v>
      </c>
      <c r="M76" s="94">
        <v>0</v>
      </c>
      <c r="N76" s="94">
        <v>0</v>
      </c>
      <c r="O76" s="94">
        <v>0</v>
      </c>
    </row>
    <row r="77" spans="1:15" x14ac:dyDescent="0.25">
      <c r="A77" s="50"/>
      <c r="B77" s="29" t="s">
        <v>185</v>
      </c>
      <c r="C77" s="70">
        <f t="shared" ref="C77:D77" si="6">SUM(C72:C76)</f>
        <v>5.9743123830357003</v>
      </c>
      <c r="D77" s="70">
        <f t="shared" si="6"/>
        <v>4.6016000000000004</v>
      </c>
      <c r="E77" s="70">
        <f>SUM(E72:E76)</f>
        <v>7.6214000000000004E-2</v>
      </c>
      <c r="F77" s="70">
        <f t="shared" ref="F77:O77" si="7">SUM(F72:F76)</f>
        <v>0.99634334317787598</v>
      </c>
      <c r="G77" s="70">
        <f t="shared" si="7"/>
        <v>0.68636985863364774</v>
      </c>
      <c r="H77" s="70">
        <f t="shared" si="7"/>
        <v>0.53138311636153379</v>
      </c>
      <c r="I77" s="70">
        <f t="shared" si="7"/>
        <v>0.46496022681634219</v>
      </c>
      <c r="J77" s="70">
        <f t="shared" si="7"/>
        <v>0.46496022681634219</v>
      </c>
      <c r="K77" s="70">
        <f t="shared" si="7"/>
        <v>0.46496022681634219</v>
      </c>
      <c r="L77" s="70">
        <f t="shared" si="7"/>
        <v>0.46496022681634219</v>
      </c>
      <c r="M77" s="70">
        <f t="shared" si="7"/>
        <v>0.46496022681634219</v>
      </c>
      <c r="N77" s="70">
        <f t="shared" si="7"/>
        <v>0.46496022681634219</v>
      </c>
      <c r="O77" s="70">
        <f t="shared" si="7"/>
        <v>0.46496022681634219</v>
      </c>
    </row>
    <row r="78" spans="1:15" ht="15.75" x14ac:dyDescent="0.3">
      <c r="A78" s="48"/>
      <c r="B78" s="30" t="s">
        <v>186</v>
      </c>
      <c r="C78" s="71">
        <f t="shared" ref="C78:D78" si="8">SUM(C71,C77)</f>
        <v>13.1858823830357</v>
      </c>
      <c r="D78" s="71">
        <f t="shared" si="8"/>
        <v>15.523209999999999</v>
      </c>
      <c r="E78" s="71">
        <f>SUM(E71,E77)</f>
        <v>14.475986499999999</v>
      </c>
      <c r="F78" s="71">
        <f t="shared" ref="F78:O78" si="9">SUM(F71,F77)</f>
        <v>2.7321447038775069</v>
      </c>
      <c r="G78" s="71">
        <f t="shared" si="9"/>
        <v>1.8821441293378376</v>
      </c>
      <c r="H78" s="71">
        <f t="shared" si="9"/>
        <v>1.4571438420680036</v>
      </c>
      <c r="I78" s="71">
        <f t="shared" si="9"/>
        <v>1.2750008618095032</v>
      </c>
      <c r="J78" s="71">
        <f t="shared" si="9"/>
        <v>1.2750008618095032</v>
      </c>
      <c r="K78" s="71">
        <f t="shared" si="9"/>
        <v>1.2750008618095032</v>
      </c>
      <c r="L78" s="71">
        <f t="shared" si="9"/>
        <v>1.2750008618095032</v>
      </c>
      <c r="M78" s="71">
        <f t="shared" si="9"/>
        <v>1.2750008618095032</v>
      </c>
      <c r="N78" s="71">
        <f t="shared" si="9"/>
        <v>1.2750008618095032</v>
      </c>
      <c r="O78" s="71">
        <f t="shared" si="9"/>
        <v>1.2750008618095032</v>
      </c>
    </row>
    <row r="79" spans="1:15" ht="15.75" x14ac:dyDescent="0.3">
      <c r="A79" s="49"/>
      <c r="B79" s="106"/>
      <c r="C79" s="106"/>
      <c r="D79" s="106"/>
      <c r="E79" s="79"/>
      <c r="F79" s="88"/>
      <c r="G79" s="88"/>
      <c r="H79" s="79"/>
      <c r="I79" s="79"/>
      <c r="J79" s="79"/>
      <c r="K79" s="79"/>
      <c r="L79" s="79"/>
      <c r="M79" s="79"/>
      <c r="N79" s="79"/>
      <c r="O79" s="79"/>
    </row>
    <row r="80" spans="1:15" ht="16.5" x14ac:dyDescent="0.3">
      <c r="A80" s="49"/>
      <c r="B80" s="31" t="s">
        <v>175</v>
      </c>
      <c r="C80" s="32"/>
      <c r="D80" s="32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</row>
    <row r="81" spans="1:15" ht="30" x14ac:dyDescent="0.35">
      <c r="A81" s="47"/>
      <c r="B81" s="14" t="s">
        <v>215</v>
      </c>
      <c r="C81" s="15">
        <v>2018</v>
      </c>
      <c r="D81" s="15">
        <v>2019</v>
      </c>
      <c r="E81" s="15">
        <v>2020</v>
      </c>
      <c r="F81" s="15">
        <v>2023</v>
      </c>
      <c r="G81" s="15">
        <v>2025</v>
      </c>
      <c r="H81" s="15">
        <v>2028</v>
      </c>
      <c r="I81" s="15">
        <v>2030</v>
      </c>
      <c r="J81" s="15">
        <v>2033</v>
      </c>
      <c r="K81" s="15">
        <v>2035</v>
      </c>
      <c r="L81" s="15">
        <v>2038</v>
      </c>
      <c r="M81" s="15">
        <v>2040</v>
      </c>
      <c r="N81" s="15">
        <v>2045</v>
      </c>
      <c r="O81" s="15">
        <v>2050</v>
      </c>
    </row>
    <row r="82" spans="1:15" ht="15.75" x14ac:dyDescent="0.3">
      <c r="A82" s="48" t="s">
        <v>62</v>
      </c>
      <c r="B82" s="21" t="s">
        <v>112</v>
      </c>
      <c r="C82" s="94">
        <v>0</v>
      </c>
      <c r="D82" s="94">
        <v>0</v>
      </c>
      <c r="E82" s="94">
        <v>0</v>
      </c>
      <c r="F82" s="94">
        <v>0</v>
      </c>
      <c r="G82" s="94">
        <v>0</v>
      </c>
      <c r="H82" s="94">
        <v>0</v>
      </c>
      <c r="I82" s="94">
        <v>0</v>
      </c>
      <c r="J82" s="94">
        <v>0</v>
      </c>
      <c r="K82" s="94">
        <v>0</v>
      </c>
      <c r="L82" s="94">
        <v>0</v>
      </c>
      <c r="M82" s="94">
        <v>0</v>
      </c>
      <c r="N82" s="94">
        <v>0</v>
      </c>
      <c r="O82" s="94">
        <v>0</v>
      </c>
    </row>
    <row r="83" spans="1:15" ht="15.75" x14ac:dyDescent="0.3">
      <c r="A83" s="48" t="s">
        <v>64</v>
      </c>
      <c r="B83" s="21" t="s">
        <v>113</v>
      </c>
      <c r="C83" s="94">
        <v>0</v>
      </c>
      <c r="D83" s="94">
        <v>0</v>
      </c>
      <c r="E83" s="94">
        <v>0</v>
      </c>
      <c r="F83" s="94">
        <v>0</v>
      </c>
      <c r="G83" s="94">
        <v>0</v>
      </c>
      <c r="H83" s="94">
        <v>0</v>
      </c>
      <c r="I83" s="94">
        <v>0</v>
      </c>
      <c r="J83" s="94">
        <v>0</v>
      </c>
      <c r="K83" s="94">
        <v>0</v>
      </c>
      <c r="L83" s="94">
        <v>0</v>
      </c>
      <c r="M83" s="94">
        <v>0</v>
      </c>
      <c r="N83" s="94">
        <v>0</v>
      </c>
      <c r="O83" s="94">
        <v>0</v>
      </c>
    </row>
    <row r="84" spans="1:15" ht="15.75" x14ac:dyDescent="0.3">
      <c r="A84" s="48" t="s">
        <v>65</v>
      </c>
      <c r="B84" s="21" t="s">
        <v>114</v>
      </c>
      <c r="C84" s="94">
        <v>0</v>
      </c>
      <c r="D84" s="94">
        <v>0</v>
      </c>
      <c r="E84" s="94">
        <v>0</v>
      </c>
      <c r="F84" s="94">
        <v>0</v>
      </c>
      <c r="G84" s="94">
        <v>0</v>
      </c>
      <c r="H84" s="94">
        <v>0</v>
      </c>
      <c r="I84" s="94">
        <v>0</v>
      </c>
      <c r="J84" s="94">
        <v>0</v>
      </c>
      <c r="K84" s="94">
        <v>0</v>
      </c>
      <c r="L84" s="94">
        <v>0</v>
      </c>
      <c r="M84" s="94">
        <v>0</v>
      </c>
      <c r="N84" s="94">
        <v>0</v>
      </c>
      <c r="O84" s="94">
        <v>0</v>
      </c>
    </row>
    <row r="85" spans="1:15" ht="15.75" x14ac:dyDescent="0.3">
      <c r="A85" s="48" t="s">
        <v>63</v>
      </c>
      <c r="B85" s="21" t="s">
        <v>115</v>
      </c>
      <c r="C85" s="94">
        <v>0</v>
      </c>
      <c r="D85" s="94">
        <v>0</v>
      </c>
      <c r="E85" s="94">
        <v>0</v>
      </c>
      <c r="F85" s="94">
        <v>0</v>
      </c>
      <c r="G85" s="94">
        <v>0</v>
      </c>
      <c r="H85" s="94">
        <v>0</v>
      </c>
      <c r="I85" s="94">
        <v>0</v>
      </c>
      <c r="J85" s="94">
        <v>0</v>
      </c>
      <c r="K85" s="94">
        <v>0</v>
      </c>
      <c r="L85" s="94">
        <v>0</v>
      </c>
      <c r="M85" s="94">
        <v>0</v>
      </c>
      <c r="N85" s="94">
        <v>0</v>
      </c>
      <c r="O85" s="94">
        <v>0</v>
      </c>
    </row>
    <row r="86" spans="1:15" ht="15.75" x14ac:dyDescent="0.3">
      <c r="A86" s="48"/>
      <c r="B86" s="33" t="s">
        <v>187</v>
      </c>
      <c r="C86" s="72">
        <f t="shared" ref="C86:D86" si="10">SUM(C82:C85)</f>
        <v>0</v>
      </c>
      <c r="D86" s="72">
        <f t="shared" si="10"/>
        <v>0</v>
      </c>
      <c r="E86" s="72">
        <f>SUM(E82:E85)</f>
        <v>0</v>
      </c>
      <c r="F86" s="72">
        <f t="shared" ref="F86:O86" si="11">SUM(F82:F85)</f>
        <v>0</v>
      </c>
      <c r="G86" s="72">
        <f t="shared" si="11"/>
        <v>0</v>
      </c>
      <c r="H86" s="72">
        <f t="shared" si="11"/>
        <v>0</v>
      </c>
      <c r="I86" s="72">
        <f t="shared" si="11"/>
        <v>0</v>
      </c>
      <c r="J86" s="72">
        <f t="shared" si="11"/>
        <v>0</v>
      </c>
      <c r="K86" s="72">
        <f t="shared" si="11"/>
        <v>0</v>
      </c>
      <c r="L86" s="72">
        <f t="shared" si="11"/>
        <v>0</v>
      </c>
      <c r="M86" s="72">
        <f t="shared" si="11"/>
        <v>0</v>
      </c>
      <c r="N86" s="72">
        <f t="shared" si="11"/>
        <v>0</v>
      </c>
      <c r="O86" s="72">
        <f t="shared" si="11"/>
        <v>0</v>
      </c>
    </row>
    <row r="87" spans="1:15" ht="15.75" x14ac:dyDescent="0.3">
      <c r="A87" s="48" t="s">
        <v>46</v>
      </c>
      <c r="B87" s="21" t="s">
        <v>116</v>
      </c>
      <c r="C87" s="94">
        <v>0</v>
      </c>
      <c r="D87" s="94">
        <v>0</v>
      </c>
      <c r="E87" s="94">
        <v>0</v>
      </c>
      <c r="F87" s="94">
        <v>0</v>
      </c>
      <c r="G87" s="94">
        <v>0</v>
      </c>
      <c r="H87" s="94">
        <v>0</v>
      </c>
      <c r="I87" s="94">
        <v>0</v>
      </c>
      <c r="J87" s="94">
        <v>0</v>
      </c>
      <c r="K87" s="94">
        <v>0</v>
      </c>
      <c r="L87" s="94">
        <v>0</v>
      </c>
      <c r="M87" s="94">
        <v>0</v>
      </c>
      <c r="N87" s="94">
        <v>0</v>
      </c>
      <c r="O87" s="94">
        <v>0</v>
      </c>
    </row>
    <row r="88" spans="1:15" ht="15.75" x14ac:dyDescent="0.3">
      <c r="A88" s="48" t="s">
        <v>44</v>
      </c>
      <c r="B88" s="21" t="s">
        <v>117</v>
      </c>
      <c r="C88" s="94">
        <v>0</v>
      </c>
      <c r="D88" s="94">
        <v>0</v>
      </c>
      <c r="E88" s="94">
        <v>0</v>
      </c>
      <c r="F88" s="94">
        <v>0</v>
      </c>
      <c r="G88" s="94">
        <v>0</v>
      </c>
      <c r="H88" s="94">
        <v>0</v>
      </c>
      <c r="I88" s="94">
        <v>0</v>
      </c>
      <c r="J88" s="94">
        <v>0</v>
      </c>
      <c r="K88" s="94">
        <v>0</v>
      </c>
      <c r="L88" s="94">
        <v>0</v>
      </c>
      <c r="M88" s="94">
        <v>0</v>
      </c>
      <c r="N88" s="94">
        <v>0</v>
      </c>
      <c r="O88" s="94">
        <v>0</v>
      </c>
    </row>
    <row r="89" spans="1:15" ht="15.75" x14ac:dyDescent="0.3">
      <c r="A89" s="48" t="s">
        <v>45</v>
      </c>
      <c r="B89" s="21" t="s">
        <v>118</v>
      </c>
      <c r="C89" s="94">
        <v>0</v>
      </c>
      <c r="D89" s="94">
        <v>0</v>
      </c>
      <c r="E89" s="94">
        <v>0</v>
      </c>
      <c r="F89" s="94">
        <v>0</v>
      </c>
      <c r="G89" s="94">
        <v>0</v>
      </c>
      <c r="H89" s="94">
        <v>0</v>
      </c>
      <c r="I89" s="94">
        <v>0</v>
      </c>
      <c r="J89" s="94">
        <v>0</v>
      </c>
      <c r="K89" s="94">
        <v>0</v>
      </c>
      <c r="L89" s="94">
        <v>0</v>
      </c>
      <c r="M89" s="94">
        <v>0</v>
      </c>
      <c r="N89" s="94">
        <v>0</v>
      </c>
      <c r="O89" s="94">
        <v>0</v>
      </c>
    </row>
    <row r="90" spans="1:15" ht="15.75" x14ac:dyDescent="0.3">
      <c r="A90" s="48" t="s">
        <v>61</v>
      </c>
      <c r="B90" s="21" t="s">
        <v>119</v>
      </c>
      <c r="C90" s="94">
        <v>0</v>
      </c>
      <c r="D90" s="94">
        <v>0</v>
      </c>
      <c r="E90" s="94">
        <v>0</v>
      </c>
      <c r="F90" s="94">
        <v>0</v>
      </c>
      <c r="G90" s="94">
        <v>0</v>
      </c>
      <c r="H90" s="94">
        <v>0</v>
      </c>
      <c r="I90" s="94">
        <v>0</v>
      </c>
      <c r="J90" s="94">
        <v>0</v>
      </c>
      <c r="K90" s="94">
        <v>0</v>
      </c>
      <c r="L90" s="94">
        <v>0</v>
      </c>
      <c r="M90" s="94">
        <v>0</v>
      </c>
      <c r="N90" s="94">
        <v>0</v>
      </c>
      <c r="O90" s="94">
        <v>0</v>
      </c>
    </row>
    <row r="91" spans="1:15" ht="15.75" x14ac:dyDescent="0.3">
      <c r="A91" s="48" t="s">
        <v>43</v>
      </c>
      <c r="B91" s="21" t="s">
        <v>120</v>
      </c>
      <c r="C91" s="94">
        <v>0</v>
      </c>
      <c r="D91" s="94">
        <v>0</v>
      </c>
      <c r="E91" s="94">
        <v>0</v>
      </c>
      <c r="F91" s="94">
        <v>0</v>
      </c>
      <c r="G91" s="94">
        <v>0</v>
      </c>
      <c r="H91" s="94">
        <v>0</v>
      </c>
      <c r="I91" s="94">
        <v>0</v>
      </c>
      <c r="J91" s="94">
        <v>0</v>
      </c>
      <c r="K91" s="94">
        <v>0</v>
      </c>
      <c r="L91" s="94">
        <v>0</v>
      </c>
      <c r="M91" s="94">
        <v>0</v>
      </c>
      <c r="N91" s="94">
        <v>0</v>
      </c>
      <c r="O91" s="94">
        <v>0</v>
      </c>
    </row>
    <row r="92" spans="1:15" ht="15.75" x14ac:dyDescent="0.3">
      <c r="A92" s="48"/>
      <c r="B92" s="33" t="s">
        <v>188</v>
      </c>
      <c r="C92" s="72">
        <f t="shared" ref="C92:D92" si="12">SUM(C87:C91)</f>
        <v>0</v>
      </c>
      <c r="D92" s="72">
        <f t="shared" si="12"/>
        <v>0</v>
      </c>
      <c r="E92" s="72">
        <f>SUM(E87:E91)</f>
        <v>0</v>
      </c>
      <c r="F92" s="72">
        <f t="shared" ref="F92:O92" si="13">SUM(F87:F91)</f>
        <v>0</v>
      </c>
      <c r="G92" s="72">
        <f t="shared" si="13"/>
        <v>0</v>
      </c>
      <c r="H92" s="72">
        <f t="shared" si="13"/>
        <v>0</v>
      </c>
      <c r="I92" s="72">
        <f t="shared" si="13"/>
        <v>0</v>
      </c>
      <c r="J92" s="72">
        <f t="shared" si="13"/>
        <v>0</v>
      </c>
      <c r="K92" s="72">
        <f t="shared" si="13"/>
        <v>0</v>
      </c>
      <c r="L92" s="72">
        <f t="shared" si="13"/>
        <v>0</v>
      </c>
      <c r="M92" s="72">
        <f t="shared" si="13"/>
        <v>0</v>
      </c>
      <c r="N92" s="72">
        <f t="shared" si="13"/>
        <v>0</v>
      </c>
      <c r="O92" s="72">
        <f t="shared" si="13"/>
        <v>0</v>
      </c>
    </row>
    <row r="93" spans="1:15" ht="15.75" x14ac:dyDescent="0.3">
      <c r="A93" s="48" t="s">
        <v>55</v>
      </c>
      <c r="B93" s="21" t="s">
        <v>121</v>
      </c>
      <c r="C93" s="94">
        <v>0</v>
      </c>
      <c r="D93" s="94">
        <v>0</v>
      </c>
      <c r="E93" s="94">
        <v>0</v>
      </c>
      <c r="F93" s="94">
        <v>0</v>
      </c>
      <c r="G93" s="94">
        <v>0</v>
      </c>
      <c r="H93" s="94">
        <v>0</v>
      </c>
      <c r="I93" s="94">
        <v>0</v>
      </c>
      <c r="J93" s="94">
        <v>0</v>
      </c>
      <c r="K93" s="94">
        <v>0</v>
      </c>
      <c r="L93" s="94">
        <v>0</v>
      </c>
      <c r="M93" s="94">
        <v>0</v>
      </c>
      <c r="N93" s="94">
        <v>0</v>
      </c>
      <c r="O93" s="94">
        <v>0</v>
      </c>
    </row>
    <row r="94" spans="1:15" ht="15.75" x14ac:dyDescent="0.3">
      <c r="A94" s="48"/>
      <c r="B94" s="34" t="s">
        <v>189</v>
      </c>
      <c r="C94" s="73">
        <f t="shared" ref="C94:D94" si="14">+C92+C86+C93</f>
        <v>0</v>
      </c>
      <c r="D94" s="73">
        <f t="shared" si="14"/>
        <v>0</v>
      </c>
      <c r="E94" s="73">
        <f>+E92+E86+E93</f>
        <v>0</v>
      </c>
      <c r="F94" s="73">
        <f t="shared" ref="F94:O94" si="15">+F92+F86+F93</f>
        <v>0</v>
      </c>
      <c r="G94" s="73">
        <f t="shared" si="15"/>
        <v>0</v>
      </c>
      <c r="H94" s="73">
        <f t="shared" si="15"/>
        <v>0</v>
      </c>
      <c r="I94" s="73">
        <f t="shared" si="15"/>
        <v>0</v>
      </c>
      <c r="J94" s="73">
        <f t="shared" si="15"/>
        <v>0</v>
      </c>
      <c r="K94" s="73">
        <f t="shared" si="15"/>
        <v>0</v>
      </c>
      <c r="L94" s="73">
        <f t="shared" si="15"/>
        <v>0</v>
      </c>
      <c r="M94" s="73">
        <f t="shared" si="15"/>
        <v>0</v>
      </c>
      <c r="N94" s="73">
        <f t="shared" si="15"/>
        <v>0</v>
      </c>
      <c r="O94" s="73">
        <f t="shared" si="15"/>
        <v>0</v>
      </c>
    </row>
    <row r="95" spans="1:15" ht="15.75" x14ac:dyDescent="0.3">
      <c r="A95" s="48"/>
      <c r="B95" s="35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</row>
    <row r="96" spans="1:15" ht="16.5" x14ac:dyDescent="0.3">
      <c r="A96" s="49"/>
      <c r="B96" s="36" t="s">
        <v>190</v>
      </c>
      <c r="C96" s="37"/>
      <c r="D96" s="37"/>
      <c r="E96" s="37"/>
      <c r="F96" s="37"/>
      <c r="G96" s="37"/>
      <c r="H96" s="37"/>
      <c r="I96" s="37"/>
      <c r="J96" s="37"/>
      <c r="K96" s="37"/>
      <c r="L96" s="37"/>
      <c r="M96" s="37"/>
      <c r="N96" s="37"/>
      <c r="O96" s="37"/>
    </row>
    <row r="97" spans="1:15" ht="30" x14ac:dyDescent="0.35">
      <c r="A97" s="47"/>
      <c r="B97" s="14" t="s">
        <v>215</v>
      </c>
      <c r="C97" s="15">
        <v>2018</v>
      </c>
      <c r="D97" s="15">
        <v>2019</v>
      </c>
      <c r="E97" s="15">
        <v>2020</v>
      </c>
      <c r="F97" s="15">
        <v>2023</v>
      </c>
      <c r="G97" s="15">
        <v>2025</v>
      </c>
      <c r="H97" s="15">
        <v>2028</v>
      </c>
      <c r="I97" s="15">
        <v>2030</v>
      </c>
      <c r="J97" s="15">
        <v>2033</v>
      </c>
      <c r="K97" s="15">
        <v>2035</v>
      </c>
      <c r="L97" s="15">
        <v>2038</v>
      </c>
      <c r="M97" s="15">
        <v>2040</v>
      </c>
      <c r="N97" s="15">
        <v>2045</v>
      </c>
      <c r="O97" s="15">
        <v>2050</v>
      </c>
    </row>
    <row r="98" spans="1:15" ht="15.75" x14ac:dyDescent="0.3">
      <c r="A98" s="48" t="s">
        <v>22</v>
      </c>
      <c r="B98" s="21" t="s">
        <v>122</v>
      </c>
      <c r="C98" s="94">
        <v>0</v>
      </c>
      <c r="D98" s="94">
        <v>0</v>
      </c>
      <c r="E98" s="94">
        <v>0</v>
      </c>
      <c r="F98" s="94">
        <v>0</v>
      </c>
      <c r="G98" s="94">
        <v>0</v>
      </c>
      <c r="H98" s="94">
        <v>0</v>
      </c>
      <c r="I98" s="94">
        <v>0</v>
      </c>
      <c r="J98" s="94">
        <v>0</v>
      </c>
      <c r="K98" s="94">
        <v>0</v>
      </c>
      <c r="L98" s="94">
        <v>0</v>
      </c>
      <c r="M98" s="94">
        <v>0</v>
      </c>
      <c r="N98" s="94">
        <v>0</v>
      </c>
      <c r="O98" s="94">
        <v>0</v>
      </c>
    </row>
    <row r="99" spans="1:15" ht="15.75" x14ac:dyDescent="0.3">
      <c r="A99" s="48" t="s">
        <v>23</v>
      </c>
      <c r="B99" s="21" t="s">
        <v>123</v>
      </c>
      <c r="C99" s="94">
        <v>0</v>
      </c>
      <c r="D99" s="94">
        <v>0</v>
      </c>
      <c r="E99" s="94">
        <v>0</v>
      </c>
      <c r="F99" s="94">
        <v>0</v>
      </c>
      <c r="G99" s="94">
        <v>0</v>
      </c>
      <c r="H99" s="94">
        <v>0</v>
      </c>
      <c r="I99" s="94">
        <v>0</v>
      </c>
      <c r="J99" s="94">
        <v>0</v>
      </c>
      <c r="K99" s="94">
        <v>0</v>
      </c>
      <c r="L99" s="94">
        <v>0</v>
      </c>
      <c r="M99" s="94">
        <v>0</v>
      </c>
      <c r="N99" s="94">
        <v>0</v>
      </c>
      <c r="O99" s="94">
        <v>0</v>
      </c>
    </row>
    <row r="100" spans="1:15" ht="15.75" x14ac:dyDescent="0.3">
      <c r="A100" s="48" t="s">
        <v>24</v>
      </c>
      <c r="B100" s="21" t="s">
        <v>124</v>
      </c>
      <c r="C100" s="94">
        <v>0</v>
      </c>
      <c r="D100" s="94">
        <v>0</v>
      </c>
      <c r="E100" s="94">
        <v>0</v>
      </c>
      <c r="F100" s="94">
        <v>0</v>
      </c>
      <c r="G100" s="94">
        <v>0</v>
      </c>
      <c r="H100" s="94">
        <v>0</v>
      </c>
      <c r="I100" s="94">
        <v>0</v>
      </c>
      <c r="J100" s="94">
        <v>0</v>
      </c>
      <c r="K100" s="94">
        <v>0</v>
      </c>
      <c r="L100" s="94">
        <v>0</v>
      </c>
      <c r="M100" s="94">
        <v>0</v>
      </c>
      <c r="N100" s="94">
        <v>0</v>
      </c>
      <c r="O100" s="94">
        <v>0</v>
      </c>
    </row>
    <row r="101" spans="1:15" ht="15.75" x14ac:dyDescent="0.3">
      <c r="A101" s="48" t="s">
        <v>25</v>
      </c>
      <c r="B101" s="21" t="s">
        <v>191</v>
      </c>
      <c r="C101" s="94">
        <v>0</v>
      </c>
      <c r="D101" s="94">
        <v>0</v>
      </c>
      <c r="E101" s="94">
        <v>0</v>
      </c>
      <c r="F101" s="94">
        <v>0</v>
      </c>
      <c r="G101" s="94">
        <v>0</v>
      </c>
      <c r="H101" s="94">
        <v>0</v>
      </c>
      <c r="I101" s="94">
        <v>0</v>
      </c>
      <c r="J101" s="94">
        <v>0</v>
      </c>
      <c r="K101" s="94">
        <v>0</v>
      </c>
      <c r="L101" s="94">
        <v>0</v>
      </c>
      <c r="M101" s="94">
        <v>0</v>
      </c>
      <c r="N101" s="94">
        <v>0</v>
      </c>
      <c r="O101" s="94">
        <v>0</v>
      </c>
    </row>
    <row r="102" spans="1:15" ht="15.75" x14ac:dyDescent="0.3">
      <c r="A102" s="48" t="s">
        <v>125</v>
      </c>
      <c r="B102" s="21" t="s">
        <v>126</v>
      </c>
      <c r="C102" s="94">
        <v>0</v>
      </c>
      <c r="D102" s="94">
        <v>0</v>
      </c>
      <c r="E102" s="94">
        <v>0</v>
      </c>
      <c r="F102" s="94">
        <v>0</v>
      </c>
      <c r="G102" s="94">
        <v>0</v>
      </c>
      <c r="H102" s="94">
        <v>0</v>
      </c>
      <c r="I102" s="94">
        <v>0</v>
      </c>
      <c r="J102" s="94">
        <v>0</v>
      </c>
      <c r="K102" s="94">
        <v>0</v>
      </c>
      <c r="L102" s="94">
        <v>0</v>
      </c>
      <c r="M102" s="94">
        <v>0</v>
      </c>
      <c r="N102" s="94">
        <v>0</v>
      </c>
      <c r="O102" s="94">
        <v>0</v>
      </c>
    </row>
    <row r="103" spans="1:15" ht="15.75" x14ac:dyDescent="0.3">
      <c r="A103" s="48" t="s">
        <v>26</v>
      </c>
      <c r="B103" s="21" t="s">
        <v>127</v>
      </c>
      <c r="C103" s="94">
        <v>0</v>
      </c>
      <c r="D103" s="94">
        <v>0</v>
      </c>
      <c r="E103" s="94">
        <v>0</v>
      </c>
      <c r="F103" s="94">
        <v>0</v>
      </c>
      <c r="G103" s="94">
        <v>0</v>
      </c>
      <c r="H103" s="94">
        <v>0</v>
      </c>
      <c r="I103" s="94">
        <v>0</v>
      </c>
      <c r="J103" s="94">
        <v>0</v>
      </c>
      <c r="K103" s="94">
        <v>0</v>
      </c>
      <c r="L103" s="94">
        <v>0</v>
      </c>
      <c r="M103" s="94">
        <v>0</v>
      </c>
      <c r="N103" s="94">
        <v>0</v>
      </c>
      <c r="O103" s="94">
        <v>0</v>
      </c>
    </row>
    <row r="104" spans="1:15" ht="15.75" x14ac:dyDescent="0.3">
      <c r="A104" s="48" t="s">
        <v>27</v>
      </c>
      <c r="B104" s="21" t="s">
        <v>128</v>
      </c>
      <c r="C104" s="94">
        <v>0</v>
      </c>
      <c r="D104" s="94">
        <v>0</v>
      </c>
      <c r="E104" s="94">
        <v>0</v>
      </c>
      <c r="F104" s="94">
        <v>0</v>
      </c>
      <c r="G104" s="94">
        <v>0</v>
      </c>
      <c r="H104" s="94">
        <v>0</v>
      </c>
      <c r="I104" s="94">
        <v>0</v>
      </c>
      <c r="J104" s="94">
        <v>0</v>
      </c>
      <c r="K104" s="94">
        <v>0</v>
      </c>
      <c r="L104" s="94">
        <v>0</v>
      </c>
      <c r="M104" s="94">
        <v>0</v>
      </c>
      <c r="N104" s="94">
        <v>0</v>
      </c>
      <c r="O104" s="94">
        <v>0</v>
      </c>
    </row>
    <row r="105" spans="1:15" s="1" customFormat="1" ht="15.75" x14ac:dyDescent="0.3">
      <c r="A105" s="85" t="s">
        <v>28</v>
      </c>
      <c r="B105" s="86" t="s">
        <v>219</v>
      </c>
      <c r="C105" s="94">
        <v>0</v>
      </c>
      <c r="D105" s="94">
        <v>0</v>
      </c>
      <c r="E105" s="94">
        <v>0</v>
      </c>
      <c r="F105" s="94">
        <v>0</v>
      </c>
      <c r="G105" s="94">
        <v>0</v>
      </c>
      <c r="H105" s="94">
        <v>0</v>
      </c>
      <c r="I105" s="94">
        <v>0</v>
      </c>
      <c r="J105" s="94">
        <v>0</v>
      </c>
      <c r="K105" s="94">
        <v>0</v>
      </c>
      <c r="L105" s="94">
        <v>0</v>
      </c>
      <c r="M105" s="94">
        <v>0</v>
      </c>
      <c r="N105" s="94">
        <v>0</v>
      </c>
      <c r="O105" s="94">
        <v>0</v>
      </c>
    </row>
    <row r="106" spans="1:15" s="1" customFormat="1" ht="15.75" x14ac:dyDescent="0.3">
      <c r="A106" s="85" t="s">
        <v>29</v>
      </c>
      <c r="B106" s="86" t="s">
        <v>220</v>
      </c>
      <c r="C106" s="94">
        <v>0</v>
      </c>
      <c r="D106" s="94">
        <v>0</v>
      </c>
      <c r="E106" s="94">
        <v>0</v>
      </c>
      <c r="F106" s="94">
        <v>0</v>
      </c>
      <c r="G106" s="94">
        <v>0</v>
      </c>
      <c r="H106" s="94">
        <v>0</v>
      </c>
      <c r="I106" s="94">
        <v>0</v>
      </c>
      <c r="J106" s="94">
        <v>0</v>
      </c>
      <c r="K106" s="94">
        <v>0</v>
      </c>
      <c r="L106" s="94">
        <v>0</v>
      </c>
      <c r="M106" s="94">
        <v>0</v>
      </c>
      <c r="N106" s="94">
        <v>0</v>
      </c>
      <c r="O106" s="94">
        <v>0</v>
      </c>
    </row>
    <row r="107" spans="1:15" ht="15.75" x14ac:dyDescent="0.3">
      <c r="A107" s="48" t="s">
        <v>129</v>
      </c>
      <c r="B107" s="21" t="s">
        <v>130</v>
      </c>
      <c r="C107" s="94">
        <v>0</v>
      </c>
      <c r="D107" s="94">
        <v>0</v>
      </c>
      <c r="E107" s="94">
        <v>0</v>
      </c>
      <c r="F107" s="94">
        <v>0</v>
      </c>
      <c r="G107" s="94">
        <v>0</v>
      </c>
      <c r="H107" s="94">
        <v>0</v>
      </c>
      <c r="I107" s="94">
        <v>0</v>
      </c>
      <c r="J107" s="94">
        <v>0</v>
      </c>
      <c r="K107" s="94">
        <v>0</v>
      </c>
      <c r="L107" s="94">
        <v>0</v>
      </c>
      <c r="M107" s="94">
        <v>0</v>
      </c>
      <c r="N107" s="94">
        <v>0</v>
      </c>
      <c r="O107" s="94">
        <v>0</v>
      </c>
    </row>
    <row r="108" spans="1:15" ht="15.75" x14ac:dyDescent="0.3">
      <c r="A108" s="48" t="s">
        <v>30</v>
      </c>
      <c r="B108" s="21" t="s">
        <v>192</v>
      </c>
      <c r="C108" s="94">
        <v>0</v>
      </c>
      <c r="D108" s="94">
        <v>0</v>
      </c>
      <c r="E108" s="94">
        <v>0</v>
      </c>
      <c r="F108" s="94">
        <v>0</v>
      </c>
      <c r="G108" s="94">
        <v>0</v>
      </c>
      <c r="H108" s="94">
        <v>0</v>
      </c>
      <c r="I108" s="94">
        <v>0</v>
      </c>
      <c r="J108" s="94">
        <v>0</v>
      </c>
      <c r="K108" s="94">
        <v>0</v>
      </c>
      <c r="L108" s="94">
        <v>0</v>
      </c>
      <c r="M108" s="94">
        <v>0</v>
      </c>
      <c r="N108" s="94">
        <v>0</v>
      </c>
      <c r="O108" s="94">
        <v>0</v>
      </c>
    </row>
    <row r="109" spans="1:15" ht="15.75" x14ac:dyDescent="0.3">
      <c r="A109" s="48" t="s">
        <v>31</v>
      </c>
      <c r="B109" s="21" t="s">
        <v>193</v>
      </c>
      <c r="C109" s="94">
        <v>0</v>
      </c>
      <c r="D109" s="94">
        <v>0</v>
      </c>
      <c r="E109" s="94">
        <v>0</v>
      </c>
      <c r="F109" s="94">
        <v>0</v>
      </c>
      <c r="G109" s="94">
        <v>0</v>
      </c>
      <c r="H109" s="94">
        <v>0</v>
      </c>
      <c r="I109" s="94">
        <v>0</v>
      </c>
      <c r="J109" s="94">
        <v>0</v>
      </c>
      <c r="K109" s="94">
        <v>0</v>
      </c>
      <c r="L109" s="94">
        <v>0</v>
      </c>
      <c r="M109" s="94">
        <v>0</v>
      </c>
      <c r="N109" s="94">
        <v>0</v>
      </c>
      <c r="O109" s="94">
        <v>0</v>
      </c>
    </row>
    <row r="110" spans="1:15" ht="15.75" x14ac:dyDescent="0.3">
      <c r="A110" s="48" t="s">
        <v>32</v>
      </c>
      <c r="B110" s="21" t="s">
        <v>194</v>
      </c>
      <c r="C110" s="94">
        <v>0</v>
      </c>
      <c r="D110" s="94">
        <v>0</v>
      </c>
      <c r="E110" s="94">
        <v>0</v>
      </c>
      <c r="F110" s="94">
        <v>0</v>
      </c>
      <c r="G110" s="94">
        <v>0</v>
      </c>
      <c r="H110" s="94">
        <v>0</v>
      </c>
      <c r="I110" s="94">
        <v>0</v>
      </c>
      <c r="J110" s="94">
        <v>0</v>
      </c>
      <c r="K110" s="94">
        <v>0</v>
      </c>
      <c r="L110" s="94">
        <v>0</v>
      </c>
      <c r="M110" s="94">
        <v>0</v>
      </c>
      <c r="N110" s="94">
        <v>0</v>
      </c>
      <c r="O110" s="94">
        <v>0</v>
      </c>
    </row>
    <row r="111" spans="1:15" ht="15.75" x14ac:dyDescent="0.3">
      <c r="A111" s="48" t="s">
        <v>131</v>
      </c>
      <c r="B111" s="21" t="s">
        <v>195</v>
      </c>
      <c r="C111" s="94">
        <v>0</v>
      </c>
      <c r="D111" s="94">
        <v>0</v>
      </c>
      <c r="E111" s="94">
        <v>0</v>
      </c>
      <c r="F111" s="94">
        <v>0</v>
      </c>
      <c r="G111" s="94">
        <v>0</v>
      </c>
      <c r="H111" s="94">
        <v>0</v>
      </c>
      <c r="I111" s="94">
        <v>0</v>
      </c>
      <c r="J111" s="94">
        <v>0</v>
      </c>
      <c r="K111" s="94">
        <v>0</v>
      </c>
      <c r="L111" s="94">
        <v>0</v>
      </c>
      <c r="M111" s="94">
        <v>0</v>
      </c>
      <c r="N111" s="94">
        <v>0</v>
      </c>
      <c r="O111" s="94">
        <v>0</v>
      </c>
    </row>
    <row r="112" spans="1:15" ht="15.75" x14ac:dyDescent="0.3">
      <c r="A112" s="48" t="s">
        <v>34</v>
      </c>
      <c r="B112" s="21" t="s">
        <v>132</v>
      </c>
      <c r="C112" s="94">
        <v>0</v>
      </c>
      <c r="D112" s="94">
        <v>0</v>
      </c>
      <c r="E112" s="94">
        <v>0</v>
      </c>
      <c r="F112" s="94">
        <v>0</v>
      </c>
      <c r="G112" s="94">
        <v>0</v>
      </c>
      <c r="H112" s="94">
        <v>0</v>
      </c>
      <c r="I112" s="94">
        <v>0</v>
      </c>
      <c r="J112" s="94">
        <v>0</v>
      </c>
      <c r="K112" s="94">
        <v>0</v>
      </c>
      <c r="L112" s="94">
        <v>0</v>
      </c>
      <c r="M112" s="94">
        <v>0</v>
      </c>
      <c r="N112" s="94">
        <v>0</v>
      </c>
      <c r="O112" s="94">
        <v>0</v>
      </c>
    </row>
    <row r="113" spans="1:15" ht="15.75" x14ac:dyDescent="0.3">
      <c r="A113" s="48" t="s">
        <v>33</v>
      </c>
      <c r="B113" s="21" t="s">
        <v>133</v>
      </c>
      <c r="C113" s="94">
        <v>0</v>
      </c>
      <c r="D113" s="94">
        <v>0</v>
      </c>
      <c r="E113" s="94">
        <v>0</v>
      </c>
      <c r="F113" s="94">
        <v>0</v>
      </c>
      <c r="G113" s="94">
        <v>0</v>
      </c>
      <c r="H113" s="94">
        <v>0</v>
      </c>
      <c r="I113" s="94">
        <v>0</v>
      </c>
      <c r="J113" s="94">
        <v>0</v>
      </c>
      <c r="K113" s="94">
        <v>0</v>
      </c>
      <c r="L113" s="94">
        <v>0</v>
      </c>
      <c r="M113" s="94">
        <v>0</v>
      </c>
      <c r="N113" s="94">
        <v>0</v>
      </c>
      <c r="O113" s="94">
        <v>0</v>
      </c>
    </row>
    <row r="114" spans="1:15" ht="15.75" x14ac:dyDescent="0.3">
      <c r="A114" s="48" t="s">
        <v>134</v>
      </c>
      <c r="B114" s="21" t="s">
        <v>135</v>
      </c>
      <c r="C114" s="94">
        <v>0</v>
      </c>
      <c r="D114" s="94">
        <v>0</v>
      </c>
      <c r="E114" s="94">
        <v>0</v>
      </c>
      <c r="F114" s="94">
        <v>0</v>
      </c>
      <c r="G114" s="94">
        <v>0</v>
      </c>
      <c r="H114" s="94">
        <v>0</v>
      </c>
      <c r="I114" s="94">
        <v>0</v>
      </c>
      <c r="J114" s="94">
        <v>0</v>
      </c>
      <c r="K114" s="94">
        <v>0</v>
      </c>
      <c r="L114" s="94">
        <v>0</v>
      </c>
      <c r="M114" s="94">
        <v>0</v>
      </c>
      <c r="N114" s="94">
        <v>0</v>
      </c>
      <c r="O114" s="94">
        <v>0</v>
      </c>
    </row>
    <row r="115" spans="1:15" ht="15.75" x14ac:dyDescent="0.3">
      <c r="A115" s="48"/>
      <c r="B115" s="38" t="s">
        <v>196</v>
      </c>
      <c r="C115" s="74">
        <f t="shared" ref="C115:D115" si="16">SUM(C98:C114)</f>
        <v>0</v>
      </c>
      <c r="D115" s="74">
        <f t="shared" si="16"/>
        <v>0</v>
      </c>
      <c r="E115" s="74">
        <f>SUM(E98:E114)</f>
        <v>0</v>
      </c>
      <c r="F115" s="74">
        <f t="shared" ref="F115:O115" si="17">SUM(F98:F114)</f>
        <v>0</v>
      </c>
      <c r="G115" s="74">
        <f t="shared" si="17"/>
        <v>0</v>
      </c>
      <c r="H115" s="74">
        <f t="shared" si="17"/>
        <v>0</v>
      </c>
      <c r="I115" s="74">
        <f t="shared" si="17"/>
        <v>0</v>
      </c>
      <c r="J115" s="74">
        <f t="shared" si="17"/>
        <v>0</v>
      </c>
      <c r="K115" s="74">
        <f t="shared" si="17"/>
        <v>0</v>
      </c>
      <c r="L115" s="74">
        <f t="shared" si="17"/>
        <v>0</v>
      </c>
      <c r="M115" s="74">
        <f t="shared" si="17"/>
        <v>0</v>
      </c>
      <c r="N115" s="74">
        <f t="shared" si="17"/>
        <v>0</v>
      </c>
      <c r="O115" s="74">
        <f t="shared" si="17"/>
        <v>0</v>
      </c>
    </row>
    <row r="116" spans="1:15" ht="15.75" x14ac:dyDescent="0.3">
      <c r="A116" s="48" t="s">
        <v>48</v>
      </c>
      <c r="B116" s="21" t="s">
        <v>136</v>
      </c>
      <c r="C116" s="94">
        <v>0</v>
      </c>
      <c r="D116" s="94">
        <v>0</v>
      </c>
      <c r="E116" s="94">
        <v>0</v>
      </c>
      <c r="F116" s="94">
        <v>0</v>
      </c>
      <c r="G116" s="94">
        <v>0</v>
      </c>
      <c r="H116" s="94">
        <v>0</v>
      </c>
      <c r="I116" s="94">
        <v>0</v>
      </c>
      <c r="J116" s="94">
        <v>0</v>
      </c>
      <c r="K116" s="94">
        <v>0</v>
      </c>
      <c r="L116" s="94">
        <v>0</v>
      </c>
      <c r="M116" s="94">
        <v>0</v>
      </c>
      <c r="N116" s="94">
        <v>0</v>
      </c>
      <c r="O116" s="94">
        <v>0</v>
      </c>
    </row>
    <row r="117" spans="1:15" ht="15.75" x14ac:dyDescent="0.3">
      <c r="A117" s="48" t="s">
        <v>70</v>
      </c>
      <c r="B117" s="21" t="s">
        <v>197</v>
      </c>
      <c r="C117" s="94">
        <v>0</v>
      </c>
      <c r="D117" s="94">
        <v>0</v>
      </c>
      <c r="E117" s="94">
        <v>0</v>
      </c>
      <c r="F117" s="94">
        <v>0</v>
      </c>
      <c r="G117" s="94">
        <v>0</v>
      </c>
      <c r="H117" s="94">
        <v>0</v>
      </c>
      <c r="I117" s="94">
        <v>0</v>
      </c>
      <c r="J117" s="94">
        <v>0</v>
      </c>
      <c r="K117" s="94">
        <v>0</v>
      </c>
      <c r="L117" s="94">
        <v>0</v>
      </c>
      <c r="M117" s="94">
        <v>0</v>
      </c>
      <c r="N117" s="94">
        <v>0</v>
      </c>
      <c r="O117" s="94">
        <v>0</v>
      </c>
    </row>
    <row r="118" spans="1:15" ht="15.75" x14ac:dyDescent="0.3">
      <c r="A118" s="48" t="s">
        <v>50</v>
      </c>
      <c r="B118" s="21" t="s">
        <v>137</v>
      </c>
      <c r="C118" s="94">
        <v>0</v>
      </c>
      <c r="D118" s="94">
        <v>0</v>
      </c>
      <c r="E118" s="94">
        <v>0</v>
      </c>
      <c r="F118" s="94">
        <v>0</v>
      </c>
      <c r="G118" s="94">
        <v>0</v>
      </c>
      <c r="H118" s="94">
        <v>0</v>
      </c>
      <c r="I118" s="94">
        <v>0</v>
      </c>
      <c r="J118" s="94">
        <v>0</v>
      </c>
      <c r="K118" s="94">
        <v>0</v>
      </c>
      <c r="L118" s="94">
        <v>0</v>
      </c>
      <c r="M118" s="94">
        <v>0</v>
      </c>
      <c r="N118" s="94">
        <v>0</v>
      </c>
      <c r="O118" s="94">
        <v>0</v>
      </c>
    </row>
    <row r="119" spans="1:15" ht="15.75" x14ac:dyDescent="0.3">
      <c r="A119" s="48" t="s">
        <v>49</v>
      </c>
      <c r="B119" s="21" t="s">
        <v>138</v>
      </c>
      <c r="C119" s="94">
        <v>0</v>
      </c>
      <c r="D119" s="94">
        <v>0</v>
      </c>
      <c r="E119" s="94">
        <v>0</v>
      </c>
      <c r="F119" s="94">
        <v>0</v>
      </c>
      <c r="G119" s="94">
        <v>0</v>
      </c>
      <c r="H119" s="94">
        <v>0</v>
      </c>
      <c r="I119" s="94">
        <v>0</v>
      </c>
      <c r="J119" s="94">
        <v>0</v>
      </c>
      <c r="K119" s="94">
        <v>0</v>
      </c>
      <c r="L119" s="94">
        <v>0</v>
      </c>
      <c r="M119" s="94">
        <v>0</v>
      </c>
      <c r="N119" s="94">
        <v>0</v>
      </c>
      <c r="O119" s="94">
        <v>0</v>
      </c>
    </row>
    <row r="120" spans="1:15" ht="15.75" x14ac:dyDescent="0.3">
      <c r="A120" s="48" t="s">
        <v>51</v>
      </c>
      <c r="B120" s="21" t="s">
        <v>139</v>
      </c>
      <c r="C120" s="94">
        <v>0</v>
      </c>
      <c r="D120" s="94">
        <v>0</v>
      </c>
      <c r="E120" s="94">
        <v>0</v>
      </c>
      <c r="F120" s="94">
        <v>0</v>
      </c>
      <c r="G120" s="94">
        <v>0</v>
      </c>
      <c r="H120" s="94">
        <v>0</v>
      </c>
      <c r="I120" s="94">
        <v>0</v>
      </c>
      <c r="J120" s="94">
        <v>0</v>
      </c>
      <c r="K120" s="94">
        <v>0</v>
      </c>
      <c r="L120" s="94">
        <v>0</v>
      </c>
      <c r="M120" s="94">
        <v>0</v>
      </c>
      <c r="N120" s="94">
        <v>0</v>
      </c>
      <c r="O120" s="94">
        <v>0</v>
      </c>
    </row>
    <row r="121" spans="1:15" ht="15.75" x14ac:dyDescent="0.3">
      <c r="A121" s="48"/>
      <c r="B121" s="38" t="s">
        <v>198</v>
      </c>
      <c r="C121" s="74">
        <f t="shared" ref="C121:D121" si="18">SUM(C116:C120)</f>
        <v>0</v>
      </c>
      <c r="D121" s="74">
        <f t="shared" si="18"/>
        <v>0</v>
      </c>
      <c r="E121" s="74">
        <f>SUM(E116:E120)</f>
        <v>0</v>
      </c>
      <c r="F121" s="74">
        <f t="shared" ref="F121:O121" si="19">SUM(F116:F120)</f>
        <v>0</v>
      </c>
      <c r="G121" s="74">
        <f t="shared" si="19"/>
        <v>0</v>
      </c>
      <c r="H121" s="74">
        <f t="shared" si="19"/>
        <v>0</v>
      </c>
      <c r="I121" s="74">
        <f t="shared" si="19"/>
        <v>0</v>
      </c>
      <c r="J121" s="74">
        <f t="shared" si="19"/>
        <v>0</v>
      </c>
      <c r="K121" s="74">
        <f t="shared" si="19"/>
        <v>0</v>
      </c>
      <c r="L121" s="74">
        <f t="shared" si="19"/>
        <v>0</v>
      </c>
      <c r="M121" s="74">
        <f t="shared" si="19"/>
        <v>0</v>
      </c>
      <c r="N121" s="74">
        <f t="shared" si="19"/>
        <v>0</v>
      </c>
      <c r="O121" s="74">
        <f t="shared" si="19"/>
        <v>0</v>
      </c>
    </row>
    <row r="122" spans="1:15" ht="15.75" x14ac:dyDescent="0.3">
      <c r="A122" s="48"/>
      <c r="B122" s="39" t="s">
        <v>199</v>
      </c>
      <c r="C122" s="75">
        <f t="shared" ref="C122:D122" si="20">+C115+C121</f>
        <v>0</v>
      </c>
      <c r="D122" s="75">
        <f t="shared" si="20"/>
        <v>0</v>
      </c>
      <c r="E122" s="75">
        <f>+E115+E121</f>
        <v>0</v>
      </c>
      <c r="F122" s="75">
        <f t="shared" ref="F122:O122" si="21">+F115+F121</f>
        <v>0</v>
      </c>
      <c r="G122" s="75">
        <f t="shared" si="21"/>
        <v>0</v>
      </c>
      <c r="H122" s="75">
        <f t="shared" si="21"/>
        <v>0</v>
      </c>
      <c r="I122" s="75">
        <f t="shared" si="21"/>
        <v>0</v>
      </c>
      <c r="J122" s="75">
        <f t="shared" si="21"/>
        <v>0</v>
      </c>
      <c r="K122" s="75">
        <f t="shared" si="21"/>
        <v>0</v>
      </c>
      <c r="L122" s="75">
        <f t="shared" si="21"/>
        <v>0</v>
      </c>
      <c r="M122" s="75">
        <f t="shared" si="21"/>
        <v>0</v>
      </c>
      <c r="N122" s="75">
        <f t="shared" si="21"/>
        <v>0</v>
      </c>
      <c r="O122" s="75">
        <f t="shared" si="21"/>
        <v>0</v>
      </c>
    </row>
    <row r="123" spans="1:15" ht="15.75" x14ac:dyDescent="0.3">
      <c r="A123" s="48"/>
      <c r="B123" s="40"/>
      <c r="C123" s="79"/>
      <c r="D123" s="79"/>
      <c r="E123" s="80"/>
      <c r="F123" s="79"/>
      <c r="G123" s="79"/>
      <c r="H123" s="79"/>
      <c r="I123" s="79"/>
      <c r="J123" s="79"/>
      <c r="K123" s="79"/>
      <c r="L123" s="79"/>
      <c r="M123" s="79"/>
      <c r="N123" s="79"/>
      <c r="O123" s="79"/>
    </row>
    <row r="124" spans="1:15" ht="15.75" x14ac:dyDescent="0.3">
      <c r="A124" s="51" t="s">
        <v>71</v>
      </c>
      <c r="B124" s="41" t="s">
        <v>200</v>
      </c>
      <c r="C124" s="94">
        <v>0</v>
      </c>
      <c r="D124" s="94">
        <v>0</v>
      </c>
      <c r="E124" s="94">
        <v>0</v>
      </c>
      <c r="F124" s="94">
        <v>0</v>
      </c>
      <c r="G124" s="94">
        <v>0</v>
      </c>
      <c r="H124" s="94">
        <v>0</v>
      </c>
      <c r="I124" s="94">
        <v>0</v>
      </c>
      <c r="J124" s="94">
        <v>0</v>
      </c>
      <c r="K124" s="94">
        <v>0</v>
      </c>
      <c r="L124" s="94">
        <v>0</v>
      </c>
      <c r="M124" s="94">
        <v>0</v>
      </c>
      <c r="N124" s="94">
        <v>0</v>
      </c>
      <c r="O124" s="94">
        <v>0</v>
      </c>
    </row>
    <row r="125" spans="1:15" ht="15.75" x14ac:dyDescent="0.3">
      <c r="A125" s="51" t="s">
        <v>78</v>
      </c>
      <c r="B125" s="41" t="s">
        <v>201</v>
      </c>
      <c r="C125" s="94">
        <v>0</v>
      </c>
      <c r="D125" s="94">
        <v>0</v>
      </c>
      <c r="E125" s="94">
        <v>0</v>
      </c>
      <c r="F125" s="94">
        <v>0</v>
      </c>
      <c r="G125" s="94">
        <v>0</v>
      </c>
      <c r="H125" s="94">
        <v>0</v>
      </c>
      <c r="I125" s="94">
        <v>0</v>
      </c>
      <c r="J125" s="94">
        <v>0</v>
      </c>
      <c r="K125" s="94">
        <v>0</v>
      </c>
      <c r="L125" s="94">
        <v>0</v>
      </c>
      <c r="M125" s="94">
        <v>0</v>
      </c>
      <c r="N125" s="94">
        <v>0</v>
      </c>
      <c r="O125" s="94">
        <v>0</v>
      </c>
    </row>
    <row r="126" spans="1:15" ht="15.75" x14ac:dyDescent="0.3">
      <c r="A126" s="51" t="s">
        <v>53</v>
      </c>
      <c r="B126" s="41" t="s">
        <v>202</v>
      </c>
      <c r="C126" s="94">
        <v>0</v>
      </c>
      <c r="D126" s="94">
        <v>0</v>
      </c>
      <c r="E126" s="94">
        <v>0</v>
      </c>
      <c r="F126" s="94">
        <v>0</v>
      </c>
      <c r="G126" s="94">
        <v>0</v>
      </c>
      <c r="H126" s="94">
        <v>0</v>
      </c>
      <c r="I126" s="94">
        <v>0</v>
      </c>
      <c r="J126" s="94">
        <v>0</v>
      </c>
      <c r="K126" s="94">
        <v>0</v>
      </c>
      <c r="L126" s="94">
        <v>0</v>
      </c>
      <c r="M126" s="94">
        <v>0</v>
      </c>
      <c r="N126" s="94">
        <v>0</v>
      </c>
      <c r="O126" s="94">
        <v>0</v>
      </c>
    </row>
    <row r="127" spans="1:15" ht="15.75" x14ac:dyDescent="0.3">
      <c r="A127" s="51" t="s">
        <v>140</v>
      </c>
      <c r="B127" s="42" t="s">
        <v>203</v>
      </c>
      <c r="C127" s="94">
        <v>0</v>
      </c>
      <c r="D127" s="94">
        <v>0</v>
      </c>
      <c r="E127" s="94">
        <v>0</v>
      </c>
      <c r="F127" s="94">
        <v>0</v>
      </c>
      <c r="G127" s="94">
        <v>0</v>
      </c>
      <c r="H127" s="94">
        <v>0</v>
      </c>
      <c r="I127" s="94">
        <v>0</v>
      </c>
      <c r="J127" s="94">
        <v>0</v>
      </c>
      <c r="K127" s="94">
        <v>0</v>
      </c>
      <c r="L127" s="94">
        <v>0</v>
      </c>
      <c r="M127" s="94">
        <v>0</v>
      </c>
      <c r="N127" s="94">
        <v>0</v>
      </c>
      <c r="O127" s="94">
        <v>0</v>
      </c>
    </row>
    <row r="128" spans="1:15" ht="15.75" x14ac:dyDescent="0.3">
      <c r="A128" s="51"/>
      <c r="B128" s="43" t="s">
        <v>204</v>
      </c>
      <c r="C128" s="76">
        <f t="shared" ref="C128:D128" si="22">SUM(C124:C127)</f>
        <v>0</v>
      </c>
      <c r="D128" s="76">
        <f t="shared" si="22"/>
        <v>0</v>
      </c>
      <c r="E128" s="76">
        <f t="shared" ref="E128:O128" si="23">SUM(E124:E127)</f>
        <v>0</v>
      </c>
      <c r="F128" s="76">
        <f t="shared" si="23"/>
        <v>0</v>
      </c>
      <c r="G128" s="76">
        <f t="shared" si="23"/>
        <v>0</v>
      </c>
      <c r="H128" s="76">
        <f t="shared" si="23"/>
        <v>0</v>
      </c>
      <c r="I128" s="76">
        <f t="shared" si="23"/>
        <v>0</v>
      </c>
      <c r="J128" s="76">
        <f t="shared" si="23"/>
        <v>0</v>
      </c>
      <c r="K128" s="76">
        <f t="shared" si="23"/>
        <v>0</v>
      </c>
      <c r="L128" s="76">
        <f t="shared" si="23"/>
        <v>0</v>
      </c>
      <c r="M128" s="76">
        <f t="shared" si="23"/>
        <v>0</v>
      </c>
      <c r="N128" s="76">
        <f t="shared" si="23"/>
        <v>0</v>
      </c>
      <c r="O128" s="76">
        <f t="shared" si="23"/>
        <v>0</v>
      </c>
    </row>
    <row r="129" spans="1:15" ht="15.75" x14ac:dyDescent="0.3">
      <c r="A129" s="49"/>
      <c r="B129" s="105"/>
      <c r="C129" s="105"/>
      <c r="D129" s="105"/>
    </row>
    <row r="130" spans="1:15" ht="16.5" x14ac:dyDescent="0.3">
      <c r="A130" s="49"/>
      <c r="B130" s="44" t="s">
        <v>205</v>
      </c>
      <c r="C130" s="96"/>
      <c r="D130" s="96"/>
      <c r="E130" s="96"/>
      <c r="F130" s="96"/>
      <c r="G130" s="96"/>
      <c r="H130" s="96"/>
      <c r="I130" s="96"/>
      <c r="J130" s="96"/>
      <c r="K130" s="96"/>
      <c r="L130" s="96"/>
      <c r="M130" s="96"/>
      <c r="N130" s="96"/>
      <c r="O130" s="96"/>
    </row>
    <row r="131" spans="1:15" ht="30" x14ac:dyDescent="0.35">
      <c r="A131" s="47"/>
      <c r="B131" s="14" t="s">
        <v>215</v>
      </c>
      <c r="C131" s="15">
        <v>2018</v>
      </c>
      <c r="D131" s="15">
        <v>2019</v>
      </c>
      <c r="E131" s="15">
        <v>2020</v>
      </c>
      <c r="F131" s="15">
        <v>2023</v>
      </c>
      <c r="G131" s="15">
        <v>2025</v>
      </c>
      <c r="H131" s="15">
        <v>2028</v>
      </c>
      <c r="I131" s="15">
        <v>2030</v>
      </c>
      <c r="J131" s="15">
        <v>2033</v>
      </c>
      <c r="K131" s="15">
        <v>2035</v>
      </c>
      <c r="L131" s="15">
        <v>2038</v>
      </c>
      <c r="M131" s="15">
        <v>2040</v>
      </c>
      <c r="N131" s="15">
        <v>2045</v>
      </c>
      <c r="O131" s="15">
        <v>2050</v>
      </c>
    </row>
    <row r="132" spans="1:15" ht="15.75" x14ac:dyDescent="0.3">
      <c r="A132" s="48" t="s">
        <v>72</v>
      </c>
      <c r="B132" s="21" t="s">
        <v>141</v>
      </c>
      <c r="C132" s="94">
        <v>0</v>
      </c>
      <c r="D132" s="94">
        <v>0</v>
      </c>
      <c r="E132" s="94">
        <v>0</v>
      </c>
      <c r="F132" s="94">
        <v>0</v>
      </c>
      <c r="G132" s="94">
        <v>0</v>
      </c>
      <c r="H132" s="94">
        <v>0</v>
      </c>
      <c r="I132" s="94">
        <v>0</v>
      </c>
      <c r="J132" s="94">
        <v>0</v>
      </c>
      <c r="K132" s="94">
        <v>0</v>
      </c>
      <c r="L132" s="94">
        <v>0</v>
      </c>
      <c r="M132" s="94">
        <v>0</v>
      </c>
      <c r="N132" s="94">
        <v>0</v>
      </c>
      <c r="O132" s="94">
        <v>0</v>
      </c>
    </row>
    <row r="133" spans="1:15" ht="15.75" x14ac:dyDescent="0.3">
      <c r="A133" s="48" t="s">
        <v>67</v>
      </c>
      <c r="B133" s="21" t="s">
        <v>142</v>
      </c>
      <c r="C133" s="94">
        <v>0</v>
      </c>
      <c r="D133" s="94">
        <v>0</v>
      </c>
      <c r="E133" s="94">
        <v>0</v>
      </c>
      <c r="F133" s="94">
        <v>0</v>
      </c>
      <c r="G133" s="94">
        <v>0</v>
      </c>
      <c r="H133" s="94">
        <v>0</v>
      </c>
      <c r="I133" s="94">
        <v>0</v>
      </c>
      <c r="J133" s="94">
        <v>0</v>
      </c>
      <c r="K133" s="94">
        <v>0</v>
      </c>
      <c r="L133" s="94">
        <v>0</v>
      </c>
      <c r="M133" s="94">
        <v>0</v>
      </c>
      <c r="N133" s="94">
        <v>0</v>
      </c>
      <c r="O133" s="94">
        <v>0</v>
      </c>
    </row>
    <row r="134" spans="1:15" ht="15.75" x14ac:dyDescent="0.3">
      <c r="A134" s="48" t="s">
        <v>73</v>
      </c>
      <c r="B134" s="21" t="s">
        <v>143</v>
      </c>
      <c r="C134" s="94">
        <v>0</v>
      </c>
      <c r="D134" s="94">
        <v>0</v>
      </c>
      <c r="E134" s="94">
        <v>0</v>
      </c>
      <c r="F134" s="94">
        <v>0</v>
      </c>
      <c r="G134" s="94">
        <v>0</v>
      </c>
      <c r="H134" s="94">
        <v>0</v>
      </c>
      <c r="I134" s="94">
        <v>0</v>
      </c>
      <c r="J134" s="94">
        <v>0</v>
      </c>
      <c r="K134" s="94">
        <v>0</v>
      </c>
      <c r="L134" s="94">
        <v>0</v>
      </c>
      <c r="M134" s="94">
        <v>0</v>
      </c>
      <c r="N134" s="94">
        <v>0</v>
      </c>
      <c r="O134" s="94">
        <v>0</v>
      </c>
    </row>
    <row r="135" spans="1:15" ht="15.75" x14ac:dyDescent="0.3">
      <c r="A135" s="48" t="s">
        <v>82</v>
      </c>
      <c r="B135" s="21" t="s">
        <v>144</v>
      </c>
      <c r="C135" s="94">
        <v>0</v>
      </c>
      <c r="D135" s="94">
        <v>0</v>
      </c>
      <c r="E135" s="94">
        <v>0</v>
      </c>
      <c r="F135" s="94">
        <v>0</v>
      </c>
      <c r="G135" s="94">
        <v>0</v>
      </c>
      <c r="H135" s="94">
        <v>0</v>
      </c>
      <c r="I135" s="94">
        <v>0</v>
      </c>
      <c r="J135" s="94">
        <v>0</v>
      </c>
      <c r="K135" s="94">
        <v>0</v>
      </c>
      <c r="L135" s="94">
        <v>0</v>
      </c>
      <c r="M135" s="94">
        <v>0</v>
      </c>
      <c r="N135" s="94">
        <v>0</v>
      </c>
      <c r="O135" s="94">
        <v>0</v>
      </c>
    </row>
    <row r="136" spans="1:15" ht="15.75" x14ac:dyDescent="0.3">
      <c r="A136" s="48" t="s">
        <v>79</v>
      </c>
      <c r="B136" s="21" t="s">
        <v>206</v>
      </c>
      <c r="C136" s="94">
        <v>0</v>
      </c>
      <c r="D136" s="94">
        <v>0</v>
      </c>
      <c r="E136" s="94">
        <v>0</v>
      </c>
      <c r="F136" s="94">
        <v>0</v>
      </c>
      <c r="G136" s="94">
        <v>0</v>
      </c>
      <c r="H136" s="94">
        <v>0</v>
      </c>
      <c r="I136" s="94">
        <v>0</v>
      </c>
      <c r="J136" s="94">
        <v>0</v>
      </c>
      <c r="K136" s="94">
        <v>0</v>
      </c>
      <c r="L136" s="94">
        <v>0</v>
      </c>
      <c r="M136" s="94">
        <v>0</v>
      </c>
      <c r="N136" s="94">
        <v>0</v>
      </c>
      <c r="O136" s="94">
        <v>0</v>
      </c>
    </row>
    <row r="137" spans="1:15" ht="15.75" x14ac:dyDescent="0.3">
      <c r="A137" s="48" t="s">
        <v>76</v>
      </c>
      <c r="B137" s="21" t="s">
        <v>145</v>
      </c>
      <c r="C137" s="94">
        <v>0</v>
      </c>
      <c r="D137" s="94">
        <v>0</v>
      </c>
      <c r="E137" s="94">
        <v>0</v>
      </c>
      <c r="F137" s="94">
        <v>0</v>
      </c>
      <c r="G137" s="94">
        <v>0</v>
      </c>
      <c r="H137" s="94">
        <v>0</v>
      </c>
      <c r="I137" s="94">
        <v>0</v>
      </c>
      <c r="J137" s="94">
        <v>0</v>
      </c>
      <c r="K137" s="94">
        <v>0</v>
      </c>
      <c r="L137" s="94">
        <v>0</v>
      </c>
      <c r="M137" s="94">
        <v>0</v>
      </c>
      <c r="N137" s="94">
        <v>0</v>
      </c>
      <c r="O137" s="94">
        <v>0</v>
      </c>
    </row>
    <row r="138" spans="1:15" ht="15.75" x14ac:dyDescent="0.3">
      <c r="A138" s="48" t="s">
        <v>74</v>
      </c>
      <c r="B138" s="21" t="s">
        <v>146</v>
      </c>
      <c r="C138" s="94">
        <v>0</v>
      </c>
      <c r="D138" s="94">
        <v>0</v>
      </c>
      <c r="E138" s="94">
        <v>0</v>
      </c>
      <c r="F138" s="94">
        <v>0</v>
      </c>
      <c r="G138" s="94">
        <v>0</v>
      </c>
      <c r="H138" s="94">
        <v>0</v>
      </c>
      <c r="I138" s="94">
        <v>0</v>
      </c>
      <c r="J138" s="94">
        <v>0</v>
      </c>
      <c r="K138" s="94">
        <v>0</v>
      </c>
      <c r="L138" s="94">
        <v>0</v>
      </c>
      <c r="M138" s="94">
        <v>0</v>
      </c>
      <c r="N138" s="94">
        <v>0</v>
      </c>
      <c r="O138" s="94">
        <v>0</v>
      </c>
    </row>
    <row r="139" spans="1:15" ht="15.75" x14ac:dyDescent="0.3">
      <c r="A139" s="48" t="s">
        <v>147</v>
      </c>
      <c r="B139" s="21" t="s">
        <v>148</v>
      </c>
      <c r="C139" s="94">
        <v>0</v>
      </c>
      <c r="D139" s="94">
        <v>0</v>
      </c>
      <c r="E139" s="94">
        <v>0</v>
      </c>
      <c r="F139" s="94">
        <v>0</v>
      </c>
      <c r="G139" s="94">
        <v>0</v>
      </c>
      <c r="H139" s="94">
        <v>0</v>
      </c>
      <c r="I139" s="94">
        <v>0</v>
      </c>
      <c r="J139" s="94">
        <v>0</v>
      </c>
      <c r="K139" s="94">
        <v>0</v>
      </c>
      <c r="L139" s="94">
        <v>0</v>
      </c>
      <c r="M139" s="94">
        <v>0</v>
      </c>
      <c r="N139" s="94">
        <v>0</v>
      </c>
      <c r="O139" s="94">
        <v>0</v>
      </c>
    </row>
    <row r="140" spans="1:15" ht="15.75" x14ac:dyDescent="0.3">
      <c r="A140" s="48" t="s">
        <v>75</v>
      </c>
      <c r="B140" s="45" t="s">
        <v>149</v>
      </c>
      <c r="C140" s="94">
        <v>0</v>
      </c>
      <c r="D140" s="94">
        <v>0</v>
      </c>
      <c r="E140" s="94">
        <v>0</v>
      </c>
      <c r="F140" s="94">
        <v>0</v>
      </c>
      <c r="G140" s="94">
        <v>0</v>
      </c>
      <c r="H140" s="94">
        <v>0</v>
      </c>
      <c r="I140" s="94">
        <v>0</v>
      </c>
      <c r="J140" s="94">
        <v>0</v>
      </c>
      <c r="K140" s="94">
        <v>0</v>
      </c>
      <c r="L140" s="94">
        <v>0</v>
      </c>
      <c r="M140" s="94">
        <v>0</v>
      </c>
      <c r="N140" s="94">
        <v>0</v>
      </c>
      <c r="O140" s="94">
        <v>0</v>
      </c>
    </row>
    <row r="141" spans="1:15" ht="15.75" x14ac:dyDescent="0.3">
      <c r="A141" s="48"/>
      <c r="B141" s="46" t="s">
        <v>207</v>
      </c>
      <c r="C141" s="77">
        <f t="shared" ref="C141:D141" si="24">SUM(C132:C140)</f>
        <v>0</v>
      </c>
      <c r="D141" s="77">
        <f t="shared" si="24"/>
        <v>0</v>
      </c>
      <c r="E141" s="77">
        <f t="shared" ref="E141:O141" si="25">SUM(E132:E140)</f>
        <v>0</v>
      </c>
      <c r="F141" s="77">
        <f t="shared" si="25"/>
        <v>0</v>
      </c>
      <c r="G141" s="77">
        <f t="shared" si="25"/>
        <v>0</v>
      </c>
      <c r="H141" s="77">
        <f t="shared" si="25"/>
        <v>0</v>
      </c>
      <c r="I141" s="77">
        <f t="shared" si="25"/>
        <v>0</v>
      </c>
      <c r="J141" s="77">
        <f t="shared" si="25"/>
        <v>0</v>
      </c>
      <c r="K141" s="77">
        <f t="shared" si="25"/>
        <v>0</v>
      </c>
      <c r="L141" s="77">
        <f t="shared" si="25"/>
        <v>0</v>
      </c>
      <c r="M141" s="77">
        <f t="shared" si="25"/>
        <v>0</v>
      </c>
      <c r="N141" s="77">
        <f t="shared" si="25"/>
        <v>0</v>
      </c>
      <c r="O141" s="77">
        <f t="shared" si="25"/>
        <v>0</v>
      </c>
    </row>
    <row r="142" spans="1:15" x14ac:dyDescent="0.25">
      <c r="A142" s="48"/>
      <c r="C142" s="87"/>
      <c r="D142" s="87"/>
      <c r="E142" s="97"/>
      <c r="F142" s="97"/>
      <c r="G142" s="97"/>
      <c r="H142" s="97"/>
      <c r="I142" s="97"/>
      <c r="J142" s="97"/>
      <c r="K142" s="97"/>
      <c r="L142" s="97"/>
      <c r="M142" s="97"/>
      <c r="N142" s="97"/>
      <c r="O142" s="97"/>
    </row>
    <row r="143" spans="1:15" x14ac:dyDescent="0.25">
      <c r="A143" s="51"/>
    </row>
  </sheetData>
  <mergeCells count="2">
    <mergeCell ref="B79:D79"/>
    <mergeCell ref="B129:D129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A6523-DA45-4A9B-83D5-314A864A40B3}">
  <sheetPr>
    <tabColor theme="4" tint="0.59999389629810485"/>
  </sheetPr>
  <dimension ref="A1:O143"/>
  <sheetViews>
    <sheetView workbookViewId="0">
      <selection activeCell="D1" sqref="D1"/>
    </sheetView>
  </sheetViews>
  <sheetFormatPr baseColWidth="10" defaultColWidth="11.42578125" defaultRowHeight="15" x14ac:dyDescent="0.25"/>
  <cols>
    <col min="2" max="2" width="55.85546875" customWidth="1"/>
    <col min="3" max="6" width="11.42578125" style="2"/>
    <col min="7" max="7" width="11.7109375" style="2" bestFit="1" customWidth="1"/>
    <col min="8" max="8" width="11.7109375" style="2" customWidth="1"/>
    <col min="9" max="15" width="11.42578125" style="2"/>
  </cols>
  <sheetData>
    <row r="1" spans="1:15" ht="15.75" thickBot="1" x14ac:dyDescent="0.3">
      <c r="B1" s="65" t="s">
        <v>6</v>
      </c>
    </row>
    <row r="2" spans="1:15" x14ac:dyDescent="0.25">
      <c r="B2" s="92"/>
    </row>
    <row r="3" spans="1:15" ht="30" x14ac:dyDescent="0.35">
      <c r="B3" s="14" t="s">
        <v>217</v>
      </c>
      <c r="C3" s="15">
        <v>2018</v>
      </c>
      <c r="D3" s="15">
        <v>2019</v>
      </c>
      <c r="E3" s="15">
        <v>2020</v>
      </c>
      <c r="F3" s="15">
        <v>2023</v>
      </c>
      <c r="G3" s="15">
        <v>2025</v>
      </c>
      <c r="H3" s="15">
        <v>2028</v>
      </c>
      <c r="I3" s="15">
        <v>2030</v>
      </c>
      <c r="J3" s="15">
        <v>2033</v>
      </c>
      <c r="K3" s="15">
        <v>2035</v>
      </c>
      <c r="L3" s="15">
        <v>2038</v>
      </c>
      <c r="M3" s="15">
        <v>2040</v>
      </c>
      <c r="N3" s="15">
        <v>2045</v>
      </c>
      <c r="O3" s="15">
        <v>2050</v>
      </c>
    </row>
    <row r="4" spans="1:15" ht="15.75" x14ac:dyDescent="0.3">
      <c r="A4" s="55"/>
      <c r="B4" s="52" t="s">
        <v>172</v>
      </c>
      <c r="C4" s="94">
        <v>0</v>
      </c>
      <c r="D4" s="94">
        <v>0</v>
      </c>
      <c r="E4" s="94">
        <v>0</v>
      </c>
      <c r="F4" s="94">
        <v>0</v>
      </c>
      <c r="G4" s="94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x14ac:dyDescent="0.3">
      <c r="A5" s="56"/>
      <c r="B5" s="52" t="s">
        <v>173</v>
      </c>
      <c r="C5" s="94">
        <v>11.467203714302331</v>
      </c>
      <c r="D5" s="94">
        <v>9.6325097479767461</v>
      </c>
      <c r="E5" s="94">
        <v>7.9942915625348849</v>
      </c>
      <c r="F5" s="94">
        <v>8.082788834612419</v>
      </c>
      <c r="G5" s="94">
        <v>8.0820108602688236</v>
      </c>
      <c r="H5" s="94">
        <v>8.0820015055876055</v>
      </c>
      <c r="I5" s="94">
        <v>8.0821608977015913</v>
      </c>
      <c r="J5" s="94">
        <v>8.0821574865185273</v>
      </c>
      <c r="K5" s="94">
        <v>8.0823044643931841</v>
      </c>
      <c r="L5" s="94">
        <v>8.0825452104025981</v>
      </c>
      <c r="M5" s="94">
        <v>8.0824798708743728</v>
      </c>
      <c r="N5" s="94">
        <v>8.0824917945320713</v>
      </c>
      <c r="O5" s="94">
        <v>8.0824740957152876</v>
      </c>
    </row>
    <row r="6" spans="1:15" ht="15.75" x14ac:dyDescent="0.3">
      <c r="A6" s="57"/>
      <c r="B6" s="52" t="s">
        <v>155</v>
      </c>
      <c r="C6" s="94">
        <v>0</v>
      </c>
      <c r="D6" s="94">
        <v>0</v>
      </c>
      <c r="E6" s="94">
        <v>0</v>
      </c>
      <c r="F6" s="94">
        <v>0</v>
      </c>
      <c r="G6" s="94">
        <v>0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x14ac:dyDescent="0.3">
      <c r="A7" s="58"/>
      <c r="B7" s="52" t="s">
        <v>174</v>
      </c>
      <c r="C7" s="94">
        <v>0</v>
      </c>
      <c r="D7" s="94">
        <v>0</v>
      </c>
      <c r="E7" s="94">
        <v>0</v>
      </c>
      <c r="F7" s="94">
        <v>0</v>
      </c>
      <c r="G7" s="94">
        <v>0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x14ac:dyDescent="0.3">
      <c r="A8" s="59"/>
      <c r="B8" s="52" t="s">
        <v>175</v>
      </c>
      <c r="C8" s="94">
        <v>0</v>
      </c>
      <c r="D8" s="94">
        <v>0</v>
      </c>
      <c r="E8" s="94">
        <v>0</v>
      </c>
      <c r="F8" s="94">
        <v>0</v>
      </c>
      <c r="G8" s="94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x14ac:dyDescent="0.3">
      <c r="A9" s="60"/>
      <c r="B9" s="52" t="s">
        <v>158</v>
      </c>
      <c r="C9" s="94">
        <v>0</v>
      </c>
      <c r="D9" s="94">
        <v>0</v>
      </c>
      <c r="E9" s="94">
        <v>0</v>
      </c>
      <c r="F9" s="94">
        <v>0</v>
      </c>
      <c r="G9" s="94">
        <v>0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x14ac:dyDescent="0.3">
      <c r="A10" s="61"/>
      <c r="B10" s="53" t="s">
        <v>176</v>
      </c>
      <c r="C10" s="94">
        <v>0</v>
      </c>
      <c r="D10" s="94">
        <v>0</v>
      </c>
      <c r="E10" s="94">
        <v>0</v>
      </c>
      <c r="F10" s="94">
        <v>0</v>
      </c>
      <c r="G10" s="94">
        <v>0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.75" x14ac:dyDescent="0.3">
      <c r="A11" s="62"/>
      <c r="B11" s="54" t="s">
        <v>177</v>
      </c>
      <c r="C11" s="66">
        <v>11.467203714302331</v>
      </c>
      <c r="D11" s="66">
        <v>9.6325097479767461</v>
      </c>
      <c r="E11" s="66">
        <v>7.9942915625348849</v>
      </c>
      <c r="F11" s="66">
        <v>8.082788834612419</v>
      </c>
      <c r="G11" s="66">
        <v>8.0820108602688236</v>
      </c>
      <c r="H11" s="66">
        <v>8.0820015055876055</v>
      </c>
      <c r="I11" s="66">
        <v>8.0821608977015913</v>
      </c>
      <c r="J11" s="66">
        <v>8.0821574865185273</v>
      </c>
      <c r="K11" s="66">
        <v>8.0823044643931841</v>
      </c>
      <c r="L11" s="66">
        <v>8.0825452104025981</v>
      </c>
      <c r="M11" s="66">
        <v>8.0824798708743728</v>
      </c>
      <c r="N11" s="66">
        <v>8.0824917945320713</v>
      </c>
      <c r="O11" s="66">
        <v>8.0824740957152876</v>
      </c>
    </row>
    <row r="12" spans="1:15" ht="15.75" x14ac:dyDescent="0.3">
      <c r="A12" s="63"/>
      <c r="B12" s="52" t="s">
        <v>66</v>
      </c>
      <c r="C12" s="95">
        <v>0</v>
      </c>
      <c r="D12" s="95">
        <v>0</v>
      </c>
      <c r="E12" s="95">
        <v>0</v>
      </c>
      <c r="F12" s="95">
        <v>0</v>
      </c>
      <c r="G12" s="95">
        <v>0</v>
      </c>
      <c r="H12" s="95">
        <v>0</v>
      </c>
      <c r="I12" s="95">
        <v>0</v>
      </c>
      <c r="J12" s="95">
        <v>0</v>
      </c>
      <c r="K12" s="95">
        <v>0</v>
      </c>
      <c r="L12" s="95">
        <v>0</v>
      </c>
      <c r="M12" s="95">
        <v>0</v>
      </c>
      <c r="N12" s="95">
        <v>0</v>
      </c>
      <c r="O12" s="95">
        <v>0</v>
      </c>
    </row>
    <row r="13" spans="1:15" ht="15.75" x14ac:dyDescent="0.3">
      <c r="A13" s="64"/>
      <c r="B13" s="54" t="s">
        <v>178</v>
      </c>
      <c r="C13" s="66">
        <v>0</v>
      </c>
      <c r="D13" s="66">
        <v>0</v>
      </c>
      <c r="E13" s="66">
        <v>0</v>
      </c>
      <c r="F13" s="66">
        <v>0</v>
      </c>
      <c r="G13" s="66">
        <v>0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x14ac:dyDescent="0.25"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</row>
    <row r="15" spans="1:15" ht="16.5" x14ac:dyDescent="0.3">
      <c r="B15" s="12" t="s">
        <v>172</v>
      </c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</row>
    <row r="16" spans="1:15" ht="30" x14ac:dyDescent="0.35">
      <c r="A16" s="47" t="s">
        <v>179</v>
      </c>
      <c r="B16" s="14" t="s">
        <v>217</v>
      </c>
      <c r="C16" s="15">
        <v>2018</v>
      </c>
      <c r="D16" s="15">
        <v>2019</v>
      </c>
      <c r="E16" s="15">
        <v>2020</v>
      </c>
      <c r="F16" s="15">
        <v>2023</v>
      </c>
      <c r="G16" s="15">
        <v>2025</v>
      </c>
      <c r="H16" s="15">
        <v>2028</v>
      </c>
      <c r="I16" s="15">
        <v>2030</v>
      </c>
      <c r="J16" s="15">
        <v>2033</v>
      </c>
      <c r="K16" s="15">
        <v>2035</v>
      </c>
      <c r="L16" s="15">
        <v>2038</v>
      </c>
      <c r="M16" s="15">
        <v>2040</v>
      </c>
      <c r="N16" s="15">
        <v>2045</v>
      </c>
      <c r="O16" s="15">
        <v>2050</v>
      </c>
    </row>
    <row r="17" spans="1:15" ht="15.75" x14ac:dyDescent="0.3">
      <c r="A17" s="48" t="s">
        <v>69</v>
      </c>
      <c r="B17" s="16" t="s">
        <v>221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4">
        <v>0</v>
      </c>
      <c r="I17" s="94">
        <v>0</v>
      </c>
      <c r="J17" s="94">
        <v>0</v>
      </c>
      <c r="K17" s="94">
        <v>0</v>
      </c>
      <c r="L17" s="94">
        <v>0</v>
      </c>
      <c r="M17" s="94">
        <v>0</v>
      </c>
      <c r="N17" s="94">
        <v>0</v>
      </c>
      <c r="O17" s="94">
        <v>0</v>
      </c>
    </row>
    <row r="18" spans="1:15" ht="15.75" x14ac:dyDescent="0.3">
      <c r="A18" s="48"/>
      <c r="B18" s="16" t="s">
        <v>222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4">
        <v>0</v>
      </c>
      <c r="I18" s="94">
        <v>0</v>
      </c>
      <c r="J18" s="94">
        <v>0</v>
      </c>
      <c r="K18" s="94">
        <v>0</v>
      </c>
      <c r="L18" s="94">
        <v>0</v>
      </c>
      <c r="M18" s="94">
        <v>0</v>
      </c>
      <c r="N18" s="94">
        <v>0</v>
      </c>
      <c r="O18" s="94">
        <v>0</v>
      </c>
    </row>
    <row r="19" spans="1:15" ht="15.75" x14ac:dyDescent="0.3">
      <c r="A19" s="48" t="s">
        <v>68</v>
      </c>
      <c r="B19" s="16" t="s">
        <v>223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4">
        <v>0</v>
      </c>
      <c r="I19" s="94">
        <v>0</v>
      </c>
      <c r="J19" s="94">
        <v>0</v>
      </c>
      <c r="K19" s="94">
        <v>0</v>
      </c>
      <c r="L19" s="94">
        <v>0</v>
      </c>
      <c r="M19" s="94">
        <v>0</v>
      </c>
      <c r="N19" s="94">
        <v>0</v>
      </c>
      <c r="O19" s="94">
        <v>0</v>
      </c>
    </row>
    <row r="20" spans="1:15" ht="15.75" x14ac:dyDescent="0.3">
      <c r="A20" s="48"/>
      <c r="B20" s="16" t="s">
        <v>224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4">
        <v>0</v>
      </c>
      <c r="I20" s="94">
        <v>0</v>
      </c>
      <c r="J20" s="94">
        <v>0</v>
      </c>
      <c r="K20" s="94">
        <v>0</v>
      </c>
      <c r="L20" s="94">
        <v>0</v>
      </c>
      <c r="M20" s="94">
        <v>0</v>
      </c>
      <c r="N20" s="94">
        <v>0</v>
      </c>
      <c r="O20" s="94">
        <v>0</v>
      </c>
    </row>
    <row r="21" spans="1:15" ht="15.75" x14ac:dyDescent="0.3">
      <c r="A21" s="48" t="s">
        <v>11</v>
      </c>
      <c r="B21" s="16" t="s">
        <v>225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4">
        <v>0</v>
      </c>
      <c r="I21" s="94">
        <v>0</v>
      </c>
      <c r="J21" s="94">
        <v>0</v>
      </c>
      <c r="K21" s="94">
        <v>0</v>
      </c>
      <c r="L21" s="94">
        <v>0</v>
      </c>
      <c r="M21" s="94">
        <v>0</v>
      </c>
      <c r="N21" s="94">
        <v>0</v>
      </c>
      <c r="O21" s="94">
        <v>0</v>
      </c>
    </row>
    <row r="22" spans="1:15" ht="15.75" x14ac:dyDescent="0.3">
      <c r="A22" s="48"/>
      <c r="B22" s="16" t="s">
        <v>226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4">
        <v>0</v>
      </c>
      <c r="I22" s="94">
        <v>0</v>
      </c>
      <c r="J22" s="94">
        <v>0</v>
      </c>
      <c r="K22" s="94">
        <v>0</v>
      </c>
      <c r="L22" s="94">
        <v>0</v>
      </c>
      <c r="M22" s="94">
        <v>0</v>
      </c>
      <c r="N22" s="94">
        <v>0</v>
      </c>
      <c r="O22" s="94">
        <v>0</v>
      </c>
    </row>
    <row r="23" spans="1:15" ht="15.75" x14ac:dyDescent="0.3">
      <c r="A23" s="48" t="s">
        <v>81</v>
      </c>
      <c r="B23" s="16" t="s">
        <v>89</v>
      </c>
      <c r="C23" s="94">
        <v>0</v>
      </c>
      <c r="D23" s="94">
        <v>0</v>
      </c>
      <c r="E23" s="94">
        <v>0</v>
      </c>
      <c r="F23" s="94">
        <v>0</v>
      </c>
      <c r="G23" s="94">
        <v>0</v>
      </c>
      <c r="H23" s="94">
        <v>0</v>
      </c>
      <c r="I23" s="94">
        <v>0</v>
      </c>
      <c r="J23" s="94">
        <v>0</v>
      </c>
      <c r="K23" s="94">
        <v>0</v>
      </c>
      <c r="L23" s="94">
        <v>0</v>
      </c>
      <c r="M23" s="94">
        <v>0</v>
      </c>
      <c r="N23" s="94">
        <v>0</v>
      </c>
      <c r="O23" s="94">
        <v>0</v>
      </c>
    </row>
    <row r="24" spans="1:15" ht="15.75" x14ac:dyDescent="0.3">
      <c r="A24" s="48" t="s">
        <v>35</v>
      </c>
      <c r="B24" s="16" t="s">
        <v>90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4">
        <v>0</v>
      </c>
      <c r="M24" s="94">
        <v>0</v>
      </c>
      <c r="N24" s="94">
        <v>0</v>
      </c>
      <c r="O24" s="94">
        <v>0</v>
      </c>
    </row>
    <row r="25" spans="1:15" ht="15.75" x14ac:dyDescent="0.3">
      <c r="A25" s="48" t="s">
        <v>36</v>
      </c>
      <c r="B25" s="16" t="s">
        <v>91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4">
        <v>0</v>
      </c>
      <c r="M25" s="94">
        <v>0</v>
      </c>
      <c r="N25" s="94">
        <v>0</v>
      </c>
      <c r="O25" s="94">
        <v>0</v>
      </c>
    </row>
    <row r="26" spans="1:15" ht="15.75" x14ac:dyDescent="0.3">
      <c r="A26" s="48" t="s">
        <v>12</v>
      </c>
      <c r="B26" s="16" t="s">
        <v>92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4">
        <v>0</v>
      </c>
      <c r="M26" s="94">
        <v>0</v>
      </c>
      <c r="N26" s="94">
        <v>0</v>
      </c>
      <c r="O26" s="94">
        <v>0</v>
      </c>
    </row>
    <row r="27" spans="1:15" ht="15.75" x14ac:dyDescent="0.3">
      <c r="A27" s="48" t="s">
        <v>93</v>
      </c>
      <c r="B27" s="16" t="s">
        <v>180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4">
        <v>0</v>
      </c>
      <c r="M27" s="94">
        <v>0</v>
      </c>
      <c r="N27" s="94">
        <v>0</v>
      </c>
      <c r="O27" s="94">
        <v>0</v>
      </c>
    </row>
    <row r="28" spans="1:15" ht="15.75" x14ac:dyDescent="0.3">
      <c r="A28" s="48" t="s">
        <v>10</v>
      </c>
      <c r="B28" s="16" t="s">
        <v>94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4">
        <v>0</v>
      </c>
      <c r="M28" s="94">
        <v>0</v>
      </c>
      <c r="N28" s="94">
        <v>0</v>
      </c>
      <c r="O28" s="94">
        <v>0</v>
      </c>
    </row>
    <row r="29" spans="1:15" ht="15.75" x14ac:dyDescent="0.3">
      <c r="A29" s="48"/>
      <c r="B29" s="16" t="s">
        <v>227</v>
      </c>
      <c r="C29" s="94">
        <v>0</v>
      </c>
      <c r="D29" s="94">
        <v>0</v>
      </c>
      <c r="E29" s="94">
        <v>0</v>
      </c>
      <c r="F29" s="94">
        <v>0</v>
      </c>
      <c r="G29" s="94">
        <v>0</v>
      </c>
      <c r="H29" s="94">
        <v>0</v>
      </c>
      <c r="I29" s="94">
        <v>0</v>
      </c>
      <c r="J29" s="94">
        <v>0</v>
      </c>
      <c r="K29" s="94">
        <v>0</v>
      </c>
      <c r="L29" s="94">
        <v>0</v>
      </c>
      <c r="M29" s="94">
        <v>0</v>
      </c>
      <c r="N29" s="94">
        <v>0</v>
      </c>
      <c r="O29" s="94">
        <v>0</v>
      </c>
    </row>
    <row r="30" spans="1:15" ht="15.75" x14ac:dyDescent="0.3">
      <c r="A30" s="48"/>
      <c r="B30" s="17" t="s">
        <v>181</v>
      </c>
      <c r="C30" s="67">
        <f t="shared" ref="C30:O30" si="0">SUM(C17:C29)</f>
        <v>0</v>
      </c>
      <c r="D30" s="67">
        <f t="shared" si="0"/>
        <v>0</v>
      </c>
      <c r="E30" s="67">
        <f t="shared" si="0"/>
        <v>0</v>
      </c>
      <c r="F30" s="67">
        <f t="shared" si="0"/>
        <v>0</v>
      </c>
      <c r="G30" s="67">
        <f t="shared" si="0"/>
        <v>0</v>
      </c>
      <c r="H30" s="67">
        <f t="shared" si="0"/>
        <v>0</v>
      </c>
      <c r="I30" s="67">
        <f t="shared" si="0"/>
        <v>0</v>
      </c>
      <c r="J30" s="67">
        <f t="shared" si="0"/>
        <v>0</v>
      </c>
      <c r="K30" s="67">
        <f t="shared" si="0"/>
        <v>0</v>
      </c>
      <c r="L30" s="67">
        <f t="shared" si="0"/>
        <v>0</v>
      </c>
      <c r="M30" s="67">
        <f t="shared" si="0"/>
        <v>0</v>
      </c>
      <c r="N30" s="67">
        <f t="shared" si="0"/>
        <v>0</v>
      </c>
      <c r="O30" s="67">
        <f t="shared" si="0"/>
        <v>0</v>
      </c>
    </row>
    <row r="31" spans="1:15" ht="15.75" x14ac:dyDescent="0.3">
      <c r="A31" s="49"/>
      <c r="B31" s="18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</row>
    <row r="32" spans="1:15" ht="16.5" x14ac:dyDescent="0.3">
      <c r="A32" s="49"/>
      <c r="B32" s="19" t="s">
        <v>173</v>
      </c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</row>
    <row r="33" spans="1:15" ht="30" x14ac:dyDescent="0.35">
      <c r="A33" s="47"/>
      <c r="B33" s="14" t="s">
        <v>217</v>
      </c>
      <c r="C33" s="15">
        <v>2018</v>
      </c>
      <c r="D33" s="15">
        <v>2019</v>
      </c>
      <c r="E33" s="15">
        <v>2020</v>
      </c>
      <c r="F33" s="15">
        <v>2023</v>
      </c>
      <c r="G33" s="15">
        <v>2025</v>
      </c>
      <c r="H33" s="15">
        <v>2028</v>
      </c>
      <c r="I33" s="15">
        <v>2030</v>
      </c>
      <c r="J33" s="15">
        <v>2033</v>
      </c>
      <c r="K33" s="15">
        <v>2035</v>
      </c>
      <c r="L33" s="15">
        <v>2038</v>
      </c>
      <c r="M33" s="15">
        <v>2040</v>
      </c>
      <c r="N33" s="15">
        <v>2045</v>
      </c>
      <c r="O33" s="15">
        <v>2050</v>
      </c>
    </row>
    <row r="34" spans="1:15" ht="15.75" x14ac:dyDescent="0.3">
      <c r="A34" s="48" t="s">
        <v>17</v>
      </c>
      <c r="B34" s="21" t="s">
        <v>228</v>
      </c>
      <c r="C34" s="94">
        <v>0</v>
      </c>
      <c r="D34" s="94">
        <v>0</v>
      </c>
      <c r="E34" s="94">
        <v>0</v>
      </c>
      <c r="F34" s="94">
        <v>0</v>
      </c>
      <c r="G34" s="94">
        <v>0</v>
      </c>
      <c r="H34" s="94">
        <v>0</v>
      </c>
      <c r="I34" s="94">
        <v>0</v>
      </c>
      <c r="J34" s="94">
        <v>0</v>
      </c>
      <c r="K34" s="94">
        <v>0</v>
      </c>
      <c r="L34" s="94">
        <v>0</v>
      </c>
      <c r="M34" s="94">
        <v>0</v>
      </c>
      <c r="N34" s="94">
        <v>0</v>
      </c>
      <c r="O34" s="94">
        <v>0</v>
      </c>
    </row>
    <row r="35" spans="1:15" ht="15.75" x14ac:dyDescent="0.3">
      <c r="A35" s="48"/>
      <c r="B35" s="21" t="s">
        <v>229</v>
      </c>
      <c r="C35" s="94">
        <v>0</v>
      </c>
      <c r="D35" s="94">
        <v>0</v>
      </c>
      <c r="E35" s="94">
        <v>0</v>
      </c>
      <c r="F35" s="94">
        <v>0</v>
      </c>
      <c r="G35" s="94">
        <v>0</v>
      </c>
      <c r="H35" s="94">
        <v>0</v>
      </c>
      <c r="I35" s="94">
        <v>0</v>
      </c>
      <c r="J35" s="94">
        <v>0</v>
      </c>
      <c r="K35" s="94">
        <v>0</v>
      </c>
      <c r="L35" s="94">
        <v>0</v>
      </c>
      <c r="M35" s="94">
        <v>0</v>
      </c>
      <c r="N35" s="94">
        <v>0</v>
      </c>
      <c r="O35" s="94">
        <v>0</v>
      </c>
    </row>
    <row r="36" spans="1:15" ht="15.75" x14ac:dyDescent="0.3">
      <c r="A36" s="48" t="s">
        <v>7</v>
      </c>
      <c r="B36" s="21" t="s">
        <v>230</v>
      </c>
      <c r="C36" s="94">
        <v>0</v>
      </c>
      <c r="D36" s="94">
        <v>0</v>
      </c>
      <c r="E36" s="94">
        <v>0</v>
      </c>
      <c r="F36" s="94">
        <v>0</v>
      </c>
      <c r="G36" s="94">
        <v>0</v>
      </c>
      <c r="H36" s="94">
        <v>0</v>
      </c>
      <c r="I36" s="94">
        <v>0</v>
      </c>
      <c r="J36" s="94">
        <v>0</v>
      </c>
      <c r="K36" s="94">
        <v>0</v>
      </c>
      <c r="L36" s="94">
        <v>0</v>
      </c>
      <c r="M36" s="94">
        <v>0</v>
      </c>
      <c r="N36" s="94">
        <v>0</v>
      </c>
      <c r="O36" s="94">
        <v>0</v>
      </c>
    </row>
    <row r="37" spans="1:15" ht="15.75" x14ac:dyDescent="0.3">
      <c r="A37" s="48"/>
      <c r="B37" s="21" t="s">
        <v>231</v>
      </c>
      <c r="C37" s="94">
        <v>0</v>
      </c>
      <c r="D37" s="94">
        <v>0</v>
      </c>
      <c r="E37" s="94">
        <v>0</v>
      </c>
      <c r="F37" s="94">
        <v>0</v>
      </c>
      <c r="G37" s="94">
        <v>0</v>
      </c>
      <c r="H37" s="94">
        <v>0</v>
      </c>
      <c r="I37" s="94">
        <v>0</v>
      </c>
      <c r="J37" s="94">
        <v>0</v>
      </c>
      <c r="K37" s="94">
        <v>0</v>
      </c>
      <c r="L37" s="94">
        <v>0</v>
      </c>
      <c r="M37" s="94">
        <v>0</v>
      </c>
      <c r="N37" s="94">
        <v>0</v>
      </c>
      <c r="O37" s="94">
        <v>0</v>
      </c>
    </row>
    <row r="38" spans="1:15" ht="15.75" x14ac:dyDescent="0.3">
      <c r="A38" s="48" t="s">
        <v>18</v>
      </c>
      <c r="B38" s="21" t="s">
        <v>232</v>
      </c>
      <c r="C38" s="94">
        <v>11.467203714302331</v>
      </c>
      <c r="D38" s="94">
        <v>9.6325097479767461</v>
      </c>
      <c r="E38" s="94">
        <v>7.9942915625348849</v>
      </c>
      <c r="F38" s="94">
        <v>8.082788834612419</v>
      </c>
      <c r="G38" s="94">
        <v>8.0820108602688236</v>
      </c>
      <c r="H38" s="94">
        <v>8.0820015055876055</v>
      </c>
      <c r="I38" s="94">
        <v>8.0821608977015913</v>
      </c>
      <c r="J38" s="94">
        <v>8.0821574865185273</v>
      </c>
      <c r="K38" s="94">
        <v>8.0823044643931841</v>
      </c>
      <c r="L38" s="94">
        <v>8.0825452104025981</v>
      </c>
      <c r="M38" s="94">
        <v>8.0824798708743728</v>
      </c>
      <c r="N38" s="94">
        <v>8.0824917945320713</v>
      </c>
      <c r="O38" s="94">
        <v>8.0824740957152876</v>
      </c>
    </row>
    <row r="39" spans="1:15" ht="15.75" x14ac:dyDescent="0.3">
      <c r="A39" s="48"/>
      <c r="B39" s="21" t="s">
        <v>233</v>
      </c>
      <c r="C39" s="94">
        <v>0</v>
      </c>
      <c r="D39" s="94">
        <v>0</v>
      </c>
      <c r="E39" s="94">
        <v>0</v>
      </c>
      <c r="F39" s="94">
        <v>0</v>
      </c>
      <c r="G39" s="94">
        <v>0</v>
      </c>
      <c r="H39" s="94">
        <v>0</v>
      </c>
      <c r="I39" s="94">
        <v>0</v>
      </c>
      <c r="J39" s="94">
        <v>0</v>
      </c>
      <c r="K39" s="94">
        <v>0</v>
      </c>
      <c r="L39" s="94">
        <v>0</v>
      </c>
      <c r="M39" s="94">
        <v>0</v>
      </c>
      <c r="N39" s="94">
        <v>0</v>
      </c>
      <c r="O39" s="94">
        <v>0</v>
      </c>
    </row>
    <row r="40" spans="1:15" ht="15.75" x14ac:dyDescent="0.3">
      <c r="A40" s="48" t="s">
        <v>20</v>
      </c>
      <c r="B40" s="21" t="s">
        <v>234</v>
      </c>
      <c r="C40" s="94">
        <v>0</v>
      </c>
      <c r="D40" s="94">
        <v>0</v>
      </c>
      <c r="E40" s="94">
        <v>0</v>
      </c>
      <c r="F40" s="94">
        <v>0</v>
      </c>
      <c r="G40" s="94">
        <v>0</v>
      </c>
      <c r="H40" s="94">
        <v>0</v>
      </c>
      <c r="I40" s="94">
        <v>0</v>
      </c>
      <c r="J40" s="94">
        <v>0</v>
      </c>
      <c r="K40" s="94">
        <v>0</v>
      </c>
      <c r="L40" s="94">
        <v>0</v>
      </c>
      <c r="M40" s="94">
        <v>0</v>
      </c>
      <c r="N40" s="94">
        <v>0</v>
      </c>
      <c r="O40" s="94">
        <v>0</v>
      </c>
    </row>
    <row r="41" spans="1:15" ht="15.75" x14ac:dyDescent="0.3">
      <c r="A41" s="48"/>
      <c r="B41" s="21" t="s">
        <v>235</v>
      </c>
      <c r="C41" s="94">
        <v>0</v>
      </c>
      <c r="D41" s="94">
        <v>0</v>
      </c>
      <c r="E41" s="94">
        <v>0</v>
      </c>
      <c r="F41" s="94">
        <v>0</v>
      </c>
      <c r="G41" s="94">
        <v>0</v>
      </c>
      <c r="H41" s="94">
        <v>0</v>
      </c>
      <c r="I41" s="94">
        <v>0</v>
      </c>
      <c r="J41" s="94">
        <v>0</v>
      </c>
      <c r="K41" s="94">
        <v>0</v>
      </c>
      <c r="L41" s="94">
        <v>0</v>
      </c>
      <c r="M41" s="94">
        <v>0</v>
      </c>
      <c r="N41" s="94">
        <v>0</v>
      </c>
      <c r="O41" s="94">
        <v>0</v>
      </c>
    </row>
    <row r="42" spans="1:15" ht="15.75" x14ac:dyDescent="0.3">
      <c r="A42" s="48" t="s">
        <v>14</v>
      </c>
      <c r="B42" s="21" t="s">
        <v>236</v>
      </c>
      <c r="C42" s="94">
        <v>0</v>
      </c>
      <c r="D42" s="94">
        <v>0</v>
      </c>
      <c r="E42" s="94">
        <v>0</v>
      </c>
      <c r="F42" s="94">
        <v>0</v>
      </c>
      <c r="G42" s="94">
        <v>0</v>
      </c>
      <c r="H42" s="94">
        <v>0</v>
      </c>
      <c r="I42" s="94">
        <v>0</v>
      </c>
      <c r="J42" s="94">
        <v>0</v>
      </c>
      <c r="K42" s="94">
        <v>0</v>
      </c>
      <c r="L42" s="94">
        <v>0</v>
      </c>
      <c r="M42" s="94">
        <v>0</v>
      </c>
      <c r="N42" s="94">
        <v>0</v>
      </c>
      <c r="O42" s="94">
        <v>0</v>
      </c>
    </row>
    <row r="43" spans="1:15" ht="15.75" x14ac:dyDescent="0.3">
      <c r="A43" s="48"/>
      <c r="B43" s="21" t="s">
        <v>237</v>
      </c>
      <c r="C43" s="94">
        <v>0</v>
      </c>
      <c r="D43" s="94">
        <v>0</v>
      </c>
      <c r="E43" s="94">
        <v>0</v>
      </c>
      <c r="F43" s="94">
        <v>0</v>
      </c>
      <c r="G43" s="94">
        <v>0</v>
      </c>
      <c r="H43" s="94">
        <v>0</v>
      </c>
      <c r="I43" s="94">
        <v>0</v>
      </c>
      <c r="J43" s="94">
        <v>0</v>
      </c>
      <c r="K43" s="94">
        <v>0</v>
      </c>
      <c r="L43" s="94">
        <v>0</v>
      </c>
      <c r="M43" s="94">
        <v>0</v>
      </c>
      <c r="N43" s="94">
        <v>0</v>
      </c>
      <c r="O43" s="94">
        <v>0</v>
      </c>
    </row>
    <row r="44" spans="1:15" ht="15.75" x14ac:dyDescent="0.3">
      <c r="A44" s="48" t="s">
        <v>15</v>
      </c>
      <c r="B44" s="21" t="s">
        <v>238</v>
      </c>
      <c r="C44" s="94">
        <v>0</v>
      </c>
      <c r="D44" s="94">
        <v>0</v>
      </c>
      <c r="E44" s="94">
        <v>0</v>
      </c>
      <c r="F44" s="94">
        <v>0</v>
      </c>
      <c r="G44" s="94">
        <v>0</v>
      </c>
      <c r="H44" s="94">
        <v>0</v>
      </c>
      <c r="I44" s="94">
        <v>0</v>
      </c>
      <c r="J44" s="94">
        <v>0</v>
      </c>
      <c r="K44" s="94">
        <v>0</v>
      </c>
      <c r="L44" s="94">
        <v>0</v>
      </c>
      <c r="M44" s="94">
        <v>0</v>
      </c>
      <c r="N44" s="94">
        <v>0</v>
      </c>
      <c r="O44" s="94">
        <v>0</v>
      </c>
    </row>
    <row r="45" spans="1:15" ht="15.75" x14ac:dyDescent="0.3">
      <c r="A45" s="48"/>
      <c r="B45" s="21" t="s">
        <v>239</v>
      </c>
      <c r="C45" s="94">
        <v>0</v>
      </c>
      <c r="D45" s="94">
        <v>0</v>
      </c>
      <c r="E45" s="94">
        <v>0</v>
      </c>
      <c r="F45" s="94">
        <v>0</v>
      </c>
      <c r="G45" s="94">
        <v>0</v>
      </c>
      <c r="H45" s="94">
        <v>0</v>
      </c>
      <c r="I45" s="94">
        <v>0</v>
      </c>
      <c r="J45" s="94">
        <v>0</v>
      </c>
      <c r="K45" s="94">
        <v>0</v>
      </c>
      <c r="L45" s="94">
        <v>0</v>
      </c>
      <c r="M45" s="94">
        <v>0</v>
      </c>
      <c r="N45" s="94">
        <v>0</v>
      </c>
      <c r="O45" s="94">
        <v>0</v>
      </c>
    </row>
    <row r="46" spans="1:15" ht="15.75" x14ac:dyDescent="0.3">
      <c r="A46" s="48" t="s">
        <v>21</v>
      </c>
      <c r="B46" s="21" t="s">
        <v>240</v>
      </c>
      <c r="C46" s="94">
        <v>0</v>
      </c>
      <c r="D46" s="94">
        <v>0</v>
      </c>
      <c r="E46" s="94">
        <v>0</v>
      </c>
      <c r="F46" s="94">
        <v>0</v>
      </c>
      <c r="G46" s="94">
        <v>0</v>
      </c>
      <c r="H46" s="94">
        <v>0</v>
      </c>
      <c r="I46" s="94">
        <v>0</v>
      </c>
      <c r="J46" s="94">
        <v>0</v>
      </c>
      <c r="K46" s="94">
        <v>0</v>
      </c>
      <c r="L46" s="94">
        <v>0</v>
      </c>
      <c r="M46" s="94">
        <v>0</v>
      </c>
      <c r="N46" s="94">
        <v>0</v>
      </c>
      <c r="O46" s="94">
        <v>0</v>
      </c>
    </row>
    <row r="47" spans="1:15" ht="15.75" x14ac:dyDescent="0.3">
      <c r="A47" s="48"/>
      <c r="B47" s="21" t="s">
        <v>241</v>
      </c>
      <c r="C47" s="94">
        <v>0</v>
      </c>
      <c r="D47" s="94">
        <v>0</v>
      </c>
      <c r="E47" s="94">
        <v>0</v>
      </c>
      <c r="F47" s="94">
        <v>0</v>
      </c>
      <c r="G47" s="94">
        <v>0</v>
      </c>
      <c r="H47" s="94">
        <v>0</v>
      </c>
      <c r="I47" s="94">
        <v>0</v>
      </c>
      <c r="J47" s="94">
        <v>0</v>
      </c>
      <c r="K47" s="94">
        <v>0</v>
      </c>
      <c r="L47" s="94">
        <v>0</v>
      </c>
      <c r="M47" s="94">
        <v>0</v>
      </c>
      <c r="N47" s="94">
        <v>0</v>
      </c>
      <c r="O47" s="94">
        <v>0</v>
      </c>
    </row>
    <row r="48" spans="1:15" ht="15.75" x14ac:dyDescent="0.3">
      <c r="A48" s="48" t="s">
        <v>19</v>
      </c>
      <c r="B48" s="21" t="s">
        <v>242</v>
      </c>
      <c r="C48" s="94">
        <v>0</v>
      </c>
      <c r="D48" s="94">
        <v>0</v>
      </c>
      <c r="E48" s="94">
        <v>0</v>
      </c>
      <c r="F48" s="94">
        <v>0</v>
      </c>
      <c r="G48" s="94">
        <v>0</v>
      </c>
      <c r="H48" s="94">
        <v>0</v>
      </c>
      <c r="I48" s="94">
        <v>0</v>
      </c>
      <c r="J48" s="94">
        <v>0</v>
      </c>
      <c r="K48" s="94">
        <v>0</v>
      </c>
      <c r="L48" s="94">
        <v>0</v>
      </c>
      <c r="M48" s="94">
        <v>0</v>
      </c>
      <c r="N48" s="94">
        <v>0</v>
      </c>
      <c r="O48" s="94">
        <v>0</v>
      </c>
    </row>
    <row r="49" spans="1:15" ht="15.75" x14ac:dyDescent="0.3">
      <c r="A49" s="48"/>
      <c r="B49" s="21" t="s">
        <v>243</v>
      </c>
      <c r="C49" s="94">
        <v>0</v>
      </c>
      <c r="D49" s="94">
        <v>0</v>
      </c>
      <c r="E49" s="94">
        <v>0</v>
      </c>
      <c r="F49" s="94">
        <v>0</v>
      </c>
      <c r="G49" s="94">
        <v>0</v>
      </c>
      <c r="H49" s="94">
        <v>0</v>
      </c>
      <c r="I49" s="94">
        <v>0</v>
      </c>
      <c r="J49" s="94">
        <v>0</v>
      </c>
      <c r="K49" s="94">
        <v>0</v>
      </c>
      <c r="L49" s="94">
        <v>0</v>
      </c>
      <c r="M49" s="94">
        <v>0</v>
      </c>
      <c r="N49" s="94">
        <v>0</v>
      </c>
      <c r="O49" s="94">
        <v>0</v>
      </c>
    </row>
    <row r="50" spans="1:15" ht="15.75" x14ac:dyDescent="0.3">
      <c r="A50" s="48" t="s">
        <v>16</v>
      </c>
      <c r="B50" s="21" t="s">
        <v>244</v>
      </c>
      <c r="C50" s="94">
        <v>0</v>
      </c>
      <c r="D50" s="94">
        <v>0</v>
      </c>
      <c r="E50" s="94">
        <v>0</v>
      </c>
      <c r="F50" s="94">
        <v>0</v>
      </c>
      <c r="G50" s="94">
        <v>0</v>
      </c>
      <c r="H50" s="94">
        <v>0</v>
      </c>
      <c r="I50" s="94">
        <v>0</v>
      </c>
      <c r="J50" s="94">
        <v>0</v>
      </c>
      <c r="K50" s="94">
        <v>0</v>
      </c>
      <c r="L50" s="94">
        <v>0</v>
      </c>
      <c r="M50" s="94">
        <v>0</v>
      </c>
      <c r="N50" s="94">
        <v>0</v>
      </c>
      <c r="O50" s="94">
        <v>0</v>
      </c>
    </row>
    <row r="51" spans="1:15" ht="15.75" x14ac:dyDescent="0.3">
      <c r="A51" s="48"/>
      <c r="B51" s="21" t="s">
        <v>245</v>
      </c>
      <c r="C51" s="94">
        <v>0</v>
      </c>
      <c r="D51" s="94">
        <v>0</v>
      </c>
      <c r="E51" s="94">
        <v>0</v>
      </c>
      <c r="F51" s="94">
        <v>0</v>
      </c>
      <c r="G51" s="94">
        <v>0</v>
      </c>
      <c r="H51" s="94">
        <v>0</v>
      </c>
      <c r="I51" s="94">
        <v>0</v>
      </c>
      <c r="J51" s="94">
        <v>0</v>
      </c>
      <c r="K51" s="94">
        <v>0</v>
      </c>
      <c r="L51" s="94">
        <v>0</v>
      </c>
      <c r="M51" s="94">
        <v>0</v>
      </c>
      <c r="N51" s="94">
        <v>0</v>
      </c>
      <c r="O51" s="94">
        <v>0</v>
      </c>
    </row>
    <row r="52" spans="1:15" ht="15.75" x14ac:dyDescent="0.3">
      <c r="A52" s="48"/>
      <c r="B52" s="22" t="s">
        <v>182</v>
      </c>
      <c r="C52" s="68">
        <f t="shared" ref="C52:O52" si="1">SUM(C34:C51)</f>
        <v>11.467203714302331</v>
      </c>
      <c r="D52" s="68">
        <f t="shared" si="1"/>
        <v>9.6325097479767461</v>
      </c>
      <c r="E52" s="68">
        <f t="shared" si="1"/>
        <v>7.9942915625348849</v>
      </c>
      <c r="F52" s="68">
        <f t="shared" si="1"/>
        <v>8.082788834612419</v>
      </c>
      <c r="G52" s="68">
        <f t="shared" si="1"/>
        <v>8.0820108602688236</v>
      </c>
      <c r="H52" s="68">
        <f t="shared" si="1"/>
        <v>8.0820015055876055</v>
      </c>
      <c r="I52" s="68">
        <f t="shared" si="1"/>
        <v>8.0821608977015913</v>
      </c>
      <c r="J52" s="68">
        <f t="shared" si="1"/>
        <v>8.0821574865185273</v>
      </c>
      <c r="K52" s="68">
        <f t="shared" si="1"/>
        <v>8.0823044643931841</v>
      </c>
      <c r="L52" s="68">
        <f t="shared" si="1"/>
        <v>8.0825452104025981</v>
      </c>
      <c r="M52" s="68">
        <f t="shared" si="1"/>
        <v>8.0824798708743728</v>
      </c>
      <c r="N52" s="68">
        <f t="shared" si="1"/>
        <v>8.0824917945320713</v>
      </c>
      <c r="O52" s="68">
        <f t="shared" si="1"/>
        <v>8.0824740957152876</v>
      </c>
    </row>
    <row r="53" spans="1:15" ht="15.75" x14ac:dyDescent="0.3">
      <c r="A53" s="49"/>
      <c r="B53" s="23"/>
      <c r="C53" s="79"/>
      <c r="D53" s="79"/>
      <c r="E53" s="79"/>
      <c r="F53" s="89"/>
      <c r="G53" s="89"/>
      <c r="H53" s="79"/>
      <c r="I53" s="79"/>
      <c r="J53" s="79"/>
      <c r="K53" s="79"/>
      <c r="L53" s="79"/>
      <c r="M53" s="79"/>
      <c r="N53" s="79"/>
      <c r="O53" s="79"/>
    </row>
    <row r="54" spans="1:15" ht="16.5" x14ac:dyDescent="0.3">
      <c r="A54" s="49"/>
      <c r="B54" s="24" t="s">
        <v>155</v>
      </c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</row>
    <row r="55" spans="1:15" ht="30" x14ac:dyDescent="0.35">
      <c r="A55" s="47"/>
      <c r="B55" s="14" t="s">
        <v>217</v>
      </c>
      <c r="C55" s="15">
        <v>2018</v>
      </c>
      <c r="D55" s="15">
        <v>2019</v>
      </c>
      <c r="E55" s="15">
        <v>2020</v>
      </c>
      <c r="F55" s="15">
        <v>2023</v>
      </c>
      <c r="G55" s="15">
        <v>2025</v>
      </c>
      <c r="H55" s="15">
        <v>2028</v>
      </c>
      <c r="I55" s="15">
        <v>2030</v>
      </c>
      <c r="J55" s="15">
        <v>2033</v>
      </c>
      <c r="K55" s="15">
        <v>2035</v>
      </c>
      <c r="L55" s="15">
        <v>2038</v>
      </c>
      <c r="M55" s="15">
        <v>2040</v>
      </c>
      <c r="N55" s="15">
        <v>2045</v>
      </c>
      <c r="O55" s="15">
        <v>2050</v>
      </c>
    </row>
    <row r="56" spans="1:15" ht="15.75" x14ac:dyDescent="0.3">
      <c r="A56" s="48" t="s">
        <v>60</v>
      </c>
      <c r="B56" s="21" t="s">
        <v>95</v>
      </c>
      <c r="C56" s="94">
        <v>0</v>
      </c>
      <c r="D56" s="94">
        <v>0</v>
      </c>
      <c r="E56" s="94">
        <v>0</v>
      </c>
      <c r="F56" s="94">
        <v>0</v>
      </c>
      <c r="G56" s="94">
        <v>0</v>
      </c>
      <c r="H56" s="94">
        <v>0</v>
      </c>
      <c r="I56" s="94">
        <v>0</v>
      </c>
      <c r="J56" s="94">
        <v>0</v>
      </c>
      <c r="K56" s="94">
        <v>0</v>
      </c>
      <c r="L56" s="94">
        <v>0</v>
      </c>
      <c r="M56" s="94">
        <v>0</v>
      </c>
      <c r="N56" s="94">
        <v>0</v>
      </c>
      <c r="O56" s="94">
        <v>0</v>
      </c>
    </row>
    <row r="57" spans="1:15" ht="15.75" x14ac:dyDescent="0.3">
      <c r="A57" s="48" t="s">
        <v>59</v>
      </c>
      <c r="B57" s="21" t="s">
        <v>96</v>
      </c>
      <c r="C57" s="94">
        <v>0</v>
      </c>
      <c r="D57" s="94">
        <v>0</v>
      </c>
      <c r="E57" s="94">
        <v>0</v>
      </c>
      <c r="F57" s="94">
        <v>0</v>
      </c>
      <c r="G57" s="94">
        <v>0</v>
      </c>
      <c r="H57" s="94">
        <v>0</v>
      </c>
      <c r="I57" s="94">
        <v>0</v>
      </c>
      <c r="J57" s="94">
        <v>0</v>
      </c>
      <c r="K57" s="94">
        <v>0</v>
      </c>
      <c r="L57" s="94">
        <v>0</v>
      </c>
      <c r="M57" s="94">
        <v>0</v>
      </c>
      <c r="N57" s="94">
        <v>0</v>
      </c>
      <c r="O57" s="94">
        <v>0</v>
      </c>
    </row>
    <row r="58" spans="1:15" ht="15.75" x14ac:dyDescent="0.3">
      <c r="A58" s="48" t="s">
        <v>42</v>
      </c>
      <c r="B58" s="21" t="s">
        <v>97</v>
      </c>
      <c r="C58" s="94">
        <v>0</v>
      </c>
      <c r="D58" s="94">
        <v>0</v>
      </c>
      <c r="E58" s="94">
        <v>0</v>
      </c>
      <c r="F58" s="94">
        <v>0</v>
      </c>
      <c r="G58" s="94">
        <v>0</v>
      </c>
      <c r="H58" s="94">
        <v>0</v>
      </c>
      <c r="I58" s="94">
        <v>0</v>
      </c>
      <c r="J58" s="94">
        <v>0</v>
      </c>
      <c r="K58" s="94">
        <v>0</v>
      </c>
      <c r="L58" s="94">
        <v>0</v>
      </c>
      <c r="M58" s="94">
        <v>0</v>
      </c>
      <c r="N58" s="94">
        <v>0</v>
      </c>
      <c r="O58" s="94">
        <v>0</v>
      </c>
    </row>
    <row r="59" spans="1:15" ht="15.75" x14ac:dyDescent="0.3">
      <c r="A59" s="48" t="s">
        <v>38</v>
      </c>
      <c r="B59" s="21" t="s">
        <v>98</v>
      </c>
      <c r="C59" s="94">
        <v>0</v>
      </c>
      <c r="D59" s="94">
        <v>0</v>
      </c>
      <c r="E59" s="94">
        <v>0</v>
      </c>
      <c r="F59" s="94">
        <v>0</v>
      </c>
      <c r="G59" s="94">
        <v>0</v>
      </c>
      <c r="H59" s="94">
        <v>0</v>
      </c>
      <c r="I59" s="94">
        <v>0</v>
      </c>
      <c r="J59" s="94">
        <v>0</v>
      </c>
      <c r="K59" s="94">
        <v>0</v>
      </c>
      <c r="L59" s="94">
        <v>0</v>
      </c>
      <c r="M59" s="94">
        <v>0</v>
      </c>
      <c r="N59" s="94">
        <v>0</v>
      </c>
      <c r="O59" s="94">
        <v>0</v>
      </c>
    </row>
    <row r="60" spans="1:15" ht="15.75" x14ac:dyDescent="0.3">
      <c r="A60" s="48"/>
      <c r="B60" s="26" t="s">
        <v>183</v>
      </c>
      <c r="C60" s="69">
        <f t="shared" ref="C60:D60" si="2">SUM(C56:C59)</f>
        <v>0</v>
      </c>
      <c r="D60" s="69">
        <f t="shared" si="2"/>
        <v>0</v>
      </c>
      <c r="E60" s="69">
        <f t="shared" ref="E60:O60" si="3">SUM(E56:E59)</f>
        <v>0</v>
      </c>
      <c r="F60" s="69">
        <f t="shared" si="3"/>
        <v>0</v>
      </c>
      <c r="G60" s="69">
        <f t="shared" si="3"/>
        <v>0</v>
      </c>
      <c r="H60" s="69">
        <f t="shared" si="3"/>
        <v>0</v>
      </c>
      <c r="I60" s="69">
        <f t="shared" si="3"/>
        <v>0</v>
      </c>
      <c r="J60" s="69">
        <f t="shared" si="3"/>
        <v>0</v>
      </c>
      <c r="K60" s="69">
        <f t="shared" si="3"/>
        <v>0</v>
      </c>
      <c r="L60" s="69">
        <f t="shared" si="3"/>
        <v>0</v>
      </c>
      <c r="M60" s="69">
        <f t="shared" si="3"/>
        <v>0</v>
      </c>
      <c r="N60" s="69">
        <f t="shared" si="3"/>
        <v>0</v>
      </c>
      <c r="O60" s="69">
        <f t="shared" si="3"/>
        <v>0</v>
      </c>
    </row>
    <row r="61" spans="1:15" ht="15.75" x14ac:dyDescent="0.3">
      <c r="A61" s="49"/>
      <c r="B61" s="18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</row>
    <row r="62" spans="1:15" ht="16.5" x14ac:dyDescent="0.3">
      <c r="A62" s="49"/>
      <c r="B62" s="27" t="s">
        <v>174</v>
      </c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</row>
    <row r="63" spans="1:15" ht="30" x14ac:dyDescent="0.35">
      <c r="A63" s="47"/>
      <c r="B63" s="14" t="s">
        <v>217</v>
      </c>
      <c r="C63" s="15">
        <v>2018</v>
      </c>
      <c r="D63" s="15">
        <v>2019</v>
      </c>
      <c r="E63" s="15">
        <v>2020</v>
      </c>
      <c r="F63" s="15">
        <v>2023</v>
      </c>
      <c r="G63" s="15">
        <v>2025</v>
      </c>
      <c r="H63" s="15">
        <v>2028</v>
      </c>
      <c r="I63" s="15">
        <v>2030</v>
      </c>
      <c r="J63" s="15">
        <v>2033</v>
      </c>
      <c r="K63" s="15">
        <v>2035</v>
      </c>
      <c r="L63" s="15">
        <v>2038</v>
      </c>
      <c r="M63" s="15">
        <v>2040</v>
      </c>
      <c r="N63" s="15">
        <v>2045</v>
      </c>
      <c r="O63" s="15">
        <v>2050</v>
      </c>
    </row>
    <row r="64" spans="1:15" ht="15.75" x14ac:dyDescent="0.3">
      <c r="A64" s="50" t="s">
        <v>77</v>
      </c>
      <c r="B64" s="16" t="s">
        <v>99</v>
      </c>
      <c r="C64" s="94">
        <v>0</v>
      </c>
      <c r="D64" s="94">
        <v>0</v>
      </c>
      <c r="E64" s="94">
        <v>0</v>
      </c>
      <c r="F64" s="94">
        <v>0</v>
      </c>
      <c r="G64" s="94">
        <v>0</v>
      </c>
      <c r="H64" s="94">
        <v>0</v>
      </c>
      <c r="I64" s="94">
        <v>0</v>
      </c>
      <c r="J64" s="94">
        <v>0</v>
      </c>
      <c r="K64" s="94">
        <v>0</v>
      </c>
      <c r="L64" s="94">
        <v>0</v>
      </c>
      <c r="M64" s="94">
        <v>0</v>
      </c>
      <c r="N64" s="94">
        <v>0</v>
      </c>
      <c r="O64" s="94">
        <v>0</v>
      </c>
    </row>
    <row r="65" spans="1:15" ht="15.75" x14ac:dyDescent="0.3">
      <c r="A65" s="50" t="s">
        <v>87</v>
      </c>
      <c r="B65" s="16" t="s">
        <v>100</v>
      </c>
      <c r="C65" s="94">
        <v>0</v>
      </c>
      <c r="D65" s="94">
        <v>0</v>
      </c>
      <c r="E65" s="94">
        <v>0</v>
      </c>
      <c r="F65" s="94">
        <v>0</v>
      </c>
      <c r="G65" s="94">
        <v>0</v>
      </c>
      <c r="H65" s="94">
        <v>0</v>
      </c>
      <c r="I65" s="94">
        <v>0</v>
      </c>
      <c r="J65" s="94">
        <v>0</v>
      </c>
      <c r="K65" s="94">
        <v>0</v>
      </c>
      <c r="L65" s="94">
        <v>0</v>
      </c>
      <c r="M65" s="94">
        <v>0</v>
      </c>
      <c r="N65" s="94">
        <v>0</v>
      </c>
      <c r="O65" s="94">
        <v>0</v>
      </c>
    </row>
    <row r="66" spans="1:15" ht="15.75" x14ac:dyDescent="0.3">
      <c r="A66" s="50" t="s">
        <v>85</v>
      </c>
      <c r="B66" s="16" t="s">
        <v>101</v>
      </c>
      <c r="C66" s="94">
        <v>0</v>
      </c>
      <c r="D66" s="94">
        <v>0</v>
      </c>
      <c r="E66" s="94">
        <v>0</v>
      </c>
      <c r="F66" s="94">
        <v>0</v>
      </c>
      <c r="G66" s="94">
        <v>0</v>
      </c>
      <c r="H66" s="94">
        <v>0</v>
      </c>
      <c r="I66" s="94">
        <v>0</v>
      </c>
      <c r="J66" s="94">
        <v>0</v>
      </c>
      <c r="K66" s="94">
        <v>0</v>
      </c>
      <c r="L66" s="94">
        <v>0</v>
      </c>
      <c r="M66" s="94">
        <v>0</v>
      </c>
      <c r="N66" s="94">
        <v>0</v>
      </c>
      <c r="O66" s="94">
        <v>0</v>
      </c>
    </row>
    <row r="67" spans="1:15" ht="15.75" x14ac:dyDescent="0.3">
      <c r="A67" s="50" t="s">
        <v>41</v>
      </c>
      <c r="B67" s="16" t="s">
        <v>102</v>
      </c>
      <c r="C67" s="94">
        <v>0</v>
      </c>
      <c r="D67" s="94">
        <v>0</v>
      </c>
      <c r="E67" s="94">
        <v>0</v>
      </c>
      <c r="F67" s="94">
        <v>0</v>
      </c>
      <c r="G67" s="94">
        <v>0</v>
      </c>
      <c r="H67" s="94">
        <v>0</v>
      </c>
      <c r="I67" s="94">
        <v>0</v>
      </c>
      <c r="J67" s="94">
        <v>0</v>
      </c>
      <c r="K67" s="94">
        <v>0</v>
      </c>
      <c r="L67" s="94">
        <v>0</v>
      </c>
      <c r="M67" s="94">
        <v>0</v>
      </c>
      <c r="N67" s="94">
        <v>0</v>
      </c>
      <c r="O67" s="94">
        <v>0</v>
      </c>
    </row>
    <row r="68" spans="1:15" ht="15.75" x14ac:dyDescent="0.3">
      <c r="A68" s="50" t="s">
        <v>56</v>
      </c>
      <c r="B68" s="16" t="s">
        <v>103</v>
      </c>
      <c r="C68" s="94">
        <v>0</v>
      </c>
      <c r="D68" s="94">
        <v>0</v>
      </c>
      <c r="E68" s="94">
        <v>0</v>
      </c>
      <c r="F68" s="94">
        <v>0</v>
      </c>
      <c r="G68" s="94">
        <v>0</v>
      </c>
      <c r="H68" s="94">
        <v>0</v>
      </c>
      <c r="I68" s="94">
        <v>0</v>
      </c>
      <c r="J68" s="94">
        <v>0</v>
      </c>
      <c r="K68" s="94">
        <v>0</v>
      </c>
      <c r="L68" s="94">
        <v>0</v>
      </c>
      <c r="M68" s="94">
        <v>0</v>
      </c>
      <c r="N68" s="94">
        <v>0</v>
      </c>
      <c r="O68" s="94">
        <v>0</v>
      </c>
    </row>
    <row r="69" spans="1:15" ht="15.75" x14ac:dyDescent="0.3">
      <c r="A69" s="50" t="s">
        <v>37</v>
      </c>
      <c r="B69" s="16" t="s">
        <v>104</v>
      </c>
      <c r="C69" s="94">
        <v>0</v>
      </c>
      <c r="D69" s="94">
        <v>0</v>
      </c>
      <c r="E69" s="94">
        <v>0</v>
      </c>
      <c r="F69" s="94">
        <v>0</v>
      </c>
      <c r="G69" s="94">
        <v>0</v>
      </c>
      <c r="H69" s="94">
        <v>0</v>
      </c>
      <c r="I69" s="94">
        <v>0</v>
      </c>
      <c r="J69" s="94">
        <v>0</v>
      </c>
      <c r="K69" s="94">
        <v>0</v>
      </c>
      <c r="L69" s="94">
        <v>0</v>
      </c>
      <c r="M69" s="94">
        <v>0</v>
      </c>
      <c r="N69" s="94">
        <v>0</v>
      </c>
      <c r="O69" s="94">
        <v>0</v>
      </c>
    </row>
    <row r="70" spans="1:15" ht="15.75" x14ac:dyDescent="0.3">
      <c r="A70" s="50" t="s">
        <v>105</v>
      </c>
      <c r="B70" s="16" t="s">
        <v>106</v>
      </c>
      <c r="C70" s="94">
        <v>0</v>
      </c>
      <c r="D70" s="94">
        <v>0</v>
      </c>
      <c r="E70" s="94">
        <v>0</v>
      </c>
      <c r="F70" s="94">
        <v>0</v>
      </c>
      <c r="G70" s="94">
        <v>0</v>
      </c>
      <c r="H70" s="94">
        <v>0</v>
      </c>
      <c r="I70" s="94">
        <v>0</v>
      </c>
      <c r="J70" s="94">
        <v>0</v>
      </c>
      <c r="K70" s="94">
        <v>0</v>
      </c>
      <c r="L70" s="94">
        <v>0</v>
      </c>
      <c r="M70" s="94">
        <v>0</v>
      </c>
      <c r="N70" s="94">
        <v>0</v>
      </c>
      <c r="O70" s="94">
        <v>0</v>
      </c>
    </row>
    <row r="71" spans="1:15" x14ac:dyDescent="0.25">
      <c r="A71" s="50"/>
      <c r="B71" s="29" t="s">
        <v>184</v>
      </c>
      <c r="C71" s="70">
        <f t="shared" ref="C71:D71" si="4">SUM(C64:C70)</f>
        <v>0</v>
      </c>
      <c r="D71" s="70">
        <f t="shared" si="4"/>
        <v>0</v>
      </c>
      <c r="E71" s="70">
        <f>SUM(E64:E70)</f>
        <v>0</v>
      </c>
      <c r="F71" s="70">
        <f t="shared" ref="F71:O71" si="5">SUM(F64:F70)</f>
        <v>0</v>
      </c>
      <c r="G71" s="70">
        <f t="shared" si="5"/>
        <v>0</v>
      </c>
      <c r="H71" s="70">
        <f t="shared" si="5"/>
        <v>0</v>
      </c>
      <c r="I71" s="70">
        <f t="shared" si="5"/>
        <v>0</v>
      </c>
      <c r="J71" s="70">
        <f t="shared" si="5"/>
        <v>0</v>
      </c>
      <c r="K71" s="70">
        <f t="shared" si="5"/>
        <v>0</v>
      </c>
      <c r="L71" s="70">
        <f t="shared" si="5"/>
        <v>0</v>
      </c>
      <c r="M71" s="70">
        <f t="shared" si="5"/>
        <v>0</v>
      </c>
      <c r="N71" s="70">
        <f t="shared" si="5"/>
        <v>0</v>
      </c>
      <c r="O71" s="70">
        <f t="shared" si="5"/>
        <v>0</v>
      </c>
    </row>
    <row r="72" spans="1:15" ht="15.75" x14ac:dyDescent="0.3">
      <c r="A72" s="50" t="s">
        <v>80</v>
      </c>
      <c r="B72" s="16" t="s">
        <v>107</v>
      </c>
      <c r="C72" s="94">
        <v>0</v>
      </c>
      <c r="D72" s="94">
        <v>0</v>
      </c>
      <c r="E72" s="94">
        <v>0</v>
      </c>
      <c r="F72" s="94">
        <v>0</v>
      </c>
      <c r="G72" s="94">
        <v>0</v>
      </c>
      <c r="H72" s="94">
        <v>0</v>
      </c>
      <c r="I72" s="94">
        <v>0</v>
      </c>
      <c r="J72" s="94">
        <v>0</v>
      </c>
      <c r="K72" s="94">
        <v>0</v>
      </c>
      <c r="L72" s="94">
        <v>0</v>
      </c>
      <c r="M72" s="94">
        <v>0</v>
      </c>
      <c r="N72" s="94">
        <v>0</v>
      </c>
      <c r="O72" s="94">
        <v>0</v>
      </c>
    </row>
    <row r="73" spans="1:15" ht="15.75" x14ac:dyDescent="0.3">
      <c r="A73" s="50" t="s">
        <v>88</v>
      </c>
      <c r="B73" s="16" t="s">
        <v>108</v>
      </c>
      <c r="C73" s="94">
        <v>0</v>
      </c>
      <c r="D73" s="94">
        <v>0</v>
      </c>
      <c r="E73" s="94">
        <v>0</v>
      </c>
      <c r="F73" s="94">
        <v>0</v>
      </c>
      <c r="G73" s="94">
        <v>0</v>
      </c>
      <c r="H73" s="94">
        <v>0</v>
      </c>
      <c r="I73" s="94">
        <v>0</v>
      </c>
      <c r="J73" s="94">
        <v>0</v>
      </c>
      <c r="K73" s="94">
        <v>0</v>
      </c>
      <c r="L73" s="94">
        <v>0</v>
      </c>
      <c r="M73" s="94">
        <v>0</v>
      </c>
      <c r="N73" s="94">
        <v>0</v>
      </c>
      <c r="O73" s="94">
        <v>0</v>
      </c>
    </row>
    <row r="74" spans="1:15" ht="15.75" x14ac:dyDescent="0.3">
      <c r="A74" s="50" t="s">
        <v>86</v>
      </c>
      <c r="B74" s="16" t="s">
        <v>109</v>
      </c>
      <c r="C74" s="94">
        <v>0</v>
      </c>
      <c r="D74" s="94">
        <v>0</v>
      </c>
      <c r="E74" s="94">
        <v>0</v>
      </c>
      <c r="F74" s="94">
        <v>0</v>
      </c>
      <c r="G74" s="94">
        <v>0</v>
      </c>
      <c r="H74" s="94">
        <v>0</v>
      </c>
      <c r="I74" s="94">
        <v>0</v>
      </c>
      <c r="J74" s="94">
        <v>0</v>
      </c>
      <c r="K74" s="94">
        <v>0</v>
      </c>
      <c r="L74" s="94">
        <v>0</v>
      </c>
      <c r="M74" s="94">
        <v>0</v>
      </c>
      <c r="N74" s="94">
        <v>0</v>
      </c>
      <c r="O74" s="94">
        <v>0</v>
      </c>
    </row>
    <row r="75" spans="1:15" ht="27" x14ac:dyDescent="0.3">
      <c r="A75" s="50" t="s">
        <v>40</v>
      </c>
      <c r="B75" s="16" t="s">
        <v>110</v>
      </c>
      <c r="C75" s="94">
        <v>0</v>
      </c>
      <c r="D75" s="94">
        <v>0</v>
      </c>
      <c r="E75" s="94">
        <v>0</v>
      </c>
      <c r="F75" s="94">
        <v>0</v>
      </c>
      <c r="G75" s="94">
        <v>0</v>
      </c>
      <c r="H75" s="94">
        <v>0</v>
      </c>
      <c r="I75" s="94">
        <v>0</v>
      </c>
      <c r="J75" s="94">
        <v>0</v>
      </c>
      <c r="K75" s="94">
        <v>0</v>
      </c>
      <c r="L75" s="94">
        <v>0</v>
      </c>
      <c r="M75" s="94">
        <v>0</v>
      </c>
      <c r="N75" s="94">
        <v>0</v>
      </c>
      <c r="O75" s="94">
        <v>0</v>
      </c>
    </row>
    <row r="76" spans="1:15" ht="27" x14ac:dyDescent="0.3">
      <c r="A76" s="50" t="s">
        <v>57</v>
      </c>
      <c r="B76" s="16" t="s">
        <v>111</v>
      </c>
      <c r="C76" s="94">
        <v>0</v>
      </c>
      <c r="D76" s="94">
        <v>0</v>
      </c>
      <c r="E76" s="94">
        <v>0</v>
      </c>
      <c r="F76" s="94">
        <v>0</v>
      </c>
      <c r="G76" s="94">
        <v>0</v>
      </c>
      <c r="H76" s="94">
        <v>0</v>
      </c>
      <c r="I76" s="94">
        <v>0</v>
      </c>
      <c r="J76" s="94">
        <v>0</v>
      </c>
      <c r="K76" s="94">
        <v>0</v>
      </c>
      <c r="L76" s="94">
        <v>0</v>
      </c>
      <c r="M76" s="94">
        <v>0</v>
      </c>
      <c r="N76" s="94">
        <v>0</v>
      </c>
      <c r="O76" s="94">
        <v>0</v>
      </c>
    </row>
    <row r="77" spans="1:15" x14ac:dyDescent="0.25">
      <c r="A77" s="50"/>
      <c r="B77" s="29" t="s">
        <v>185</v>
      </c>
      <c r="C77" s="70">
        <f t="shared" ref="C77:D77" si="6">SUM(C72:C76)</f>
        <v>0</v>
      </c>
      <c r="D77" s="70">
        <f t="shared" si="6"/>
        <v>0</v>
      </c>
      <c r="E77" s="70">
        <f>SUM(E72:E76)</f>
        <v>0</v>
      </c>
      <c r="F77" s="70">
        <f t="shared" ref="F77:O77" si="7">SUM(F72:F76)</f>
        <v>0</v>
      </c>
      <c r="G77" s="70">
        <f t="shared" si="7"/>
        <v>0</v>
      </c>
      <c r="H77" s="70">
        <f t="shared" si="7"/>
        <v>0</v>
      </c>
      <c r="I77" s="70">
        <f t="shared" si="7"/>
        <v>0</v>
      </c>
      <c r="J77" s="70">
        <f t="shared" si="7"/>
        <v>0</v>
      </c>
      <c r="K77" s="70">
        <f t="shared" si="7"/>
        <v>0</v>
      </c>
      <c r="L77" s="70">
        <f t="shared" si="7"/>
        <v>0</v>
      </c>
      <c r="M77" s="70">
        <f t="shared" si="7"/>
        <v>0</v>
      </c>
      <c r="N77" s="70">
        <f t="shared" si="7"/>
        <v>0</v>
      </c>
      <c r="O77" s="70">
        <f t="shared" si="7"/>
        <v>0</v>
      </c>
    </row>
    <row r="78" spans="1:15" ht="15.75" x14ac:dyDescent="0.3">
      <c r="A78" s="48"/>
      <c r="B78" s="30" t="s">
        <v>186</v>
      </c>
      <c r="C78" s="71">
        <f t="shared" ref="C78:D78" si="8">SUM(C71,C77)</f>
        <v>0</v>
      </c>
      <c r="D78" s="71">
        <f t="shared" si="8"/>
        <v>0</v>
      </c>
      <c r="E78" s="71">
        <f>SUM(E71,E77)</f>
        <v>0</v>
      </c>
      <c r="F78" s="71">
        <f t="shared" ref="F78:O78" si="9">SUM(F71,F77)</f>
        <v>0</v>
      </c>
      <c r="G78" s="71">
        <f t="shared" si="9"/>
        <v>0</v>
      </c>
      <c r="H78" s="71">
        <f t="shared" si="9"/>
        <v>0</v>
      </c>
      <c r="I78" s="71">
        <f t="shared" si="9"/>
        <v>0</v>
      </c>
      <c r="J78" s="71">
        <f t="shared" si="9"/>
        <v>0</v>
      </c>
      <c r="K78" s="71">
        <f t="shared" si="9"/>
        <v>0</v>
      </c>
      <c r="L78" s="71">
        <f t="shared" si="9"/>
        <v>0</v>
      </c>
      <c r="M78" s="71">
        <f t="shared" si="9"/>
        <v>0</v>
      </c>
      <c r="N78" s="71">
        <f t="shared" si="9"/>
        <v>0</v>
      </c>
      <c r="O78" s="71">
        <f t="shared" si="9"/>
        <v>0</v>
      </c>
    </row>
    <row r="79" spans="1:15" ht="15.75" x14ac:dyDescent="0.3">
      <c r="A79" s="49"/>
      <c r="B79" s="106"/>
      <c r="C79" s="106"/>
      <c r="D79" s="106"/>
      <c r="E79" s="79"/>
      <c r="F79" s="88"/>
      <c r="G79" s="88"/>
      <c r="H79" s="79"/>
      <c r="I79" s="79"/>
      <c r="J79" s="79"/>
      <c r="K79" s="79"/>
      <c r="L79" s="79"/>
      <c r="M79" s="79"/>
      <c r="N79" s="79"/>
      <c r="O79" s="79"/>
    </row>
    <row r="80" spans="1:15" ht="16.5" x14ac:dyDescent="0.3">
      <c r="A80" s="49"/>
      <c r="B80" s="31" t="s">
        <v>175</v>
      </c>
      <c r="C80" s="32"/>
      <c r="D80" s="32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</row>
    <row r="81" spans="1:15" ht="30" x14ac:dyDescent="0.35">
      <c r="A81" s="47"/>
      <c r="B81" s="14" t="s">
        <v>217</v>
      </c>
      <c r="C81" s="15">
        <v>2018</v>
      </c>
      <c r="D81" s="15">
        <v>2019</v>
      </c>
      <c r="E81" s="15">
        <v>2020</v>
      </c>
      <c r="F81" s="15">
        <v>2023</v>
      </c>
      <c r="G81" s="15">
        <v>2025</v>
      </c>
      <c r="H81" s="15">
        <v>2028</v>
      </c>
      <c r="I81" s="15">
        <v>2030</v>
      </c>
      <c r="J81" s="15">
        <v>2033</v>
      </c>
      <c r="K81" s="15">
        <v>2035</v>
      </c>
      <c r="L81" s="15">
        <v>2038</v>
      </c>
      <c r="M81" s="15">
        <v>2040</v>
      </c>
      <c r="N81" s="15">
        <v>2045</v>
      </c>
      <c r="O81" s="15">
        <v>2050</v>
      </c>
    </row>
    <row r="82" spans="1:15" ht="15.75" x14ac:dyDescent="0.3">
      <c r="A82" s="48" t="s">
        <v>62</v>
      </c>
      <c r="B82" s="21" t="s">
        <v>112</v>
      </c>
      <c r="C82" s="94">
        <v>0</v>
      </c>
      <c r="D82" s="94">
        <v>0</v>
      </c>
      <c r="E82" s="94">
        <v>0</v>
      </c>
      <c r="F82" s="94">
        <v>0</v>
      </c>
      <c r="G82" s="94">
        <v>0</v>
      </c>
      <c r="H82" s="94">
        <v>0</v>
      </c>
      <c r="I82" s="94">
        <v>0</v>
      </c>
      <c r="J82" s="94">
        <v>0</v>
      </c>
      <c r="K82" s="94">
        <v>0</v>
      </c>
      <c r="L82" s="94">
        <v>0</v>
      </c>
      <c r="M82" s="94">
        <v>0</v>
      </c>
      <c r="N82" s="94">
        <v>0</v>
      </c>
      <c r="O82" s="94">
        <v>0</v>
      </c>
    </row>
    <row r="83" spans="1:15" ht="15.75" x14ac:dyDescent="0.3">
      <c r="A83" s="48" t="s">
        <v>64</v>
      </c>
      <c r="B83" s="21" t="s">
        <v>113</v>
      </c>
      <c r="C83" s="94">
        <v>0</v>
      </c>
      <c r="D83" s="94">
        <v>0</v>
      </c>
      <c r="E83" s="94">
        <v>0</v>
      </c>
      <c r="F83" s="94">
        <v>0</v>
      </c>
      <c r="G83" s="94">
        <v>0</v>
      </c>
      <c r="H83" s="94">
        <v>0</v>
      </c>
      <c r="I83" s="94">
        <v>0</v>
      </c>
      <c r="J83" s="94">
        <v>0</v>
      </c>
      <c r="K83" s="94">
        <v>0</v>
      </c>
      <c r="L83" s="94">
        <v>0</v>
      </c>
      <c r="M83" s="94">
        <v>0</v>
      </c>
      <c r="N83" s="94">
        <v>0</v>
      </c>
      <c r="O83" s="94">
        <v>0</v>
      </c>
    </row>
    <row r="84" spans="1:15" ht="15.75" x14ac:dyDescent="0.3">
      <c r="A84" s="48" t="s">
        <v>65</v>
      </c>
      <c r="B84" s="21" t="s">
        <v>114</v>
      </c>
      <c r="C84" s="94">
        <v>0</v>
      </c>
      <c r="D84" s="94">
        <v>0</v>
      </c>
      <c r="E84" s="94">
        <v>0</v>
      </c>
      <c r="F84" s="94">
        <v>0</v>
      </c>
      <c r="G84" s="94">
        <v>0</v>
      </c>
      <c r="H84" s="94">
        <v>0</v>
      </c>
      <c r="I84" s="94">
        <v>0</v>
      </c>
      <c r="J84" s="94">
        <v>0</v>
      </c>
      <c r="K84" s="94">
        <v>0</v>
      </c>
      <c r="L84" s="94">
        <v>0</v>
      </c>
      <c r="M84" s="94">
        <v>0</v>
      </c>
      <c r="N84" s="94">
        <v>0</v>
      </c>
      <c r="O84" s="94">
        <v>0</v>
      </c>
    </row>
    <row r="85" spans="1:15" ht="15.75" x14ac:dyDescent="0.3">
      <c r="A85" s="48" t="s">
        <v>63</v>
      </c>
      <c r="B85" s="21" t="s">
        <v>115</v>
      </c>
      <c r="C85" s="94">
        <v>0</v>
      </c>
      <c r="D85" s="94">
        <v>0</v>
      </c>
      <c r="E85" s="94">
        <v>0</v>
      </c>
      <c r="F85" s="94">
        <v>0</v>
      </c>
      <c r="G85" s="94">
        <v>0</v>
      </c>
      <c r="H85" s="94">
        <v>0</v>
      </c>
      <c r="I85" s="94">
        <v>0</v>
      </c>
      <c r="J85" s="94">
        <v>0</v>
      </c>
      <c r="K85" s="94">
        <v>0</v>
      </c>
      <c r="L85" s="94">
        <v>0</v>
      </c>
      <c r="M85" s="94">
        <v>0</v>
      </c>
      <c r="N85" s="94">
        <v>0</v>
      </c>
      <c r="O85" s="94">
        <v>0</v>
      </c>
    </row>
    <row r="86" spans="1:15" ht="15.75" x14ac:dyDescent="0.3">
      <c r="A86" s="48"/>
      <c r="B86" s="33" t="s">
        <v>187</v>
      </c>
      <c r="C86" s="72">
        <f t="shared" ref="C86:D86" si="10">SUM(C82:C85)</f>
        <v>0</v>
      </c>
      <c r="D86" s="72">
        <f t="shared" si="10"/>
        <v>0</v>
      </c>
      <c r="E86" s="72">
        <f>SUM(E82:E85)</f>
        <v>0</v>
      </c>
      <c r="F86" s="72">
        <f t="shared" ref="F86:O86" si="11">SUM(F82:F85)</f>
        <v>0</v>
      </c>
      <c r="G86" s="72">
        <f t="shared" si="11"/>
        <v>0</v>
      </c>
      <c r="H86" s="72">
        <f t="shared" si="11"/>
        <v>0</v>
      </c>
      <c r="I86" s="72">
        <f t="shared" si="11"/>
        <v>0</v>
      </c>
      <c r="J86" s="72">
        <f t="shared" si="11"/>
        <v>0</v>
      </c>
      <c r="K86" s="72">
        <f t="shared" si="11"/>
        <v>0</v>
      </c>
      <c r="L86" s="72">
        <f t="shared" si="11"/>
        <v>0</v>
      </c>
      <c r="M86" s="72">
        <f t="shared" si="11"/>
        <v>0</v>
      </c>
      <c r="N86" s="72">
        <f t="shared" si="11"/>
        <v>0</v>
      </c>
      <c r="O86" s="72">
        <f t="shared" si="11"/>
        <v>0</v>
      </c>
    </row>
    <row r="87" spans="1:15" ht="15.75" x14ac:dyDescent="0.3">
      <c r="A87" s="48" t="s">
        <v>46</v>
      </c>
      <c r="B87" s="21" t="s">
        <v>116</v>
      </c>
      <c r="C87" s="94">
        <v>0</v>
      </c>
      <c r="D87" s="94">
        <v>0</v>
      </c>
      <c r="E87" s="94">
        <v>0</v>
      </c>
      <c r="F87" s="94">
        <v>0</v>
      </c>
      <c r="G87" s="94">
        <v>0</v>
      </c>
      <c r="H87" s="94">
        <v>0</v>
      </c>
      <c r="I87" s="94">
        <v>0</v>
      </c>
      <c r="J87" s="94">
        <v>0</v>
      </c>
      <c r="K87" s="94">
        <v>0</v>
      </c>
      <c r="L87" s="94">
        <v>0</v>
      </c>
      <c r="M87" s="94">
        <v>0</v>
      </c>
      <c r="N87" s="94">
        <v>0</v>
      </c>
      <c r="O87" s="94">
        <v>0</v>
      </c>
    </row>
    <row r="88" spans="1:15" ht="15.75" x14ac:dyDescent="0.3">
      <c r="A88" s="48" t="s">
        <v>44</v>
      </c>
      <c r="B88" s="21" t="s">
        <v>117</v>
      </c>
      <c r="C88" s="94">
        <v>0</v>
      </c>
      <c r="D88" s="94">
        <v>0</v>
      </c>
      <c r="E88" s="94">
        <v>0</v>
      </c>
      <c r="F88" s="94">
        <v>0</v>
      </c>
      <c r="G88" s="94">
        <v>0</v>
      </c>
      <c r="H88" s="94">
        <v>0</v>
      </c>
      <c r="I88" s="94">
        <v>0</v>
      </c>
      <c r="J88" s="94">
        <v>0</v>
      </c>
      <c r="K88" s="94">
        <v>0</v>
      </c>
      <c r="L88" s="94">
        <v>0</v>
      </c>
      <c r="M88" s="94">
        <v>0</v>
      </c>
      <c r="N88" s="94">
        <v>0</v>
      </c>
      <c r="O88" s="94">
        <v>0</v>
      </c>
    </row>
    <row r="89" spans="1:15" ht="15.75" x14ac:dyDescent="0.3">
      <c r="A89" s="48" t="s">
        <v>45</v>
      </c>
      <c r="B89" s="21" t="s">
        <v>118</v>
      </c>
      <c r="C89" s="94">
        <v>0</v>
      </c>
      <c r="D89" s="94">
        <v>0</v>
      </c>
      <c r="E89" s="94">
        <v>0</v>
      </c>
      <c r="F89" s="94">
        <v>0</v>
      </c>
      <c r="G89" s="94">
        <v>0</v>
      </c>
      <c r="H89" s="94">
        <v>0</v>
      </c>
      <c r="I89" s="94">
        <v>0</v>
      </c>
      <c r="J89" s="94">
        <v>0</v>
      </c>
      <c r="K89" s="94">
        <v>0</v>
      </c>
      <c r="L89" s="94">
        <v>0</v>
      </c>
      <c r="M89" s="94">
        <v>0</v>
      </c>
      <c r="N89" s="94">
        <v>0</v>
      </c>
      <c r="O89" s="94">
        <v>0</v>
      </c>
    </row>
    <row r="90" spans="1:15" ht="15.75" x14ac:dyDescent="0.3">
      <c r="A90" s="48" t="s">
        <v>61</v>
      </c>
      <c r="B90" s="21" t="s">
        <v>119</v>
      </c>
      <c r="C90" s="94">
        <v>0</v>
      </c>
      <c r="D90" s="94">
        <v>0</v>
      </c>
      <c r="E90" s="94">
        <v>0</v>
      </c>
      <c r="F90" s="94">
        <v>0</v>
      </c>
      <c r="G90" s="94">
        <v>0</v>
      </c>
      <c r="H90" s="94">
        <v>0</v>
      </c>
      <c r="I90" s="94">
        <v>0</v>
      </c>
      <c r="J90" s="94">
        <v>0</v>
      </c>
      <c r="K90" s="94">
        <v>0</v>
      </c>
      <c r="L90" s="94">
        <v>0</v>
      </c>
      <c r="M90" s="94">
        <v>0</v>
      </c>
      <c r="N90" s="94">
        <v>0</v>
      </c>
      <c r="O90" s="94">
        <v>0</v>
      </c>
    </row>
    <row r="91" spans="1:15" ht="15.75" x14ac:dyDescent="0.3">
      <c r="A91" s="48" t="s">
        <v>43</v>
      </c>
      <c r="B91" s="21" t="s">
        <v>120</v>
      </c>
      <c r="C91" s="94">
        <v>0</v>
      </c>
      <c r="D91" s="94">
        <v>0</v>
      </c>
      <c r="E91" s="94">
        <v>0</v>
      </c>
      <c r="F91" s="94">
        <v>0</v>
      </c>
      <c r="G91" s="94">
        <v>0</v>
      </c>
      <c r="H91" s="94">
        <v>0</v>
      </c>
      <c r="I91" s="94">
        <v>0</v>
      </c>
      <c r="J91" s="94">
        <v>0</v>
      </c>
      <c r="K91" s="94">
        <v>0</v>
      </c>
      <c r="L91" s="94">
        <v>0</v>
      </c>
      <c r="M91" s="94">
        <v>0</v>
      </c>
      <c r="N91" s="94">
        <v>0</v>
      </c>
      <c r="O91" s="94">
        <v>0</v>
      </c>
    </row>
    <row r="92" spans="1:15" ht="15.75" x14ac:dyDescent="0.3">
      <c r="A92" s="48"/>
      <c r="B92" s="33" t="s">
        <v>188</v>
      </c>
      <c r="C92" s="72">
        <f t="shared" ref="C92:D92" si="12">SUM(C87:C91)</f>
        <v>0</v>
      </c>
      <c r="D92" s="72">
        <f t="shared" si="12"/>
        <v>0</v>
      </c>
      <c r="E92" s="72">
        <f>SUM(E87:E91)</f>
        <v>0</v>
      </c>
      <c r="F92" s="72">
        <f t="shared" ref="F92:O92" si="13">SUM(F87:F91)</f>
        <v>0</v>
      </c>
      <c r="G92" s="72">
        <f t="shared" si="13"/>
        <v>0</v>
      </c>
      <c r="H92" s="72">
        <f t="shared" si="13"/>
        <v>0</v>
      </c>
      <c r="I92" s="72">
        <f t="shared" si="13"/>
        <v>0</v>
      </c>
      <c r="J92" s="72">
        <f t="shared" si="13"/>
        <v>0</v>
      </c>
      <c r="K92" s="72">
        <f t="shared" si="13"/>
        <v>0</v>
      </c>
      <c r="L92" s="72">
        <f t="shared" si="13"/>
        <v>0</v>
      </c>
      <c r="M92" s="72">
        <f t="shared" si="13"/>
        <v>0</v>
      </c>
      <c r="N92" s="72">
        <f t="shared" si="13"/>
        <v>0</v>
      </c>
      <c r="O92" s="72">
        <f t="shared" si="13"/>
        <v>0</v>
      </c>
    </row>
    <row r="93" spans="1:15" ht="15.75" x14ac:dyDescent="0.3">
      <c r="A93" s="48" t="s">
        <v>55</v>
      </c>
      <c r="B93" s="21" t="s">
        <v>121</v>
      </c>
      <c r="C93" s="94">
        <v>0</v>
      </c>
      <c r="D93" s="94">
        <v>0</v>
      </c>
      <c r="E93" s="94">
        <v>0</v>
      </c>
      <c r="F93" s="94">
        <v>0</v>
      </c>
      <c r="G93" s="94">
        <v>0</v>
      </c>
      <c r="H93" s="94">
        <v>0</v>
      </c>
      <c r="I93" s="94">
        <v>0</v>
      </c>
      <c r="J93" s="94">
        <v>0</v>
      </c>
      <c r="K93" s="94">
        <v>0</v>
      </c>
      <c r="L93" s="94">
        <v>0</v>
      </c>
      <c r="M93" s="94">
        <v>0</v>
      </c>
      <c r="N93" s="94">
        <v>0</v>
      </c>
      <c r="O93" s="94">
        <v>0</v>
      </c>
    </row>
    <row r="94" spans="1:15" ht="15.75" x14ac:dyDescent="0.3">
      <c r="A94" s="48"/>
      <c r="B94" s="34" t="s">
        <v>189</v>
      </c>
      <c r="C94" s="73">
        <f t="shared" ref="C94:D94" si="14">+C92+C86+C93</f>
        <v>0</v>
      </c>
      <c r="D94" s="73">
        <f t="shared" si="14"/>
        <v>0</v>
      </c>
      <c r="E94" s="73">
        <f>+E92+E86+E93</f>
        <v>0</v>
      </c>
      <c r="F94" s="73">
        <f t="shared" ref="F94:O94" si="15">+F92+F86+F93</f>
        <v>0</v>
      </c>
      <c r="G94" s="73">
        <f t="shared" si="15"/>
        <v>0</v>
      </c>
      <c r="H94" s="73">
        <f t="shared" si="15"/>
        <v>0</v>
      </c>
      <c r="I94" s="73">
        <f t="shared" si="15"/>
        <v>0</v>
      </c>
      <c r="J94" s="73">
        <f t="shared" si="15"/>
        <v>0</v>
      </c>
      <c r="K94" s="73">
        <f t="shared" si="15"/>
        <v>0</v>
      </c>
      <c r="L94" s="73">
        <f t="shared" si="15"/>
        <v>0</v>
      </c>
      <c r="M94" s="73">
        <f t="shared" si="15"/>
        <v>0</v>
      </c>
      <c r="N94" s="73">
        <f t="shared" si="15"/>
        <v>0</v>
      </c>
      <c r="O94" s="73">
        <f t="shared" si="15"/>
        <v>0</v>
      </c>
    </row>
    <row r="95" spans="1:15" ht="15.75" x14ac:dyDescent="0.3">
      <c r="A95" s="48"/>
      <c r="B95" s="35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</row>
    <row r="96" spans="1:15" ht="16.5" x14ac:dyDescent="0.3">
      <c r="A96" s="49"/>
      <c r="B96" s="36" t="s">
        <v>190</v>
      </c>
      <c r="C96" s="37"/>
      <c r="D96" s="37"/>
      <c r="E96" s="37"/>
      <c r="F96" s="37"/>
      <c r="G96" s="37"/>
      <c r="H96" s="37"/>
      <c r="I96" s="37"/>
      <c r="J96" s="37"/>
      <c r="K96" s="37"/>
      <c r="L96" s="37"/>
      <c r="M96" s="37"/>
      <c r="N96" s="37"/>
      <c r="O96" s="37"/>
    </row>
    <row r="97" spans="1:15" ht="30" x14ac:dyDescent="0.35">
      <c r="A97" s="47"/>
      <c r="B97" s="14" t="s">
        <v>217</v>
      </c>
      <c r="C97" s="15">
        <v>2018</v>
      </c>
      <c r="D97" s="15">
        <v>2019</v>
      </c>
      <c r="E97" s="15">
        <v>2020</v>
      </c>
      <c r="F97" s="15">
        <v>2023</v>
      </c>
      <c r="G97" s="15">
        <v>2025</v>
      </c>
      <c r="H97" s="15">
        <v>2028</v>
      </c>
      <c r="I97" s="15">
        <v>2030</v>
      </c>
      <c r="J97" s="15">
        <v>2033</v>
      </c>
      <c r="K97" s="15">
        <v>2035</v>
      </c>
      <c r="L97" s="15">
        <v>2038</v>
      </c>
      <c r="M97" s="15">
        <v>2040</v>
      </c>
      <c r="N97" s="15">
        <v>2045</v>
      </c>
      <c r="O97" s="15">
        <v>2050</v>
      </c>
    </row>
    <row r="98" spans="1:15" ht="15.75" x14ac:dyDescent="0.3">
      <c r="A98" s="48" t="s">
        <v>22</v>
      </c>
      <c r="B98" s="21" t="s">
        <v>122</v>
      </c>
      <c r="C98" s="94">
        <v>0</v>
      </c>
      <c r="D98" s="94">
        <v>0</v>
      </c>
      <c r="E98" s="94">
        <v>0</v>
      </c>
      <c r="F98" s="94">
        <v>0</v>
      </c>
      <c r="G98" s="94">
        <v>0</v>
      </c>
      <c r="H98" s="94">
        <v>0</v>
      </c>
      <c r="I98" s="94">
        <v>0</v>
      </c>
      <c r="J98" s="94">
        <v>0</v>
      </c>
      <c r="K98" s="94">
        <v>0</v>
      </c>
      <c r="L98" s="94">
        <v>0</v>
      </c>
      <c r="M98" s="94">
        <v>0</v>
      </c>
      <c r="N98" s="94">
        <v>0</v>
      </c>
      <c r="O98" s="94">
        <v>0</v>
      </c>
    </row>
    <row r="99" spans="1:15" ht="15.75" x14ac:dyDescent="0.3">
      <c r="A99" s="48" t="s">
        <v>23</v>
      </c>
      <c r="B99" s="21" t="s">
        <v>123</v>
      </c>
      <c r="C99" s="94">
        <v>0</v>
      </c>
      <c r="D99" s="94">
        <v>0</v>
      </c>
      <c r="E99" s="94">
        <v>0</v>
      </c>
      <c r="F99" s="94">
        <v>0</v>
      </c>
      <c r="G99" s="94">
        <v>0</v>
      </c>
      <c r="H99" s="94">
        <v>0</v>
      </c>
      <c r="I99" s="94">
        <v>0</v>
      </c>
      <c r="J99" s="94">
        <v>0</v>
      </c>
      <c r="K99" s="94">
        <v>0</v>
      </c>
      <c r="L99" s="94">
        <v>0</v>
      </c>
      <c r="M99" s="94">
        <v>0</v>
      </c>
      <c r="N99" s="94">
        <v>0</v>
      </c>
      <c r="O99" s="94">
        <v>0</v>
      </c>
    </row>
    <row r="100" spans="1:15" ht="15.75" x14ac:dyDescent="0.3">
      <c r="A100" s="48" t="s">
        <v>24</v>
      </c>
      <c r="B100" s="21" t="s">
        <v>124</v>
      </c>
      <c r="C100" s="94">
        <v>0</v>
      </c>
      <c r="D100" s="94">
        <v>0</v>
      </c>
      <c r="E100" s="94">
        <v>0</v>
      </c>
      <c r="F100" s="94">
        <v>0</v>
      </c>
      <c r="G100" s="94">
        <v>0</v>
      </c>
      <c r="H100" s="94">
        <v>0</v>
      </c>
      <c r="I100" s="94">
        <v>0</v>
      </c>
      <c r="J100" s="94">
        <v>0</v>
      </c>
      <c r="K100" s="94">
        <v>0</v>
      </c>
      <c r="L100" s="94">
        <v>0</v>
      </c>
      <c r="M100" s="94">
        <v>0</v>
      </c>
      <c r="N100" s="94">
        <v>0</v>
      </c>
      <c r="O100" s="94">
        <v>0</v>
      </c>
    </row>
    <row r="101" spans="1:15" ht="15.75" x14ac:dyDescent="0.3">
      <c r="A101" s="48" t="s">
        <v>25</v>
      </c>
      <c r="B101" s="21" t="s">
        <v>191</v>
      </c>
      <c r="C101" s="94">
        <v>0</v>
      </c>
      <c r="D101" s="94">
        <v>0</v>
      </c>
      <c r="E101" s="94">
        <v>0</v>
      </c>
      <c r="F101" s="94">
        <v>0</v>
      </c>
      <c r="G101" s="94">
        <v>0</v>
      </c>
      <c r="H101" s="94">
        <v>0</v>
      </c>
      <c r="I101" s="94">
        <v>0</v>
      </c>
      <c r="J101" s="94">
        <v>0</v>
      </c>
      <c r="K101" s="94">
        <v>0</v>
      </c>
      <c r="L101" s="94">
        <v>0</v>
      </c>
      <c r="M101" s="94">
        <v>0</v>
      </c>
      <c r="N101" s="94">
        <v>0</v>
      </c>
      <c r="O101" s="94">
        <v>0</v>
      </c>
    </row>
    <row r="102" spans="1:15" ht="15.75" x14ac:dyDescent="0.3">
      <c r="A102" s="48" t="s">
        <v>125</v>
      </c>
      <c r="B102" s="21" t="s">
        <v>126</v>
      </c>
      <c r="C102" s="94">
        <v>0</v>
      </c>
      <c r="D102" s="94">
        <v>0</v>
      </c>
      <c r="E102" s="94">
        <v>0</v>
      </c>
      <c r="F102" s="94">
        <v>0</v>
      </c>
      <c r="G102" s="94">
        <v>0</v>
      </c>
      <c r="H102" s="94">
        <v>0</v>
      </c>
      <c r="I102" s="94">
        <v>0</v>
      </c>
      <c r="J102" s="94">
        <v>0</v>
      </c>
      <c r="K102" s="94">
        <v>0</v>
      </c>
      <c r="L102" s="94">
        <v>0</v>
      </c>
      <c r="M102" s="94">
        <v>0</v>
      </c>
      <c r="N102" s="94">
        <v>0</v>
      </c>
      <c r="O102" s="94">
        <v>0</v>
      </c>
    </row>
    <row r="103" spans="1:15" ht="15.75" x14ac:dyDescent="0.3">
      <c r="A103" s="48" t="s">
        <v>26</v>
      </c>
      <c r="B103" s="21" t="s">
        <v>127</v>
      </c>
      <c r="C103" s="94">
        <v>0</v>
      </c>
      <c r="D103" s="94">
        <v>0</v>
      </c>
      <c r="E103" s="94">
        <v>0</v>
      </c>
      <c r="F103" s="94">
        <v>0</v>
      </c>
      <c r="G103" s="94">
        <v>0</v>
      </c>
      <c r="H103" s="94">
        <v>0</v>
      </c>
      <c r="I103" s="94">
        <v>0</v>
      </c>
      <c r="J103" s="94">
        <v>0</v>
      </c>
      <c r="K103" s="94">
        <v>0</v>
      </c>
      <c r="L103" s="94">
        <v>0</v>
      </c>
      <c r="M103" s="94">
        <v>0</v>
      </c>
      <c r="N103" s="94">
        <v>0</v>
      </c>
      <c r="O103" s="94">
        <v>0</v>
      </c>
    </row>
    <row r="104" spans="1:15" ht="15.75" x14ac:dyDescent="0.3">
      <c r="A104" s="48" t="s">
        <v>27</v>
      </c>
      <c r="B104" s="21" t="s">
        <v>128</v>
      </c>
      <c r="C104" s="94">
        <v>0</v>
      </c>
      <c r="D104" s="94">
        <v>0</v>
      </c>
      <c r="E104" s="94">
        <v>0</v>
      </c>
      <c r="F104" s="94">
        <v>0</v>
      </c>
      <c r="G104" s="94">
        <v>0</v>
      </c>
      <c r="H104" s="94">
        <v>0</v>
      </c>
      <c r="I104" s="94">
        <v>0</v>
      </c>
      <c r="J104" s="94">
        <v>0</v>
      </c>
      <c r="K104" s="94">
        <v>0</v>
      </c>
      <c r="L104" s="94">
        <v>0</v>
      </c>
      <c r="M104" s="94">
        <v>0</v>
      </c>
      <c r="N104" s="94">
        <v>0</v>
      </c>
      <c r="O104" s="94">
        <v>0</v>
      </c>
    </row>
    <row r="105" spans="1:15" s="1" customFormat="1" ht="15.75" x14ac:dyDescent="0.3">
      <c r="A105" s="85" t="s">
        <v>28</v>
      </c>
      <c r="B105" s="86" t="s">
        <v>219</v>
      </c>
      <c r="C105" s="94">
        <v>0</v>
      </c>
      <c r="D105" s="94">
        <v>0</v>
      </c>
      <c r="E105" s="94">
        <v>0</v>
      </c>
      <c r="F105" s="94">
        <v>0</v>
      </c>
      <c r="G105" s="94">
        <v>0</v>
      </c>
      <c r="H105" s="94">
        <v>0</v>
      </c>
      <c r="I105" s="94">
        <v>0</v>
      </c>
      <c r="J105" s="94">
        <v>0</v>
      </c>
      <c r="K105" s="94">
        <v>0</v>
      </c>
      <c r="L105" s="94">
        <v>0</v>
      </c>
      <c r="M105" s="94">
        <v>0</v>
      </c>
      <c r="N105" s="94">
        <v>0</v>
      </c>
      <c r="O105" s="94">
        <v>0</v>
      </c>
    </row>
    <row r="106" spans="1:15" s="1" customFormat="1" ht="15.75" x14ac:dyDescent="0.3">
      <c r="A106" s="85" t="s">
        <v>29</v>
      </c>
      <c r="B106" s="86" t="s">
        <v>220</v>
      </c>
      <c r="C106" s="94">
        <v>0</v>
      </c>
      <c r="D106" s="94">
        <v>0</v>
      </c>
      <c r="E106" s="94">
        <v>0</v>
      </c>
      <c r="F106" s="94">
        <v>0</v>
      </c>
      <c r="G106" s="94">
        <v>0</v>
      </c>
      <c r="H106" s="94">
        <v>0</v>
      </c>
      <c r="I106" s="94">
        <v>0</v>
      </c>
      <c r="J106" s="94">
        <v>0</v>
      </c>
      <c r="K106" s="94">
        <v>0</v>
      </c>
      <c r="L106" s="94">
        <v>0</v>
      </c>
      <c r="M106" s="94">
        <v>0</v>
      </c>
      <c r="N106" s="94">
        <v>0</v>
      </c>
      <c r="O106" s="94">
        <v>0</v>
      </c>
    </row>
    <row r="107" spans="1:15" ht="15.75" x14ac:dyDescent="0.3">
      <c r="A107" s="48" t="s">
        <v>129</v>
      </c>
      <c r="B107" s="21" t="s">
        <v>130</v>
      </c>
      <c r="C107" s="94">
        <v>0</v>
      </c>
      <c r="D107" s="94">
        <v>0</v>
      </c>
      <c r="E107" s="94">
        <v>0</v>
      </c>
      <c r="F107" s="94">
        <v>0</v>
      </c>
      <c r="G107" s="94">
        <v>0</v>
      </c>
      <c r="H107" s="94">
        <v>0</v>
      </c>
      <c r="I107" s="94">
        <v>0</v>
      </c>
      <c r="J107" s="94">
        <v>0</v>
      </c>
      <c r="K107" s="94">
        <v>0</v>
      </c>
      <c r="L107" s="94">
        <v>0</v>
      </c>
      <c r="M107" s="94">
        <v>0</v>
      </c>
      <c r="N107" s="94">
        <v>0</v>
      </c>
      <c r="O107" s="94">
        <v>0</v>
      </c>
    </row>
    <row r="108" spans="1:15" ht="15.75" x14ac:dyDescent="0.3">
      <c r="A108" s="48" t="s">
        <v>30</v>
      </c>
      <c r="B108" s="21" t="s">
        <v>192</v>
      </c>
      <c r="C108" s="94">
        <v>0</v>
      </c>
      <c r="D108" s="94">
        <v>0</v>
      </c>
      <c r="E108" s="94">
        <v>0</v>
      </c>
      <c r="F108" s="94">
        <v>0</v>
      </c>
      <c r="G108" s="94">
        <v>0</v>
      </c>
      <c r="H108" s="94">
        <v>0</v>
      </c>
      <c r="I108" s="94">
        <v>0</v>
      </c>
      <c r="J108" s="94">
        <v>0</v>
      </c>
      <c r="K108" s="94">
        <v>0</v>
      </c>
      <c r="L108" s="94">
        <v>0</v>
      </c>
      <c r="M108" s="94">
        <v>0</v>
      </c>
      <c r="N108" s="94">
        <v>0</v>
      </c>
      <c r="O108" s="94">
        <v>0</v>
      </c>
    </row>
    <row r="109" spans="1:15" ht="15.75" x14ac:dyDescent="0.3">
      <c r="A109" s="48" t="s">
        <v>31</v>
      </c>
      <c r="B109" s="21" t="s">
        <v>193</v>
      </c>
      <c r="C109" s="94">
        <v>0</v>
      </c>
      <c r="D109" s="94">
        <v>0</v>
      </c>
      <c r="E109" s="94">
        <v>0</v>
      </c>
      <c r="F109" s="94">
        <v>0</v>
      </c>
      <c r="G109" s="94">
        <v>0</v>
      </c>
      <c r="H109" s="94">
        <v>0</v>
      </c>
      <c r="I109" s="94">
        <v>0</v>
      </c>
      <c r="J109" s="94">
        <v>0</v>
      </c>
      <c r="K109" s="94">
        <v>0</v>
      </c>
      <c r="L109" s="94">
        <v>0</v>
      </c>
      <c r="M109" s="94">
        <v>0</v>
      </c>
      <c r="N109" s="94">
        <v>0</v>
      </c>
      <c r="O109" s="94">
        <v>0</v>
      </c>
    </row>
    <row r="110" spans="1:15" ht="15.75" x14ac:dyDescent="0.3">
      <c r="A110" s="48" t="s">
        <v>32</v>
      </c>
      <c r="B110" s="21" t="s">
        <v>194</v>
      </c>
      <c r="C110" s="94">
        <v>0</v>
      </c>
      <c r="D110" s="94">
        <v>0</v>
      </c>
      <c r="E110" s="94">
        <v>0</v>
      </c>
      <c r="F110" s="94">
        <v>0</v>
      </c>
      <c r="G110" s="94">
        <v>0</v>
      </c>
      <c r="H110" s="94">
        <v>0</v>
      </c>
      <c r="I110" s="94">
        <v>0</v>
      </c>
      <c r="J110" s="94">
        <v>0</v>
      </c>
      <c r="K110" s="94">
        <v>0</v>
      </c>
      <c r="L110" s="94">
        <v>0</v>
      </c>
      <c r="M110" s="94">
        <v>0</v>
      </c>
      <c r="N110" s="94">
        <v>0</v>
      </c>
      <c r="O110" s="94">
        <v>0</v>
      </c>
    </row>
    <row r="111" spans="1:15" ht="15.75" x14ac:dyDescent="0.3">
      <c r="A111" s="48" t="s">
        <v>131</v>
      </c>
      <c r="B111" s="21" t="s">
        <v>195</v>
      </c>
      <c r="C111" s="94">
        <v>0</v>
      </c>
      <c r="D111" s="94">
        <v>0</v>
      </c>
      <c r="E111" s="94">
        <v>0</v>
      </c>
      <c r="F111" s="94">
        <v>0</v>
      </c>
      <c r="G111" s="94">
        <v>0</v>
      </c>
      <c r="H111" s="94">
        <v>0</v>
      </c>
      <c r="I111" s="94">
        <v>0</v>
      </c>
      <c r="J111" s="94">
        <v>0</v>
      </c>
      <c r="K111" s="94">
        <v>0</v>
      </c>
      <c r="L111" s="94">
        <v>0</v>
      </c>
      <c r="M111" s="94">
        <v>0</v>
      </c>
      <c r="N111" s="94">
        <v>0</v>
      </c>
      <c r="O111" s="94">
        <v>0</v>
      </c>
    </row>
    <row r="112" spans="1:15" ht="15.75" x14ac:dyDescent="0.3">
      <c r="A112" s="48" t="s">
        <v>34</v>
      </c>
      <c r="B112" s="21" t="s">
        <v>132</v>
      </c>
      <c r="C112" s="94">
        <v>0</v>
      </c>
      <c r="D112" s="94">
        <v>0</v>
      </c>
      <c r="E112" s="94">
        <v>0</v>
      </c>
      <c r="F112" s="94">
        <v>0</v>
      </c>
      <c r="G112" s="94">
        <v>0</v>
      </c>
      <c r="H112" s="94">
        <v>0</v>
      </c>
      <c r="I112" s="94">
        <v>0</v>
      </c>
      <c r="J112" s="94">
        <v>0</v>
      </c>
      <c r="K112" s="94">
        <v>0</v>
      </c>
      <c r="L112" s="94">
        <v>0</v>
      </c>
      <c r="M112" s="94">
        <v>0</v>
      </c>
      <c r="N112" s="94">
        <v>0</v>
      </c>
      <c r="O112" s="94">
        <v>0</v>
      </c>
    </row>
    <row r="113" spans="1:15" ht="15.75" x14ac:dyDescent="0.3">
      <c r="A113" s="48" t="s">
        <v>33</v>
      </c>
      <c r="B113" s="21" t="s">
        <v>133</v>
      </c>
      <c r="C113" s="94">
        <v>0</v>
      </c>
      <c r="D113" s="94">
        <v>0</v>
      </c>
      <c r="E113" s="94">
        <v>0</v>
      </c>
      <c r="F113" s="94">
        <v>0</v>
      </c>
      <c r="G113" s="94">
        <v>0</v>
      </c>
      <c r="H113" s="94">
        <v>0</v>
      </c>
      <c r="I113" s="94">
        <v>0</v>
      </c>
      <c r="J113" s="94">
        <v>0</v>
      </c>
      <c r="K113" s="94">
        <v>0</v>
      </c>
      <c r="L113" s="94">
        <v>0</v>
      </c>
      <c r="M113" s="94">
        <v>0</v>
      </c>
      <c r="N113" s="94">
        <v>0</v>
      </c>
      <c r="O113" s="94">
        <v>0</v>
      </c>
    </row>
    <row r="114" spans="1:15" ht="15.75" x14ac:dyDescent="0.3">
      <c r="A114" s="48" t="s">
        <v>134</v>
      </c>
      <c r="B114" s="21" t="s">
        <v>135</v>
      </c>
      <c r="C114" s="94">
        <v>0</v>
      </c>
      <c r="D114" s="94">
        <v>0</v>
      </c>
      <c r="E114" s="94">
        <v>0</v>
      </c>
      <c r="F114" s="94">
        <v>0</v>
      </c>
      <c r="G114" s="94">
        <v>0</v>
      </c>
      <c r="H114" s="94">
        <v>0</v>
      </c>
      <c r="I114" s="94">
        <v>0</v>
      </c>
      <c r="J114" s="94">
        <v>0</v>
      </c>
      <c r="K114" s="94">
        <v>0</v>
      </c>
      <c r="L114" s="94">
        <v>0</v>
      </c>
      <c r="M114" s="94">
        <v>0</v>
      </c>
      <c r="N114" s="94">
        <v>0</v>
      </c>
      <c r="O114" s="94">
        <v>0</v>
      </c>
    </row>
    <row r="115" spans="1:15" ht="15.75" x14ac:dyDescent="0.3">
      <c r="A115" s="48"/>
      <c r="B115" s="38" t="s">
        <v>196</v>
      </c>
      <c r="C115" s="74">
        <f t="shared" ref="C115:D115" si="16">SUM(C98:C114)</f>
        <v>0</v>
      </c>
      <c r="D115" s="74">
        <f t="shared" si="16"/>
        <v>0</v>
      </c>
      <c r="E115" s="74">
        <f>SUM(E98:E114)</f>
        <v>0</v>
      </c>
      <c r="F115" s="74">
        <f t="shared" ref="F115:O115" si="17">SUM(F98:F114)</f>
        <v>0</v>
      </c>
      <c r="G115" s="74">
        <f t="shared" si="17"/>
        <v>0</v>
      </c>
      <c r="H115" s="74">
        <f t="shared" si="17"/>
        <v>0</v>
      </c>
      <c r="I115" s="74">
        <f t="shared" si="17"/>
        <v>0</v>
      </c>
      <c r="J115" s="74">
        <f t="shared" si="17"/>
        <v>0</v>
      </c>
      <c r="K115" s="74">
        <f t="shared" si="17"/>
        <v>0</v>
      </c>
      <c r="L115" s="74">
        <f t="shared" si="17"/>
        <v>0</v>
      </c>
      <c r="M115" s="74">
        <f t="shared" si="17"/>
        <v>0</v>
      </c>
      <c r="N115" s="74">
        <f t="shared" si="17"/>
        <v>0</v>
      </c>
      <c r="O115" s="74">
        <f t="shared" si="17"/>
        <v>0</v>
      </c>
    </row>
    <row r="116" spans="1:15" ht="15.75" x14ac:dyDescent="0.3">
      <c r="A116" s="48" t="s">
        <v>48</v>
      </c>
      <c r="B116" s="21" t="s">
        <v>136</v>
      </c>
      <c r="C116" s="94">
        <v>0</v>
      </c>
      <c r="D116" s="94">
        <v>0</v>
      </c>
      <c r="E116" s="94">
        <v>0</v>
      </c>
      <c r="F116" s="94">
        <v>0</v>
      </c>
      <c r="G116" s="94">
        <v>0</v>
      </c>
      <c r="H116" s="94">
        <v>0</v>
      </c>
      <c r="I116" s="94">
        <v>0</v>
      </c>
      <c r="J116" s="94">
        <v>0</v>
      </c>
      <c r="K116" s="94">
        <v>0</v>
      </c>
      <c r="L116" s="94">
        <v>0</v>
      </c>
      <c r="M116" s="94">
        <v>0</v>
      </c>
      <c r="N116" s="94">
        <v>0</v>
      </c>
      <c r="O116" s="94">
        <v>0</v>
      </c>
    </row>
    <row r="117" spans="1:15" ht="15.75" x14ac:dyDescent="0.3">
      <c r="A117" s="48" t="s">
        <v>70</v>
      </c>
      <c r="B117" s="21" t="s">
        <v>197</v>
      </c>
      <c r="C117" s="94">
        <v>0</v>
      </c>
      <c r="D117" s="94">
        <v>0</v>
      </c>
      <c r="E117" s="94">
        <v>0</v>
      </c>
      <c r="F117" s="94">
        <v>0</v>
      </c>
      <c r="G117" s="94">
        <v>0</v>
      </c>
      <c r="H117" s="94">
        <v>0</v>
      </c>
      <c r="I117" s="94">
        <v>0</v>
      </c>
      <c r="J117" s="94">
        <v>0</v>
      </c>
      <c r="K117" s="94">
        <v>0</v>
      </c>
      <c r="L117" s="94">
        <v>0</v>
      </c>
      <c r="M117" s="94">
        <v>0</v>
      </c>
      <c r="N117" s="94">
        <v>0</v>
      </c>
      <c r="O117" s="94">
        <v>0</v>
      </c>
    </row>
    <row r="118" spans="1:15" ht="15.75" x14ac:dyDescent="0.3">
      <c r="A118" s="48" t="s">
        <v>50</v>
      </c>
      <c r="B118" s="21" t="s">
        <v>137</v>
      </c>
      <c r="C118" s="94">
        <v>0</v>
      </c>
      <c r="D118" s="94">
        <v>0</v>
      </c>
      <c r="E118" s="94">
        <v>0</v>
      </c>
      <c r="F118" s="94">
        <v>0</v>
      </c>
      <c r="G118" s="94">
        <v>0</v>
      </c>
      <c r="H118" s="94">
        <v>0</v>
      </c>
      <c r="I118" s="94">
        <v>0</v>
      </c>
      <c r="J118" s="94">
        <v>0</v>
      </c>
      <c r="K118" s="94">
        <v>0</v>
      </c>
      <c r="L118" s="94">
        <v>0</v>
      </c>
      <c r="M118" s="94">
        <v>0</v>
      </c>
      <c r="N118" s="94">
        <v>0</v>
      </c>
      <c r="O118" s="94">
        <v>0</v>
      </c>
    </row>
    <row r="119" spans="1:15" ht="15.75" x14ac:dyDescent="0.3">
      <c r="A119" s="48" t="s">
        <v>49</v>
      </c>
      <c r="B119" s="21" t="s">
        <v>138</v>
      </c>
      <c r="C119" s="94">
        <v>0</v>
      </c>
      <c r="D119" s="94">
        <v>0</v>
      </c>
      <c r="E119" s="94">
        <v>0</v>
      </c>
      <c r="F119" s="94">
        <v>0</v>
      </c>
      <c r="G119" s="94">
        <v>0</v>
      </c>
      <c r="H119" s="94">
        <v>0</v>
      </c>
      <c r="I119" s="94">
        <v>0</v>
      </c>
      <c r="J119" s="94">
        <v>0</v>
      </c>
      <c r="K119" s="94">
        <v>0</v>
      </c>
      <c r="L119" s="94">
        <v>0</v>
      </c>
      <c r="M119" s="94">
        <v>0</v>
      </c>
      <c r="N119" s="94">
        <v>0</v>
      </c>
      <c r="O119" s="94">
        <v>0</v>
      </c>
    </row>
    <row r="120" spans="1:15" ht="15.75" x14ac:dyDescent="0.3">
      <c r="A120" s="48" t="s">
        <v>51</v>
      </c>
      <c r="B120" s="21" t="s">
        <v>139</v>
      </c>
      <c r="C120" s="94">
        <v>0</v>
      </c>
      <c r="D120" s="94">
        <v>0</v>
      </c>
      <c r="E120" s="94">
        <v>0</v>
      </c>
      <c r="F120" s="94">
        <v>0</v>
      </c>
      <c r="G120" s="94">
        <v>0</v>
      </c>
      <c r="H120" s="94">
        <v>0</v>
      </c>
      <c r="I120" s="94">
        <v>0</v>
      </c>
      <c r="J120" s="94">
        <v>0</v>
      </c>
      <c r="K120" s="94">
        <v>0</v>
      </c>
      <c r="L120" s="94">
        <v>0</v>
      </c>
      <c r="M120" s="94">
        <v>0</v>
      </c>
      <c r="N120" s="94">
        <v>0</v>
      </c>
      <c r="O120" s="94">
        <v>0</v>
      </c>
    </row>
    <row r="121" spans="1:15" ht="15.75" x14ac:dyDescent="0.3">
      <c r="A121" s="48"/>
      <c r="B121" s="38" t="s">
        <v>198</v>
      </c>
      <c r="C121" s="74">
        <f t="shared" ref="C121:D121" si="18">SUM(C116:C120)</f>
        <v>0</v>
      </c>
      <c r="D121" s="74">
        <f t="shared" si="18"/>
        <v>0</v>
      </c>
      <c r="E121" s="74">
        <f>SUM(E116:E120)</f>
        <v>0</v>
      </c>
      <c r="F121" s="74">
        <f t="shared" ref="F121:O121" si="19">SUM(F116:F120)</f>
        <v>0</v>
      </c>
      <c r="G121" s="74">
        <f t="shared" si="19"/>
        <v>0</v>
      </c>
      <c r="H121" s="74">
        <f t="shared" si="19"/>
        <v>0</v>
      </c>
      <c r="I121" s="74">
        <f t="shared" si="19"/>
        <v>0</v>
      </c>
      <c r="J121" s="74">
        <f t="shared" si="19"/>
        <v>0</v>
      </c>
      <c r="K121" s="74">
        <f t="shared" si="19"/>
        <v>0</v>
      </c>
      <c r="L121" s="74">
        <f t="shared" si="19"/>
        <v>0</v>
      </c>
      <c r="M121" s="74">
        <f t="shared" si="19"/>
        <v>0</v>
      </c>
      <c r="N121" s="74">
        <f t="shared" si="19"/>
        <v>0</v>
      </c>
      <c r="O121" s="74">
        <f t="shared" si="19"/>
        <v>0</v>
      </c>
    </row>
    <row r="122" spans="1:15" ht="15.75" x14ac:dyDescent="0.3">
      <c r="A122" s="48"/>
      <c r="B122" s="39" t="s">
        <v>199</v>
      </c>
      <c r="C122" s="75">
        <f t="shared" ref="C122:D122" si="20">+C115+C121</f>
        <v>0</v>
      </c>
      <c r="D122" s="75">
        <f t="shared" si="20"/>
        <v>0</v>
      </c>
      <c r="E122" s="75">
        <f>+E115+E121</f>
        <v>0</v>
      </c>
      <c r="F122" s="75">
        <f t="shared" ref="F122:O122" si="21">+F115+F121</f>
        <v>0</v>
      </c>
      <c r="G122" s="75">
        <f t="shared" si="21"/>
        <v>0</v>
      </c>
      <c r="H122" s="75">
        <f t="shared" si="21"/>
        <v>0</v>
      </c>
      <c r="I122" s="75">
        <f t="shared" si="21"/>
        <v>0</v>
      </c>
      <c r="J122" s="75">
        <f t="shared" si="21"/>
        <v>0</v>
      </c>
      <c r="K122" s="75">
        <f t="shared" si="21"/>
        <v>0</v>
      </c>
      <c r="L122" s="75">
        <f t="shared" si="21"/>
        <v>0</v>
      </c>
      <c r="M122" s="75">
        <f t="shared" si="21"/>
        <v>0</v>
      </c>
      <c r="N122" s="75">
        <f t="shared" si="21"/>
        <v>0</v>
      </c>
      <c r="O122" s="75">
        <f t="shared" si="21"/>
        <v>0</v>
      </c>
    </row>
    <row r="123" spans="1:15" ht="15.75" x14ac:dyDescent="0.3">
      <c r="A123" s="48"/>
      <c r="B123" s="40"/>
      <c r="C123" s="79"/>
      <c r="D123" s="79"/>
      <c r="E123" s="80"/>
      <c r="F123" s="79"/>
      <c r="G123" s="79"/>
      <c r="H123" s="79"/>
      <c r="I123" s="79"/>
      <c r="J123" s="79"/>
      <c r="K123" s="79"/>
      <c r="L123" s="79"/>
      <c r="M123" s="79"/>
      <c r="N123" s="79"/>
      <c r="O123" s="79"/>
    </row>
    <row r="124" spans="1:15" ht="15.75" x14ac:dyDescent="0.3">
      <c r="A124" s="51" t="s">
        <v>71</v>
      </c>
      <c r="B124" s="41" t="s">
        <v>200</v>
      </c>
      <c r="C124" s="94">
        <v>0</v>
      </c>
      <c r="D124" s="94">
        <v>0</v>
      </c>
      <c r="E124" s="94">
        <v>0</v>
      </c>
      <c r="F124" s="94">
        <v>0</v>
      </c>
      <c r="G124" s="94">
        <v>0</v>
      </c>
      <c r="H124" s="94">
        <v>0</v>
      </c>
      <c r="I124" s="94">
        <v>0</v>
      </c>
      <c r="J124" s="94">
        <v>0</v>
      </c>
      <c r="K124" s="94">
        <v>0</v>
      </c>
      <c r="L124" s="94">
        <v>0</v>
      </c>
      <c r="M124" s="94">
        <v>0</v>
      </c>
      <c r="N124" s="94">
        <v>0</v>
      </c>
      <c r="O124" s="94">
        <v>0</v>
      </c>
    </row>
    <row r="125" spans="1:15" ht="15.75" x14ac:dyDescent="0.3">
      <c r="A125" s="51" t="s">
        <v>78</v>
      </c>
      <c r="B125" s="41" t="s">
        <v>201</v>
      </c>
      <c r="C125" s="94">
        <v>0</v>
      </c>
      <c r="D125" s="94">
        <v>0</v>
      </c>
      <c r="E125" s="94">
        <v>0</v>
      </c>
      <c r="F125" s="94">
        <v>0</v>
      </c>
      <c r="G125" s="94">
        <v>0</v>
      </c>
      <c r="H125" s="94">
        <v>0</v>
      </c>
      <c r="I125" s="94">
        <v>0</v>
      </c>
      <c r="J125" s="94">
        <v>0</v>
      </c>
      <c r="K125" s="94">
        <v>0</v>
      </c>
      <c r="L125" s="94">
        <v>0</v>
      </c>
      <c r="M125" s="94">
        <v>0</v>
      </c>
      <c r="N125" s="94">
        <v>0</v>
      </c>
      <c r="O125" s="94">
        <v>0</v>
      </c>
    </row>
    <row r="126" spans="1:15" ht="15.75" x14ac:dyDescent="0.3">
      <c r="A126" s="51" t="s">
        <v>53</v>
      </c>
      <c r="B126" s="41" t="s">
        <v>202</v>
      </c>
      <c r="C126" s="94">
        <v>0</v>
      </c>
      <c r="D126" s="94">
        <v>0</v>
      </c>
      <c r="E126" s="94">
        <v>0</v>
      </c>
      <c r="F126" s="94">
        <v>0</v>
      </c>
      <c r="G126" s="94">
        <v>0</v>
      </c>
      <c r="H126" s="94">
        <v>0</v>
      </c>
      <c r="I126" s="94">
        <v>0</v>
      </c>
      <c r="J126" s="94">
        <v>0</v>
      </c>
      <c r="K126" s="94">
        <v>0</v>
      </c>
      <c r="L126" s="94">
        <v>0</v>
      </c>
      <c r="M126" s="94">
        <v>0</v>
      </c>
      <c r="N126" s="94">
        <v>0</v>
      </c>
      <c r="O126" s="94">
        <v>0</v>
      </c>
    </row>
    <row r="127" spans="1:15" ht="15.75" x14ac:dyDescent="0.3">
      <c r="A127" s="51" t="s">
        <v>140</v>
      </c>
      <c r="B127" s="42" t="s">
        <v>203</v>
      </c>
      <c r="C127" s="94">
        <v>0</v>
      </c>
      <c r="D127" s="94">
        <v>0</v>
      </c>
      <c r="E127" s="94">
        <v>0</v>
      </c>
      <c r="F127" s="94">
        <v>0</v>
      </c>
      <c r="G127" s="94">
        <v>0</v>
      </c>
      <c r="H127" s="94">
        <v>0</v>
      </c>
      <c r="I127" s="94">
        <v>0</v>
      </c>
      <c r="J127" s="94">
        <v>0</v>
      </c>
      <c r="K127" s="94">
        <v>0</v>
      </c>
      <c r="L127" s="94">
        <v>0</v>
      </c>
      <c r="M127" s="94">
        <v>0</v>
      </c>
      <c r="N127" s="94">
        <v>0</v>
      </c>
      <c r="O127" s="94">
        <v>0</v>
      </c>
    </row>
    <row r="128" spans="1:15" ht="15.75" x14ac:dyDescent="0.3">
      <c r="A128" s="51"/>
      <c r="B128" s="43" t="s">
        <v>204</v>
      </c>
      <c r="C128" s="76">
        <f t="shared" ref="C128:D128" si="22">SUM(C124:C127)</f>
        <v>0</v>
      </c>
      <c r="D128" s="76">
        <f t="shared" si="22"/>
        <v>0</v>
      </c>
      <c r="E128" s="76">
        <f t="shared" ref="E128:O128" si="23">SUM(E124:E127)</f>
        <v>0</v>
      </c>
      <c r="F128" s="76">
        <f t="shared" si="23"/>
        <v>0</v>
      </c>
      <c r="G128" s="76">
        <f t="shared" si="23"/>
        <v>0</v>
      </c>
      <c r="H128" s="76">
        <f t="shared" si="23"/>
        <v>0</v>
      </c>
      <c r="I128" s="76">
        <f t="shared" si="23"/>
        <v>0</v>
      </c>
      <c r="J128" s="76">
        <f t="shared" si="23"/>
        <v>0</v>
      </c>
      <c r="K128" s="76">
        <f t="shared" si="23"/>
        <v>0</v>
      </c>
      <c r="L128" s="76">
        <f t="shared" si="23"/>
        <v>0</v>
      </c>
      <c r="M128" s="76">
        <f t="shared" si="23"/>
        <v>0</v>
      </c>
      <c r="N128" s="76">
        <f t="shared" si="23"/>
        <v>0</v>
      </c>
      <c r="O128" s="76">
        <f t="shared" si="23"/>
        <v>0</v>
      </c>
    </row>
    <row r="129" spans="1:15" ht="15.75" x14ac:dyDescent="0.3">
      <c r="A129" s="49"/>
      <c r="B129" s="105"/>
      <c r="C129" s="105"/>
      <c r="D129" s="105"/>
    </row>
    <row r="130" spans="1:15" ht="16.5" x14ac:dyDescent="0.3">
      <c r="A130" s="49"/>
      <c r="B130" s="44" t="s">
        <v>205</v>
      </c>
      <c r="C130" s="96"/>
      <c r="D130" s="96"/>
      <c r="E130" s="96"/>
      <c r="F130" s="96"/>
      <c r="G130" s="96"/>
      <c r="H130" s="96"/>
      <c r="I130" s="96"/>
      <c r="J130" s="96"/>
      <c r="K130" s="96"/>
      <c r="L130" s="96"/>
      <c r="M130" s="96"/>
      <c r="N130" s="96"/>
      <c r="O130" s="96"/>
    </row>
    <row r="131" spans="1:15" ht="30" x14ac:dyDescent="0.35">
      <c r="A131" s="47"/>
      <c r="B131" s="14" t="s">
        <v>217</v>
      </c>
      <c r="C131" s="15">
        <v>2018</v>
      </c>
      <c r="D131" s="15">
        <v>2019</v>
      </c>
      <c r="E131" s="15">
        <v>2020</v>
      </c>
      <c r="F131" s="15">
        <v>2023</v>
      </c>
      <c r="G131" s="15">
        <v>2025</v>
      </c>
      <c r="H131" s="15">
        <v>2028</v>
      </c>
      <c r="I131" s="15">
        <v>2030</v>
      </c>
      <c r="J131" s="15">
        <v>2033</v>
      </c>
      <c r="K131" s="15">
        <v>2035</v>
      </c>
      <c r="L131" s="15">
        <v>2038</v>
      </c>
      <c r="M131" s="15">
        <v>2040</v>
      </c>
      <c r="N131" s="15">
        <v>2045</v>
      </c>
      <c r="O131" s="15">
        <v>2050</v>
      </c>
    </row>
    <row r="132" spans="1:15" ht="15.75" x14ac:dyDescent="0.3">
      <c r="A132" s="48" t="s">
        <v>72</v>
      </c>
      <c r="B132" s="21" t="s">
        <v>141</v>
      </c>
      <c r="C132" s="94">
        <v>0</v>
      </c>
      <c r="D132" s="94">
        <v>0</v>
      </c>
      <c r="E132" s="94">
        <v>0</v>
      </c>
      <c r="F132" s="94">
        <v>0</v>
      </c>
      <c r="G132" s="94">
        <v>0</v>
      </c>
      <c r="H132" s="94">
        <v>0</v>
      </c>
      <c r="I132" s="94">
        <v>0</v>
      </c>
      <c r="J132" s="94">
        <v>0</v>
      </c>
      <c r="K132" s="94">
        <v>0</v>
      </c>
      <c r="L132" s="94">
        <v>0</v>
      </c>
      <c r="M132" s="94">
        <v>0</v>
      </c>
      <c r="N132" s="94">
        <v>0</v>
      </c>
      <c r="O132" s="94">
        <v>0</v>
      </c>
    </row>
    <row r="133" spans="1:15" ht="15.75" x14ac:dyDescent="0.3">
      <c r="A133" s="48" t="s">
        <v>67</v>
      </c>
      <c r="B133" s="21" t="s">
        <v>142</v>
      </c>
      <c r="C133" s="94">
        <v>0</v>
      </c>
      <c r="D133" s="94">
        <v>0</v>
      </c>
      <c r="E133" s="94">
        <v>0</v>
      </c>
      <c r="F133" s="94">
        <v>0</v>
      </c>
      <c r="G133" s="94">
        <v>0</v>
      </c>
      <c r="H133" s="94">
        <v>0</v>
      </c>
      <c r="I133" s="94">
        <v>0</v>
      </c>
      <c r="J133" s="94">
        <v>0</v>
      </c>
      <c r="K133" s="94">
        <v>0</v>
      </c>
      <c r="L133" s="94">
        <v>0</v>
      </c>
      <c r="M133" s="94">
        <v>0</v>
      </c>
      <c r="N133" s="94">
        <v>0</v>
      </c>
      <c r="O133" s="94">
        <v>0</v>
      </c>
    </row>
    <row r="134" spans="1:15" ht="15.75" x14ac:dyDescent="0.3">
      <c r="A134" s="48" t="s">
        <v>73</v>
      </c>
      <c r="B134" s="21" t="s">
        <v>143</v>
      </c>
      <c r="C134" s="94">
        <v>0</v>
      </c>
      <c r="D134" s="94">
        <v>0</v>
      </c>
      <c r="E134" s="94">
        <v>0</v>
      </c>
      <c r="F134" s="94">
        <v>0</v>
      </c>
      <c r="G134" s="94">
        <v>0</v>
      </c>
      <c r="H134" s="94">
        <v>0</v>
      </c>
      <c r="I134" s="94">
        <v>0</v>
      </c>
      <c r="J134" s="94">
        <v>0</v>
      </c>
      <c r="K134" s="94">
        <v>0</v>
      </c>
      <c r="L134" s="94">
        <v>0</v>
      </c>
      <c r="M134" s="94">
        <v>0</v>
      </c>
      <c r="N134" s="94">
        <v>0</v>
      </c>
      <c r="O134" s="94">
        <v>0</v>
      </c>
    </row>
    <row r="135" spans="1:15" ht="15.75" x14ac:dyDescent="0.3">
      <c r="A135" s="48" t="s">
        <v>82</v>
      </c>
      <c r="B135" s="21" t="s">
        <v>144</v>
      </c>
      <c r="C135" s="94">
        <v>0</v>
      </c>
      <c r="D135" s="94">
        <v>0</v>
      </c>
      <c r="E135" s="94">
        <v>0</v>
      </c>
      <c r="F135" s="94">
        <v>0</v>
      </c>
      <c r="G135" s="94">
        <v>0</v>
      </c>
      <c r="H135" s="94">
        <v>0</v>
      </c>
      <c r="I135" s="94">
        <v>0</v>
      </c>
      <c r="J135" s="94">
        <v>0</v>
      </c>
      <c r="K135" s="94">
        <v>0</v>
      </c>
      <c r="L135" s="94">
        <v>0</v>
      </c>
      <c r="M135" s="94">
        <v>0</v>
      </c>
      <c r="N135" s="94">
        <v>0</v>
      </c>
      <c r="O135" s="94">
        <v>0</v>
      </c>
    </row>
    <row r="136" spans="1:15" ht="15.75" x14ac:dyDescent="0.3">
      <c r="A136" s="48" t="s">
        <v>79</v>
      </c>
      <c r="B136" s="21" t="s">
        <v>206</v>
      </c>
      <c r="C136" s="94">
        <v>0</v>
      </c>
      <c r="D136" s="94">
        <v>0</v>
      </c>
      <c r="E136" s="94">
        <v>0</v>
      </c>
      <c r="F136" s="94">
        <v>0</v>
      </c>
      <c r="G136" s="94">
        <v>0</v>
      </c>
      <c r="H136" s="94">
        <v>0</v>
      </c>
      <c r="I136" s="94">
        <v>0</v>
      </c>
      <c r="J136" s="94">
        <v>0</v>
      </c>
      <c r="K136" s="94">
        <v>0</v>
      </c>
      <c r="L136" s="94">
        <v>0</v>
      </c>
      <c r="M136" s="94">
        <v>0</v>
      </c>
      <c r="N136" s="94">
        <v>0</v>
      </c>
      <c r="O136" s="94">
        <v>0</v>
      </c>
    </row>
    <row r="137" spans="1:15" ht="15.75" x14ac:dyDescent="0.3">
      <c r="A137" s="48" t="s">
        <v>76</v>
      </c>
      <c r="B137" s="21" t="s">
        <v>145</v>
      </c>
      <c r="C137" s="94">
        <v>0</v>
      </c>
      <c r="D137" s="94">
        <v>0</v>
      </c>
      <c r="E137" s="94">
        <v>0</v>
      </c>
      <c r="F137" s="94">
        <v>0</v>
      </c>
      <c r="G137" s="94">
        <v>0</v>
      </c>
      <c r="H137" s="94">
        <v>0</v>
      </c>
      <c r="I137" s="94">
        <v>0</v>
      </c>
      <c r="J137" s="94">
        <v>0</v>
      </c>
      <c r="K137" s="94">
        <v>0</v>
      </c>
      <c r="L137" s="94">
        <v>0</v>
      </c>
      <c r="M137" s="94">
        <v>0</v>
      </c>
      <c r="N137" s="94">
        <v>0</v>
      </c>
      <c r="O137" s="94">
        <v>0</v>
      </c>
    </row>
    <row r="138" spans="1:15" ht="15.75" x14ac:dyDescent="0.3">
      <c r="A138" s="48" t="s">
        <v>74</v>
      </c>
      <c r="B138" s="21" t="s">
        <v>146</v>
      </c>
      <c r="C138" s="94">
        <v>0</v>
      </c>
      <c r="D138" s="94">
        <v>0</v>
      </c>
      <c r="E138" s="94">
        <v>0</v>
      </c>
      <c r="F138" s="94">
        <v>0</v>
      </c>
      <c r="G138" s="94">
        <v>0</v>
      </c>
      <c r="H138" s="94">
        <v>0</v>
      </c>
      <c r="I138" s="94">
        <v>0</v>
      </c>
      <c r="J138" s="94">
        <v>0</v>
      </c>
      <c r="K138" s="94">
        <v>0</v>
      </c>
      <c r="L138" s="94">
        <v>0</v>
      </c>
      <c r="M138" s="94">
        <v>0</v>
      </c>
      <c r="N138" s="94">
        <v>0</v>
      </c>
      <c r="O138" s="94">
        <v>0</v>
      </c>
    </row>
    <row r="139" spans="1:15" ht="15.75" x14ac:dyDescent="0.3">
      <c r="A139" s="48" t="s">
        <v>147</v>
      </c>
      <c r="B139" s="21" t="s">
        <v>148</v>
      </c>
      <c r="C139" s="94">
        <v>0</v>
      </c>
      <c r="D139" s="94">
        <v>0</v>
      </c>
      <c r="E139" s="94">
        <v>0</v>
      </c>
      <c r="F139" s="94">
        <v>0</v>
      </c>
      <c r="G139" s="94">
        <v>0</v>
      </c>
      <c r="H139" s="94">
        <v>0</v>
      </c>
      <c r="I139" s="94">
        <v>0</v>
      </c>
      <c r="J139" s="94">
        <v>0</v>
      </c>
      <c r="K139" s="94">
        <v>0</v>
      </c>
      <c r="L139" s="94">
        <v>0</v>
      </c>
      <c r="M139" s="94">
        <v>0</v>
      </c>
      <c r="N139" s="94">
        <v>0</v>
      </c>
      <c r="O139" s="94">
        <v>0</v>
      </c>
    </row>
    <row r="140" spans="1:15" ht="15.75" x14ac:dyDescent="0.3">
      <c r="A140" s="48" t="s">
        <v>75</v>
      </c>
      <c r="B140" s="45" t="s">
        <v>149</v>
      </c>
      <c r="C140" s="94">
        <v>0</v>
      </c>
      <c r="D140" s="94">
        <v>0</v>
      </c>
      <c r="E140" s="94">
        <v>0</v>
      </c>
      <c r="F140" s="94">
        <v>0</v>
      </c>
      <c r="G140" s="94">
        <v>0</v>
      </c>
      <c r="H140" s="94">
        <v>0</v>
      </c>
      <c r="I140" s="94">
        <v>0</v>
      </c>
      <c r="J140" s="94">
        <v>0</v>
      </c>
      <c r="K140" s="94">
        <v>0</v>
      </c>
      <c r="L140" s="94">
        <v>0</v>
      </c>
      <c r="M140" s="94">
        <v>0</v>
      </c>
      <c r="N140" s="94">
        <v>0</v>
      </c>
      <c r="O140" s="94">
        <v>0</v>
      </c>
    </row>
    <row r="141" spans="1:15" ht="15.75" x14ac:dyDescent="0.3">
      <c r="A141" s="48"/>
      <c r="B141" s="46" t="s">
        <v>207</v>
      </c>
      <c r="C141" s="77">
        <f t="shared" ref="C141:D141" si="24">SUM(C132:C140)</f>
        <v>0</v>
      </c>
      <c r="D141" s="77">
        <f t="shared" si="24"/>
        <v>0</v>
      </c>
      <c r="E141" s="77">
        <f t="shared" ref="E141:O141" si="25">SUM(E132:E140)</f>
        <v>0</v>
      </c>
      <c r="F141" s="77">
        <f t="shared" si="25"/>
        <v>0</v>
      </c>
      <c r="G141" s="77">
        <f t="shared" si="25"/>
        <v>0</v>
      </c>
      <c r="H141" s="77">
        <f t="shared" si="25"/>
        <v>0</v>
      </c>
      <c r="I141" s="77">
        <f t="shared" si="25"/>
        <v>0</v>
      </c>
      <c r="J141" s="77">
        <f t="shared" si="25"/>
        <v>0</v>
      </c>
      <c r="K141" s="77">
        <f t="shared" si="25"/>
        <v>0</v>
      </c>
      <c r="L141" s="77">
        <f t="shared" si="25"/>
        <v>0</v>
      </c>
      <c r="M141" s="77">
        <f t="shared" si="25"/>
        <v>0</v>
      </c>
      <c r="N141" s="77">
        <f t="shared" si="25"/>
        <v>0</v>
      </c>
      <c r="O141" s="77">
        <f t="shared" si="25"/>
        <v>0</v>
      </c>
    </row>
    <row r="142" spans="1:15" x14ac:dyDescent="0.25">
      <c r="A142" s="48"/>
      <c r="C142" s="87"/>
      <c r="D142" s="87"/>
      <c r="E142" s="97"/>
      <c r="F142" s="97"/>
      <c r="G142" s="97"/>
      <c r="H142" s="97"/>
      <c r="I142" s="97"/>
      <c r="J142" s="97"/>
      <c r="K142" s="97"/>
      <c r="L142" s="97"/>
      <c r="M142" s="97"/>
      <c r="N142" s="97"/>
      <c r="O142" s="97"/>
    </row>
    <row r="143" spans="1:15" x14ac:dyDescent="0.25">
      <c r="A143" s="51"/>
    </row>
  </sheetData>
  <mergeCells count="2">
    <mergeCell ref="B79:D79"/>
    <mergeCell ref="B129:D12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E261FB-372F-4384-9D95-7E7B065823B4}">
  <sheetPr>
    <tabColor theme="8"/>
  </sheetPr>
  <dimension ref="A2:V161"/>
  <sheetViews>
    <sheetView topLeftCell="A3" workbookViewId="0">
      <selection activeCell="F9" sqref="F9"/>
    </sheetView>
  </sheetViews>
  <sheetFormatPr baseColWidth="10" defaultColWidth="11.42578125" defaultRowHeight="15" x14ac:dyDescent="0.25"/>
  <cols>
    <col min="2" max="2" width="38.85546875" customWidth="1"/>
    <col min="3" max="3" width="13.5703125" style="2" bestFit="1" customWidth="1"/>
    <col min="4" max="4" width="12.5703125" style="2" bestFit="1" customWidth="1"/>
    <col min="5" max="5" width="15.140625" style="2" bestFit="1" customWidth="1"/>
    <col min="6" max="6" width="15.140625" style="1" customWidth="1"/>
    <col min="7" max="7" width="14" style="2" bestFit="1" customWidth="1"/>
    <col min="8" max="8" width="14" style="1" customWidth="1"/>
    <col min="9" max="9" width="14" style="2" bestFit="1" customWidth="1"/>
    <col min="10" max="10" width="14" style="1" customWidth="1"/>
    <col min="11" max="11" width="12.85546875" style="2" customWidth="1"/>
    <col min="12" max="12" width="12.85546875" style="1" customWidth="1"/>
    <col min="13" max="14" width="12.85546875" style="2" customWidth="1"/>
    <col min="15" max="15" width="14" style="2" bestFit="1" customWidth="1"/>
    <col min="20" max="21" width="10.85546875" style="1" customWidth="1"/>
    <col min="22" max="22" width="11.42578125" style="1"/>
  </cols>
  <sheetData>
    <row r="2" spans="1:22" x14ac:dyDescent="0.25">
      <c r="A2" t="s">
        <v>150</v>
      </c>
    </row>
    <row r="3" spans="1:22" ht="15.75" thickBot="1" x14ac:dyDescent="0.3">
      <c r="T3" s="1" t="s">
        <v>218</v>
      </c>
    </row>
    <row r="4" spans="1:22" ht="15.75" thickBot="1" x14ac:dyDescent="0.3">
      <c r="A4" s="3" t="s">
        <v>84</v>
      </c>
      <c r="C4" s="102" t="s">
        <v>151</v>
      </c>
      <c r="D4" s="103"/>
      <c r="E4" s="103"/>
      <c r="F4" s="103"/>
      <c r="G4" s="103"/>
      <c r="H4" s="103"/>
      <c r="I4" s="103"/>
      <c r="J4" s="103"/>
      <c r="K4" s="103"/>
      <c r="L4" s="103"/>
      <c r="M4" s="103"/>
      <c r="N4" s="103"/>
      <c r="O4" s="104"/>
    </row>
    <row r="5" spans="1:22" x14ac:dyDescent="0.25">
      <c r="A5" s="4" t="s">
        <v>8</v>
      </c>
      <c r="B5" s="4" t="s">
        <v>152</v>
      </c>
      <c r="C5" s="2">
        <v>2018</v>
      </c>
      <c r="D5" s="2">
        <v>2019</v>
      </c>
      <c r="E5" s="2">
        <v>2020</v>
      </c>
      <c r="F5" s="1">
        <v>2023</v>
      </c>
      <c r="G5" s="2">
        <v>2025</v>
      </c>
      <c r="H5" s="1">
        <v>2028</v>
      </c>
      <c r="I5" s="2">
        <v>2030</v>
      </c>
      <c r="J5" s="1">
        <v>2033</v>
      </c>
      <c r="K5" s="2">
        <v>2035</v>
      </c>
      <c r="L5" s="1">
        <v>2038</v>
      </c>
      <c r="M5" s="2">
        <v>2040</v>
      </c>
      <c r="N5" s="2">
        <v>2045</v>
      </c>
      <c r="O5" s="2">
        <v>2050</v>
      </c>
      <c r="T5" s="1">
        <v>2018</v>
      </c>
      <c r="U5" s="1">
        <v>2019</v>
      </c>
      <c r="V5" s="1">
        <v>2020</v>
      </c>
    </row>
    <row r="6" spans="1:22" x14ac:dyDescent="0.25">
      <c r="A6" s="5" t="s">
        <v>9</v>
      </c>
      <c r="B6" s="5" t="s">
        <v>153</v>
      </c>
      <c r="C6" s="81">
        <v>-28.087369510314602</v>
      </c>
      <c r="D6" s="81">
        <v>185.66317167995294</v>
      </c>
      <c r="E6" s="81">
        <v>364.52869151358027</v>
      </c>
      <c r="F6" s="81">
        <v>8434.6450502395128</v>
      </c>
      <c r="G6" s="81">
        <v>-410.67700721120127</v>
      </c>
      <c r="H6" s="81">
        <v>-3669.7840407008043</v>
      </c>
      <c r="I6" s="81">
        <v>-5778.1060589959852</v>
      </c>
      <c r="J6" s="81">
        <v>-9556.0482440570886</v>
      </c>
      <c r="K6" s="81">
        <v>-12317.523625642509</v>
      </c>
      <c r="L6" s="81">
        <v>-18994.641804291306</v>
      </c>
      <c r="M6" s="81">
        <v>-22733.072409803342</v>
      </c>
      <c r="N6" s="81">
        <v>-28140.075263202576</v>
      </c>
      <c r="O6" s="81">
        <v>-42651.25024991775</v>
      </c>
      <c r="T6" s="1">
        <v>43.070769135355178</v>
      </c>
      <c r="U6" s="1">
        <v>40.957166738524947</v>
      </c>
      <c r="V6" s="1">
        <v>36.001699057937408</v>
      </c>
    </row>
    <row r="7" spans="1:22" x14ac:dyDescent="0.25">
      <c r="A7" s="6" t="s">
        <v>13</v>
      </c>
      <c r="B7" s="6" t="s">
        <v>154</v>
      </c>
      <c r="C7" s="81">
        <v>-141.90149641006428</v>
      </c>
      <c r="D7" s="81">
        <v>-192.96578444921761</v>
      </c>
      <c r="E7" s="81">
        <v>-367.56436872464838</v>
      </c>
      <c r="F7" s="81">
        <v>-4712.1155530049873</v>
      </c>
      <c r="G7" s="81">
        <v>-3910.7372376579224</v>
      </c>
      <c r="H7" s="81">
        <v>-12958.997427145965</v>
      </c>
      <c r="I7" s="81">
        <v>-19230.797656609</v>
      </c>
      <c r="J7" s="81">
        <v>-26129.774507118753</v>
      </c>
      <c r="K7" s="81">
        <v>-30658.966799790167</v>
      </c>
      <c r="L7" s="81">
        <v>-37161.075570519315</v>
      </c>
      <c r="M7" s="81">
        <v>-41044.801770724247</v>
      </c>
      <c r="N7" s="81">
        <v>-51263.425234518021</v>
      </c>
      <c r="O7" s="81">
        <v>-59025.08005508317</v>
      </c>
      <c r="T7" s="1">
        <v>82.699259090731431</v>
      </c>
      <c r="U7" s="1">
        <v>79.734870626814669</v>
      </c>
      <c r="V7" s="1">
        <v>72.195758678954007</v>
      </c>
    </row>
    <row r="8" spans="1:22" x14ac:dyDescent="0.25">
      <c r="A8" s="6" t="s">
        <v>58</v>
      </c>
      <c r="B8" s="6" t="s">
        <v>155</v>
      </c>
      <c r="C8" s="81">
        <v>-1394.2956164408661</v>
      </c>
      <c r="D8" s="81">
        <v>-731.04011992431151</v>
      </c>
      <c r="E8" s="81">
        <v>-261.00061429703783</v>
      </c>
      <c r="F8" s="81">
        <v>-991.1729833221907</v>
      </c>
      <c r="G8" s="81">
        <v>-3670.5779515911436</v>
      </c>
      <c r="H8" s="81">
        <v>-6581.6254910847156</v>
      </c>
      <c r="I8" s="81">
        <v>-6581.1993883771693</v>
      </c>
      <c r="J8" s="81">
        <v>-5567.3297053838869</v>
      </c>
      <c r="K8" s="81">
        <v>-4862.2502012181994</v>
      </c>
      <c r="L8" s="81">
        <v>-3900.3798949004231</v>
      </c>
      <c r="M8" s="81">
        <v>-3329.5983034818428</v>
      </c>
      <c r="N8" s="81">
        <v>-2094.8735586951279</v>
      </c>
      <c r="O8" s="81">
        <v>-929.67804707980758</v>
      </c>
      <c r="T8" s="1">
        <v>13.71622638000253</v>
      </c>
      <c r="U8" s="1">
        <v>14.193599795921667</v>
      </c>
      <c r="V8" s="1">
        <v>13.652837176715135</v>
      </c>
    </row>
    <row r="9" spans="1:22" x14ac:dyDescent="0.25">
      <c r="A9" s="6" t="s">
        <v>39</v>
      </c>
      <c r="B9" s="6" t="s">
        <v>156</v>
      </c>
      <c r="C9" s="81">
        <v>402.80647637852235</v>
      </c>
      <c r="D9" s="81">
        <v>298.53150285260926</v>
      </c>
      <c r="E9" s="81">
        <v>2.3956912140711211</v>
      </c>
      <c r="F9" s="81">
        <v>-2985.9212763011674</v>
      </c>
      <c r="G9" s="81">
        <v>-8319.5600616219745</v>
      </c>
      <c r="H9" s="81">
        <v>-16148.009458888715</v>
      </c>
      <c r="I9" s="81">
        <v>-20935.325262009945</v>
      </c>
      <c r="J9" s="81">
        <v>-24223.680534224968</v>
      </c>
      <c r="K9" s="81">
        <v>-26201.443298556682</v>
      </c>
      <c r="L9" s="81">
        <v>-29283.608281713292</v>
      </c>
      <c r="M9" s="81">
        <v>-30872.58246861073</v>
      </c>
      <c r="N9" s="81">
        <v>-30760.467710133405</v>
      </c>
      <c r="O9" s="81">
        <v>-30595.87659209589</v>
      </c>
      <c r="T9" s="1">
        <v>77.539228124087259</v>
      </c>
      <c r="U9" s="1">
        <v>74.624350386152514</v>
      </c>
      <c r="V9" s="1">
        <v>70.208949560813551</v>
      </c>
    </row>
    <row r="10" spans="1:22" x14ac:dyDescent="0.25">
      <c r="A10" s="6" t="s">
        <v>54</v>
      </c>
      <c r="B10" s="6" t="s">
        <v>157</v>
      </c>
      <c r="C10" s="81">
        <v>-4017.9816320990794</v>
      </c>
      <c r="D10" s="81">
        <v>-4590.7532776214939</v>
      </c>
      <c r="E10" s="81">
        <v>-3480.0018549710803</v>
      </c>
      <c r="F10" s="81">
        <v>-4559.2454586815438</v>
      </c>
      <c r="G10" s="81">
        <v>-6425.959617796645</v>
      </c>
      <c r="H10" s="81">
        <v>-9270.4406408522918</v>
      </c>
      <c r="I10" s="81">
        <v>-11025.175686160888</v>
      </c>
      <c r="J10" s="81">
        <v>-13857.37388169716</v>
      </c>
      <c r="K10" s="81">
        <v>-15609.28880234067</v>
      </c>
      <c r="L10" s="81">
        <v>-18635.879405181513</v>
      </c>
      <c r="M10" s="81">
        <v>-20446.238318263975</v>
      </c>
      <c r="N10" s="81">
        <v>-24608.623149825384</v>
      </c>
      <c r="O10" s="81">
        <v>-27988.436633873309</v>
      </c>
      <c r="T10" s="1">
        <v>83.152499216044461</v>
      </c>
      <c r="U10" s="1">
        <v>81.95021105744695</v>
      </c>
      <c r="V10" s="1">
        <v>80.382143301986872</v>
      </c>
    </row>
    <row r="11" spans="1:22" x14ac:dyDescent="0.25">
      <c r="A11" s="6" t="s">
        <v>47</v>
      </c>
      <c r="B11" s="6" t="s">
        <v>158</v>
      </c>
      <c r="C11" s="81">
        <v>-273.5191995948262</v>
      </c>
      <c r="D11" s="81">
        <v>-933.5864913596597</v>
      </c>
      <c r="E11" s="81">
        <v>560.13143217311881</v>
      </c>
      <c r="F11" s="81">
        <v>-1790.2867624001374</v>
      </c>
      <c r="G11" s="81">
        <v>-4965.7892410959757</v>
      </c>
      <c r="H11" s="81">
        <v>-9871.2396306816663</v>
      </c>
      <c r="I11" s="81">
        <v>-12944.058345376543</v>
      </c>
      <c r="J11" s="81">
        <v>-27135.357438997627</v>
      </c>
      <c r="K11" s="81">
        <v>-35184.499681916277</v>
      </c>
      <c r="L11" s="81">
        <v>-54106.440657926476</v>
      </c>
      <c r="M11" s="81">
        <v>-62346.08870765473</v>
      </c>
      <c r="N11" s="81">
        <v>-69180.824212696534</v>
      </c>
      <c r="O11" s="81">
        <v>-68060.913446661347</v>
      </c>
      <c r="T11" s="1">
        <v>130.62928112907258</v>
      </c>
      <c r="U11" s="1">
        <v>130.26840279784034</v>
      </c>
      <c r="V11" s="1">
        <v>108.6910777782865</v>
      </c>
    </row>
    <row r="12" spans="1:22" x14ac:dyDescent="0.25">
      <c r="A12" s="7"/>
      <c r="B12" s="8" t="s">
        <v>159</v>
      </c>
      <c r="C12" s="81">
        <v>-5452.9788376766373</v>
      </c>
      <c r="D12" s="81">
        <v>-5964.1509988220641</v>
      </c>
      <c r="E12" s="81">
        <v>-3181.5110230919672</v>
      </c>
      <c r="F12" s="81">
        <v>-6604.0969834704883</v>
      </c>
      <c r="G12" s="81">
        <v>-27703.30111697485</v>
      </c>
      <c r="H12" s="81">
        <v>-58500.096689354104</v>
      </c>
      <c r="I12" s="81">
        <v>-76494.662397529581</v>
      </c>
      <c r="J12" s="81">
        <v>-106469.56431147948</v>
      </c>
      <c r="K12" s="81">
        <v>-124833.97240946454</v>
      </c>
      <c r="L12" s="81">
        <v>-162082.02561453229</v>
      </c>
      <c r="M12" s="81">
        <v>-180772.38197853882</v>
      </c>
      <c r="N12" s="81">
        <v>-206048.289129071</v>
      </c>
      <c r="O12" s="81">
        <v>-229251.23502471129</v>
      </c>
      <c r="T12" s="1">
        <v>430.80726307529346</v>
      </c>
      <c r="U12" s="1">
        <v>421.72860140270109</v>
      </c>
      <c r="V12" s="1">
        <v>381.13246555469345</v>
      </c>
    </row>
    <row r="13" spans="1:22" x14ac:dyDescent="0.25">
      <c r="A13" s="7"/>
      <c r="B13" s="9"/>
      <c r="C13" s="82"/>
      <c r="D13" s="82"/>
      <c r="E13" s="82"/>
      <c r="F13" s="82"/>
      <c r="G13" s="82"/>
      <c r="H13" s="82"/>
      <c r="I13" s="82"/>
      <c r="J13" s="82"/>
      <c r="K13" s="82"/>
      <c r="L13" s="82"/>
      <c r="M13" s="82"/>
      <c r="N13" s="82"/>
      <c r="O13" s="82"/>
    </row>
    <row r="14" spans="1:22" x14ac:dyDescent="0.25">
      <c r="A14" s="7"/>
      <c r="B14" s="9"/>
      <c r="C14" s="82"/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82"/>
    </row>
    <row r="15" spans="1:22" x14ac:dyDescent="0.25">
      <c r="A15" s="7"/>
      <c r="B15" s="9"/>
      <c r="F15" s="2"/>
      <c r="H15" s="2"/>
      <c r="J15" s="2"/>
      <c r="L15" s="2"/>
    </row>
    <row r="16" spans="1:22" x14ac:dyDescent="0.25">
      <c r="A16" s="5" t="s">
        <v>66</v>
      </c>
      <c r="B16" s="5" t="s">
        <v>160</v>
      </c>
      <c r="C16" s="81">
        <v>-5377.0973109635506</v>
      </c>
      <c r="D16" s="81">
        <v>-5757.7866769012762</v>
      </c>
      <c r="E16" s="81">
        <v>-7433.4302926769851</v>
      </c>
      <c r="F16" s="81">
        <v>4889.4558808181118</v>
      </c>
      <c r="G16" s="81">
        <v>18236.89960328435</v>
      </c>
      <c r="H16" s="81">
        <v>9975.6073469239564</v>
      </c>
      <c r="I16" s="81">
        <v>3656.7399142398535</v>
      </c>
      <c r="J16" s="81">
        <v>2753.0458828158844</v>
      </c>
      <c r="K16" s="81">
        <v>1973.1567242710553</v>
      </c>
      <c r="L16" s="81">
        <v>4553.9222397512076</v>
      </c>
      <c r="M16" s="81">
        <v>4004.6597109580071</v>
      </c>
      <c r="N16" s="81">
        <v>3258.4050995763791</v>
      </c>
      <c r="O16" s="81">
        <v>2460.2452100738665</v>
      </c>
      <c r="T16" s="1">
        <v>-17.407563422359029</v>
      </c>
      <c r="U16" s="1">
        <v>-15.68575845839789</v>
      </c>
      <c r="V16" s="1">
        <v>-17.364480147576224</v>
      </c>
    </row>
    <row r="17" spans="1:22" x14ac:dyDescent="0.25">
      <c r="B17" s="8" t="s">
        <v>161</v>
      </c>
      <c r="C17" s="81">
        <v>-10830.076148640132</v>
      </c>
      <c r="D17" s="81">
        <v>-11721.937675723399</v>
      </c>
      <c r="E17" s="81">
        <v>-10614.941315768927</v>
      </c>
      <c r="F17" s="81">
        <v>-1714.6411026523565</v>
      </c>
      <c r="G17" s="81">
        <v>-9466.4015136905364</v>
      </c>
      <c r="H17" s="81">
        <v>-48524.489342430141</v>
      </c>
      <c r="I17" s="81">
        <v>-72837.922483289673</v>
      </c>
      <c r="J17" s="81">
        <v>-103716.51842866361</v>
      </c>
      <c r="K17" s="81">
        <v>-122860.81568519346</v>
      </c>
      <c r="L17" s="81">
        <v>-157528.10337478112</v>
      </c>
      <c r="M17" s="81">
        <v>-176767.72226758086</v>
      </c>
      <c r="N17" s="81">
        <v>-202789.88402949466</v>
      </c>
      <c r="O17" s="81">
        <v>-226790.9898146374</v>
      </c>
      <c r="T17" s="1">
        <v>413.39969965293443</v>
      </c>
      <c r="U17" s="1">
        <v>406.04284294430317</v>
      </c>
      <c r="V17" s="1">
        <v>363.76798540711724</v>
      </c>
    </row>
    <row r="18" spans="1:22" x14ac:dyDescent="0.25">
      <c r="B18" s="9"/>
      <c r="C18" s="82"/>
      <c r="D18" s="82"/>
      <c r="E18" s="82"/>
      <c r="F18" s="82"/>
      <c r="G18" s="82"/>
      <c r="H18" s="82"/>
      <c r="I18" s="82"/>
      <c r="J18" s="82"/>
      <c r="K18" s="82"/>
      <c r="L18" s="82"/>
      <c r="M18" s="82"/>
      <c r="N18" s="82"/>
      <c r="O18" s="82"/>
    </row>
    <row r="19" spans="1:22" x14ac:dyDescent="0.25">
      <c r="B19" s="9"/>
      <c r="C19" s="82"/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82"/>
      <c r="O19" s="82"/>
    </row>
    <row r="20" spans="1:22" x14ac:dyDescent="0.25">
      <c r="B20" s="8"/>
      <c r="F20" s="2"/>
      <c r="H20" s="2"/>
      <c r="J20" s="2"/>
      <c r="L20" s="2"/>
    </row>
    <row r="21" spans="1:22" x14ac:dyDescent="0.25">
      <c r="A21" s="5" t="s">
        <v>52</v>
      </c>
      <c r="B21" s="5" t="s">
        <v>162</v>
      </c>
      <c r="C21" s="81">
        <v>3.4462428894803452</v>
      </c>
      <c r="D21" s="81">
        <v>9.607349139994767</v>
      </c>
      <c r="E21" s="81">
        <v>198.71195856435406</v>
      </c>
      <c r="F21" s="81">
        <v>1313.2183063631455</v>
      </c>
      <c r="G21" s="81">
        <v>1646.2022592099784</v>
      </c>
      <c r="H21" s="81">
        <v>923.38436061507309</v>
      </c>
      <c r="I21" s="81">
        <v>441.50767953369359</v>
      </c>
      <c r="J21" s="81">
        <v>-2754.7124469199334</v>
      </c>
      <c r="K21" s="81">
        <v>-4885.5173712702817</v>
      </c>
      <c r="L21" s="81">
        <v>-7975.837745950761</v>
      </c>
      <c r="M21" s="81">
        <v>-10036.895539829855</v>
      </c>
      <c r="N21" s="81">
        <v>-12932.003921996913</v>
      </c>
      <c r="O21" s="81">
        <v>-16456.553507660836</v>
      </c>
      <c r="T21" s="1">
        <v>27.957213631309514</v>
      </c>
      <c r="U21" s="1">
        <v>28.073009117102437</v>
      </c>
      <c r="V21" s="1">
        <v>14.621676107897308</v>
      </c>
    </row>
    <row r="23" spans="1:22" ht="15.75" thickBot="1" x14ac:dyDescent="0.3"/>
    <row r="24" spans="1:22" ht="15.75" thickBot="1" x14ac:dyDescent="0.3">
      <c r="A24" s="3" t="s">
        <v>1</v>
      </c>
      <c r="C24" s="102" t="s">
        <v>163</v>
      </c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4"/>
    </row>
    <row r="25" spans="1:22" x14ac:dyDescent="0.25">
      <c r="A25" s="10" t="s">
        <v>8</v>
      </c>
      <c r="B25" s="4" t="s">
        <v>152</v>
      </c>
      <c r="C25" s="2">
        <v>2018</v>
      </c>
      <c r="D25" s="2">
        <v>2019</v>
      </c>
      <c r="E25" s="2">
        <v>2020</v>
      </c>
      <c r="F25" s="1">
        <v>2023</v>
      </c>
      <c r="G25" s="2">
        <v>2025</v>
      </c>
      <c r="H25" s="1">
        <v>2028</v>
      </c>
      <c r="I25" s="2">
        <v>2030</v>
      </c>
      <c r="J25" s="1">
        <v>2033</v>
      </c>
      <c r="K25" s="2">
        <v>2035</v>
      </c>
      <c r="L25" s="1">
        <v>2038</v>
      </c>
      <c r="M25" s="2">
        <v>2040</v>
      </c>
      <c r="N25" s="2">
        <v>2045</v>
      </c>
      <c r="O25" s="2">
        <v>2050</v>
      </c>
      <c r="T25" s="1">
        <v>2018</v>
      </c>
      <c r="U25" s="1">
        <v>2019</v>
      </c>
      <c r="V25" s="1">
        <v>2020</v>
      </c>
    </row>
    <row r="26" spans="1:22" x14ac:dyDescent="0.25">
      <c r="A26" s="5" t="s">
        <v>9</v>
      </c>
      <c r="B26" s="5" t="s">
        <v>153</v>
      </c>
      <c r="C26" s="81">
        <v>-28.171224779223849</v>
      </c>
      <c r="D26" s="81">
        <v>198.88461172331881</v>
      </c>
      <c r="E26" s="81">
        <v>493.77826680271392</v>
      </c>
      <c r="F26" s="81">
        <v>8308.5166880319412</v>
      </c>
      <c r="G26" s="81">
        <v>-545.65862044240566</v>
      </c>
      <c r="H26" s="81">
        <v>-3740.0000261331625</v>
      </c>
      <c r="I26" s="81">
        <v>-5805.4603262594719</v>
      </c>
      <c r="J26" s="81">
        <v>-9499.6117603881357</v>
      </c>
      <c r="K26" s="81">
        <v>-12206.487213910339</v>
      </c>
      <c r="L26" s="81">
        <v>-18744.827703763498</v>
      </c>
      <c r="M26" s="81">
        <v>-22400.024240769701</v>
      </c>
      <c r="N26" s="81">
        <v>-27726.965811728784</v>
      </c>
      <c r="O26" s="81">
        <v>-42057.848346362698</v>
      </c>
      <c r="T26" s="1">
        <v>41.507748786885266</v>
      </c>
      <c r="U26" s="1">
        <v>39.482334657809808</v>
      </c>
      <c r="V26" s="1">
        <v>34.570431517636855</v>
      </c>
    </row>
    <row r="27" spans="1:22" x14ac:dyDescent="0.25">
      <c r="A27" s="6" t="s">
        <v>13</v>
      </c>
      <c r="B27" s="6" t="s">
        <v>154</v>
      </c>
      <c r="C27" s="81">
        <v>-219.57219705799071</v>
      </c>
      <c r="D27" s="81">
        <v>-261.62392540449218</v>
      </c>
      <c r="E27" s="81">
        <v>-436.9407959607197</v>
      </c>
      <c r="F27" s="81">
        <v>-4748.1079453674392</v>
      </c>
      <c r="G27" s="81">
        <v>-3930.0409600512066</v>
      </c>
      <c r="H27" s="81">
        <v>-12937.221557538083</v>
      </c>
      <c r="I27" s="81">
        <v>-19179.178537229091</v>
      </c>
      <c r="J27" s="81">
        <v>-26047.624463731125</v>
      </c>
      <c r="K27" s="81">
        <v>-30545.076760796845</v>
      </c>
      <c r="L27" s="81">
        <v>-37019.775807729486</v>
      </c>
      <c r="M27" s="81">
        <v>-40882.364704119274</v>
      </c>
      <c r="N27" s="81">
        <v>-51049.723932368412</v>
      </c>
      <c r="O27" s="81">
        <v>-58770.53264691271</v>
      </c>
      <c r="T27" s="1">
        <v>77.062200971610309</v>
      </c>
      <c r="U27" s="1">
        <v>74.683334918472411</v>
      </c>
      <c r="V27" s="1">
        <v>67.711854677624459</v>
      </c>
    </row>
    <row r="28" spans="1:22" x14ac:dyDescent="0.25">
      <c r="A28" s="6" t="s">
        <v>58</v>
      </c>
      <c r="B28" s="6" t="s">
        <v>155</v>
      </c>
      <c r="C28" s="81">
        <v>5.8466261286678218</v>
      </c>
      <c r="D28" s="81">
        <v>64.162993740899992</v>
      </c>
      <c r="E28" s="81">
        <v>154.62627254302015</v>
      </c>
      <c r="F28" s="81">
        <v>161.2199039198847</v>
      </c>
      <c r="G28" s="81">
        <v>172.37029670307084</v>
      </c>
      <c r="H28" s="81">
        <v>176.12513012654131</v>
      </c>
      <c r="I28" s="81">
        <v>179.0831034758005</v>
      </c>
      <c r="J28" s="81">
        <v>172.84550028221975</v>
      </c>
      <c r="K28" s="81">
        <v>169.44070311552946</v>
      </c>
      <c r="L28" s="81">
        <v>172.69801095212233</v>
      </c>
      <c r="M28" s="81">
        <v>175.13066046119388</v>
      </c>
      <c r="N28" s="81">
        <v>180.13428819675278</v>
      </c>
      <c r="O28" s="81">
        <v>183.43739311722788</v>
      </c>
      <c r="T28" s="1">
        <v>1.1780893374827803</v>
      </c>
      <c r="U28" s="1">
        <v>1.4482149362011272</v>
      </c>
      <c r="V28" s="1">
        <v>1.3399714452006217</v>
      </c>
    </row>
    <row r="29" spans="1:22" x14ac:dyDescent="0.25">
      <c r="A29" s="6" t="s">
        <v>39</v>
      </c>
      <c r="B29" s="6" t="s">
        <v>156</v>
      </c>
      <c r="C29" s="81">
        <v>-46.614006312709535</v>
      </c>
      <c r="D29" s="81">
        <v>-67.37343624044297</v>
      </c>
      <c r="E29" s="81">
        <v>-81.238139505192521</v>
      </c>
      <c r="F29" s="81">
        <v>-3351.9637302364863</v>
      </c>
      <c r="G29" s="81">
        <v>-8476.9719859335091</v>
      </c>
      <c r="H29" s="81">
        <v>-16028.941259003805</v>
      </c>
      <c r="I29" s="81">
        <v>-20637.008768181171</v>
      </c>
      <c r="J29" s="81">
        <v>-23674.924461402727</v>
      </c>
      <c r="K29" s="81">
        <v>-25312.855916847508</v>
      </c>
      <c r="L29" s="81">
        <v>-27776.392743146145</v>
      </c>
      <c r="M29" s="81">
        <v>-28983.250448931769</v>
      </c>
      <c r="N29" s="81">
        <v>-28385.057824578395</v>
      </c>
      <c r="O29" s="81">
        <v>-28122.412543141319</v>
      </c>
      <c r="T29" s="1">
        <v>65.471421684889648</v>
      </c>
      <c r="U29" s="1">
        <v>63.801691487221234</v>
      </c>
      <c r="V29" s="1">
        <v>60.208796700368708</v>
      </c>
    </row>
    <row r="30" spans="1:22" x14ac:dyDescent="0.25">
      <c r="A30" s="6" t="s">
        <v>54</v>
      </c>
      <c r="B30" s="6" t="s">
        <v>157</v>
      </c>
      <c r="C30" s="81">
        <v>30.353972066093775</v>
      </c>
      <c r="D30" s="81">
        <v>-5.4598432774910179</v>
      </c>
      <c r="E30" s="81">
        <v>737.21988298169163</v>
      </c>
      <c r="F30" s="81">
        <v>1089.2617813991292</v>
      </c>
      <c r="G30" s="81">
        <v>797.96738468999865</v>
      </c>
      <c r="H30" s="81">
        <v>262.93456669425359</v>
      </c>
      <c r="I30" s="81">
        <v>-49.585587298672181</v>
      </c>
      <c r="J30" s="81">
        <v>-1221.6527552395037</v>
      </c>
      <c r="K30" s="81">
        <v>-1949.5211309789156</v>
      </c>
      <c r="L30" s="81">
        <v>-3507.2067260588747</v>
      </c>
      <c r="M30" s="81">
        <v>-4374.7119174344007</v>
      </c>
      <c r="N30" s="81">
        <v>-6196.9724670411497</v>
      </c>
      <c r="O30" s="81">
        <v>-7065.133097033131</v>
      </c>
      <c r="T30" s="1">
        <v>11.137854555943838</v>
      </c>
      <c r="U30" s="1">
        <v>10.864949590238671</v>
      </c>
      <c r="V30" s="1">
        <v>11.174253278997021</v>
      </c>
    </row>
    <row r="31" spans="1:22" x14ac:dyDescent="0.25">
      <c r="A31" s="6" t="s">
        <v>47</v>
      </c>
      <c r="B31" s="6" t="s">
        <v>158</v>
      </c>
      <c r="C31" s="81">
        <v>-52.745125545698102</v>
      </c>
      <c r="D31" s="81">
        <v>-729.6540364849352</v>
      </c>
      <c r="E31" s="81">
        <v>751.35555262268463</v>
      </c>
      <c r="F31" s="81">
        <v>-1712.1397384370357</v>
      </c>
      <c r="G31" s="81">
        <v>-4864.5289504548127</v>
      </c>
      <c r="H31" s="81">
        <v>-9731.4715275602211</v>
      </c>
      <c r="I31" s="81">
        <v>-12770.468433272792</v>
      </c>
      <c r="J31" s="81">
        <v>-26871.771953269737</v>
      </c>
      <c r="K31" s="81">
        <v>-34866.153453328669</v>
      </c>
      <c r="L31" s="81">
        <v>-53676.780444607131</v>
      </c>
      <c r="M31" s="81">
        <v>-61850.089989188884</v>
      </c>
      <c r="N31" s="81">
        <v>-68527.804101285525</v>
      </c>
      <c r="O31" s="81">
        <v>-67273.65352679514</v>
      </c>
      <c r="T31" s="1">
        <v>126.09481309831321</v>
      </c>
      <c r="U31" s="1">
        <v>126.0348783610679</v>
      </c>
      <c r="V31" s="1">
        <v>104.96542591644722</v>
      </c>
    </row>
    <row r="32" spans="1:22" x14ac:dyDescent="0.25">
      <c r="A32" s="7"/>
      <c r="B32" s="8" t="s">
        <v>159</v>
      </c>
      <c r="C32" s="81">
        <v>-310.90195550082717</v>
      </c>
      <c r="D32" s="81">
        <v>-801.06363594310824</v>
      </c>
      <c r="E32" s="81">
        <v>1618.8010394842131</v>
      </c>
      <c r="F32" s="81">
        <v>-253.21304069005419</v>
      </c>
      <c r="G32" s="81">
        <v>-16846.862835488864</v>
      </c>
      <c r="H32" s="81">
        <v>-41998.574673414463</v>
      </c>
      <c r="I32" s="81">
        <v>-58262.618548765371</v>
      </c>
      <c r="J32" s="81">
        <v>-87142.739893749036</v>
      </c>
      <c r="K32" s="81">
        <v>-104710.65377274672</v>
      </c>
      <c r="L32" s="81">
        <v>-140552.28541435301</v>
      </c>
      <c r="M32" s="81">
        <v>-158315.31063998281</v>
      </c>
      <c r="N32" s="81">
        <v>-181706.38984880553</v>
      </c>
      <c r="O32" s="81">
        <v>-203106.14276712778</v>
      </c>
      <c r="T32" s="1">
        <v>322.45212843512502</v>
      </c>
      <c r="U32" s="1">
        <v>316.31540395101115</v>
      </c>
      <c r="V32" s="1">
        <v>279.97073353627485</v>
      </c>
    </row>
    <row r="33" spans="1:22" x14ac:dyDescent="0.25">
      <c r="A33" s="7"/>
      <c r="B33" s="9"/>
      <c r="C33" s="82"/>
      <c r="D33" s="82"/>
      <c r="E33" s="82"/>
      <c r="F33" s="82"/>
      <c r="G33" s="82"/>
      <c r="H33" s="82"/>
      <c r="I33" s="82"/>
      <c r="J33" s="82"/>
      <c r="K33" s="82"/>
      <c r="L33" s="82"/>
      <c r="M33" s="82"/>
      <c r="N33" s="82"/>
      <c r="O33" s="82"/>
    </row>
    <row r="34" spans="1:22" x14ac:dyDescent="0.25">
      <c r="A34" s="7"/>
      <c r="B34" s="9"/>
      <c r="C34" s="82"/>
      <c r="D34" s="82"/>
      <c r="E34" s="82"/>
      <c r="F34" s="82"/>
      <c r="G34" s="82"/>
      <c r="H34" s="82"/>
      <c r="I34" s="82"/>
      <c r="J34" s="82"/>
      <c r="K34" s="82"/>
      <c r="L34" s="82"/>
      <c r="M34" s="82"/>
      <c r="N34" s="82"/>
      <c r="O34" s="82"/>
    </row>
    <row r="35" spans="1:22" x14ac:dyDescent="0.25">
      <c r="A35" s="7"/>
      <c r="B35" s="9"/>
      <c r="F35" s="2"/>
      <c r="H35" s="2"/>
      <c r="J35" s="2"/>
      <c r="L35" s="2"/>
    </row>
    <row r="36" spans="1:22" x14ac:dyDescent="0.25">
      <c r="A36" s="5" t="s">
        <v>66</v>
      </c>
      <c r="B36" s="5" t="s">
        <v>160</v>
      </c>
      <c r="C36" s="81">
        <v>-3878.3221977361827</v>
      </c>
      <c r="D36" s="81">
        <v>-4214.636139813776</v>
      </c>
      <c r="E36" s="81">
        <v>-5822.1899210821139</v>
      </c>
      <c r="F36" s="81">
        <v>6533.9968520093535</v>
      </c>
      <c r="G36" s="81">
        <v>19883.795152589173</v>
      </c>
      <c r="H36" s="81">
        <v>11626.034763399166</v>
      </c>
      <c r="I36" s="81">
        <v>5309.521908828654</v>
      </c>
      <c r="J36" s="81">
        <v>4409.7521742606696</v>
      </c>
      <c r="K36" s="81">
        <v>3632.4792136198266</v>
      </c>
      <c r="L36" s="81">
        <v>6217.1690259559673</v>
      </c>
      <c r="M36" s="81">
        <v>5670.5226950667529</v>
      </c>
      <c r="N36" s="81">
        <v>4930.8085784450977</v>
      </c>
      <c r="O36" s="81">
        <v>4139.1891837025596</v>
      </c>
      <c r="T36" s="1">
        <v>-21.004097034590096</v>
      </c>
      <c r="U36" s="1">
        <v>-19.303374071071392</v>
      </c>
      <c r="V36" s="1">
        <v>-20.944969945494197</v>
      </c>
    </row>
    <row r="37" spans="1:22" x14ac:dyDescent="0.25">
      <c r="B37" s="8" t="s">
        <v>161</v>
      </c>
      <c r="C37" s="81">
        <v>-4189.2241532370681</v>
      </c>
      <c r="D37" s="81">
        <v>-5015.699775756977</v>
      </c>
      <c r="E37" s="81">
        <v>-4203.3888815979008</v>
      </c>
      <c r="F37" s="81">
        <v>6280.7838113193284</v>
      </c>
      <c r="G37" s="81">
        <v>3036.9323171003489</v>
      </c>
      <c r="H37" s="81">
        <v>-30372.53991001533</v>
      </c>
      <c r="I37" s="81">
        <v>-52953.096639936703</v>
      </c>
      <c r="J37" s="81">
        <v>-82732.987719488388</v>
      </c>
      <c r="K37" s="81">
        <v>-101078.17455912691</v>
      </c>
      <c r="L37" s="81">
        <v>-134335.11638839706</v>
      </c>
      <c r="M37" s="81">
        <v>-152644.78794491605</v>
      </c>
      <c r="N37" s="81">
        <v>-176775.58127036039</v>
      </c>
      <c r="O37" s="81">
        <v>-198966.9535834252</v>
      </c>
      <c r="T37" s="1">
        <v>301.44803140053494</v>
      </c>
      <c r="U37" s="1">
        <v>297.01202987993975</v>
      </c>
      <c r="V37" s="1">
        <v>259.02576359078063</v>
      </c>
    </row>
    <row r="38" spans="1:22" x14ac:dyDescent="0.25">
      <c r="B38" s="9"/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  <c r="N38" s="82"/>
      <c r="O38" s="82"/>
    </row>
    <row r="39" spans="1:22" x14ac:dyDescent="0.25">
      <c r="B39" s="9"/>
      <c r="C39" s="82"/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</row>
    <row r="40" spans="1:22" x14ac:dyDescent="0.25">
      <c r="B40" s="8"/>
      <c r="F40" s="2"/>
      <c r="H40" s="2"/>
      <c r="J40" s="2"/>
      <c r="L40" s="2"/>
    </row>
    <row r="41" spans="1:22" x14ac:dyDescent="0.25">
      <c r="A41" s="5" t="s">
        <v>52</v>
      </c>
      <c r="B41" s="5" t="s">
        <v>162</v>
      </c>
      <c r="C41" s="81">
        <v>8.7935320260221488</v>
      </c>
      <c r="D41" s="81">
        <v>10.502168301361962</v>
      </c>
      <c r="E41" s="81">
        <v>197.47335287133319</v>
      </c>
      <c r="F41" s="81">
        <v>1226.5668439022993</v>
      </c>
      <c r="G41" s="81">
        <v>1506.4641632736857</v>
      </c>
      <c r="H41" s="81">
        <v>770.89131844803342</v>
      </c>
      <c r="I41" s="81">
        <v>280.50942189760099</v>
      </c>
      <c r="J41" s="81">
        <v>-2887.1532333334362</v>
      </c>
      <c r="K41" s="81">
        <v>-4998.9283368208125</v>
      </c>
      <c r="L41" s="81">
        <v>-8061.9416785211397</v>
      </c>
      <c r="M41" s="81">
        <v>-10103.950572988027</v>
      </c>
      <c r="N41" s="81">
        <v>-12990.828664246386</v>
      </c>
      <c r="O41" s="81">
        <v>-16503.988780941479</v>
      </c>
      <c r="T41" s="1">
        <v>24.257319981092849</v>
      </c>
      <c r="U41" s="1">
        <v>24.42060290322555</v>
      </c>
      <c r="V41" s="1">
        <v>11.088477088761781</v>
      </c>
    </row>
    <row r="43" spans="1:22" ht="15.75" thickBot="1" x14ac:dyDescent="0.3"/>
    <row r="44" spans="1:22" ht="15.75" thickBot="1" x14ac:dyDescent="0.3">
      <c r="A44" s="3" t="s">
        <v>2</v>
      </c>
      <c r="C44" s="102" t="s">
        <v>164</v>
      </c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4"/>
    </row>
    <row r="45" spans="1:22" x14ac:dyDescent="0.25">
      <c r="A45" s="10" t="s">
        <v>8</v>
      </c>
      <c r="B45" s="4" t="s">
        <v>152</v>
      </c>
      <c r="C45" s="2">
        <v>2018</v>
      </c>
      <c r="D45" s="2">
        <v>2019</v>
      </c>
      <c r="E45" s="2">
        <v>2020</v>
      </c>
      <c r="F45" s="1">
        <v>2023</v>
      </c>
      <c r="G45" s="2">
        <v>2025</v>
      </c>
      <c r="H45" s="1">
        <v>2028</v>
      </c>
      <c r="I45" s="2">
        <v>2030</v>
      </c>
      <c r="J45" s="1">
        <v>2033</v>
      </c>
      <c r="K45" s="2">
        <v>2035</v>
      </c>
      <c r="L45" s="1">
        <v>2038</v>
      </c>
      <c r="M45" s="2">
        <v>2040</v>
      </c>
      <c r="N45" s="2">
        <v>2045</v>
      </c>
      <c r="O45" s="2">
        <v>2050</v>
      </c>
      <c r="T45" s="1">
        <v>2018</v>
      </c>
      <c r="U45" s="1">
        <v>2019</v>
      </c>
      <c r="V45" s="1">
        <v>2020</v>
      </c>
    </row>
    <row r="46" spans="1:22" x14ac:dyDescent="0.25">
      <c r="A46" s="5" t="s">
        <v>9</v>
      </c>
      <c r="B46" s="5" t="s">
        <v>153</v>
      </c>
      <c r="C46" s="81">
        <v>0.12781539219372462</v>
      </c>
      <c r="D46" s="81">
        <v>-0.10545945230933285</v>
      </c>
      <c r="E46" s="81">
        <v>1.5564185139969595</v>
      </c>
      <c r="F46" s="81">
        <v>78.122215417656435</v>
      </c>
      <c r="G46" s="81">
        <v>84.272685736657422</v>
      </c>
      <c r="H46" s="81">
        <v>17.201270037314771</v>
      </c>
      <c r="I46" s="81">
        <v>-28.117195667721944</v>
      </c>
      <c r="J46" s="81">
        <v>-109.3025827453821</v>
      </c>
      <c r="K46" s="81">
        <v>-162.14610935263636</v>
      </c>
      <c r="L46" s="81">
        <v>-278.18061157525824</v>
      </c>
      <c r="M46" s="81">
        <v>-346.71382248456928</v>
      </c>
      <c r="N46" s="81">
        <v>-418.80370850069824</v>
      </c>
      <c r="O46" s="81">
        <v>-561.61147097086155</v>
      </c>
      <c r="T46" s="1">
        <v>1125.7650224580357</v>
      </c>
      <c r="U46" s="1">
        <v>1048.3219537121049</v>
      </c>
      <c r="V46" s="1">
        <v>888.01278839287727</v>
      </c>
    </row>
    <row r="47" spans="1:22" x14ac:dyDescent="0.25">
      <c r="A47" s="6" t="s">
        <v>13</v>
      </c>
      <c r="B47" s="6" t="s">
        <v>154</v>
      </c>
      <c r="C47" s="81">
        <v>-4.9444592309389463</v>
      </c>
      <c r="D47" s="81">
        <v>2.0683851765488726</v>
      </c>
      <c r="E47" s="81">
        <v>0.23583284757017964</v>
      </c>
      <c r="F47" s="81">
        <v>-19.365745567153112</v>
      </c>
      <c r="G47" s="81">
        <v>-21.070431634042222</v>
      </c>
      <c r="H47" s="81">
        <v>-29.674620060809559</v>
      </c>
      <c r="I47" s="81">
        <v>-35.558152702913276</v>
      </c>
      <c r="J47" s="81">
        <v>-40.949057212778882</v>
      </c>
      <c r="K47" s="81">
        <v>-44.287418769302377</v>
      </c>
      <c r="L47" s="81">
        <v>-46.954793465198634</v>
      </c>
      <c r="M47" s="81">
        <v>-48.435859604580799</v>
      </c>
      <c r="N47" s="81">
        <v>-59.468208002335501</v>
      </c>
      <c r="O47" s="81">
        <v>-59.808300041643349</v>
      </c>
      <c r="T47" s="1">
        <v>255.35415560608487</v>
      </c>
      <c r="U47" s="1">
        <v>244.18086472095493</v>
      </c>
      <c r="V47" s="1">
        <v>233.06488106996525</v>
      </c>
    </row>
    <row r="48" spans="1:22" x14ac:dyDescent="0.25">
      <c r="A48" s="6" t="s">
        <v>58</v>
      </c>
      <c r="B48" s="6" t="s">
        <v>155</v>
      </c>
      <c r="C48" s="81">
        <v>-1495.608036606016</v>
      </c>
      <c r="D48" s="81">
        <v>-891.08473859923834</v>
      </c>
      <c r="E48" s="81">
        <v>-509.37060738917899</v>
      </c>
      <c r="F48" s="81">
        <v>-1243.1130304618982</v>
      </c>
      <c r="G48" s="81">
        <v>-3935.5560250086692</v>
      </c>
      <c r="H48" s="81">
        <v>-6851.7526173631941</v>
      </c>
      <c r="I48" s="81">
        <v>-6852.6164478402479</v>
      </c>
      <c r="J48" s="81">
        <v>-5833.1412406062773</v>
      </c>
      <c r="K48" s="81">
        <v>-5126.5732599187195</v>
      </c>
      <c r="L48" s="81">
        <v>-4173.8283429163148</v>
      </c>
      <c r="M48" s="81">
        <v>-3609.7479149882847</v>
      </c>
      <c r="N48" s="81">
        <v>-2384.5763249638098</v>
      </c>
      <c r="O48" s="81">
        <v>-1221.5395951328187</v>
      </c>
      <c r="T48" s="1">
        <v>12212.694173523761</v>
      </c>
      <c r="U48" s="1">
        <v>12391.265437397369</v>
      </c>
      <c r="V48" s="1">
        <v>11956.557965444083</v>
      </c>
    </row>
    <row r="49" spans="1:22" x14ac:dyDescent="0.25">
      <c r="A49" s="6" t="s">
        <v>39</v>
      </c>
      <c r="B49" s="6" t="s">
        <v>156</v>
      </c>
      <c r="C49" s="81">
        <v>545.16280077466809</v>
      </c>
      <c r="D49" s="81">
        <v>480.8062092915975</v>
      </c>
      <c r="E49" s="81">
        <v>308.4105551451371</v>
      </c>
      <c r="F49" s="81">
        <v>270.36997674509803</v>
      </c>
      <c r="G49" s="81">
        <v>108.68808087440902</v>
      </c>
      <c r="H49" s="81">
        <v>-123.9331536560212</v>
      </c>
      <c r="I49" s="81">
        <v>-275.97746721784597</v>
      </c>
      <c r="J49" s="81">
        <v>-460.24418013930654</v>
      </c>
      <c r="K49" s="81">
        <v>-737.33134017794873</v>
      </c>
      <c r="L49" s="81">
        <v>-1263.0637709788116</v>
      </c>
      <c r="M49" s="81">
        <v>-1594.3597967139708</v>
      </c>
      <c r="N49" s="81">
        <v>-1976.9224130208656</v>
      </c>
      <c r="O49" s="81">
        <v>-2072.6739366470083</v>
      </c>
      <c r="T49" s="1">
        <v>3257.1679784986718</v>
      </c>
      <c r="U49" s="1">
        <v>3281.4481079758471</v>
      </c>
      <c r="V49" s="1">
        <v>3231.3042937872442</v>
      </c>
    </row>
    <row r="50" spans="1:22" x14ac:dyDescent="0.25">
      <c r="A50" s="6" t="s">
        <v>54</v>
      </c>
      <c r="B50" s="6" t="s">
        <v>157</v>
      </c>
      <c r="C50" s="81">
        <v>2426.4416684589669</v>
      </c>
      <c r="D50" s="81">
        <v>2403.5728696686638</v>
      </c>
      <c r="E50" s="81">
        <v>2221.0286713500172</v>
      </c>
      <c r="F50" s="81">
        <v>1541.2013212537931</v>
      </c>
      <c r="G50" s="81">
        <v>492.38932522096002</v>
      </c>
      <c r="H50" s="81">
        <v>-1035.2654720900391</v>
      </c>
      <c r="I50" s="81">
        <v>-1970.6539270586363</v>
      </c>
      <c r="J50" s="81">
        <v>-3082.5719465586953</v>
      </c>
      <c r="K50" s="81">
        <v>-3756.8578991892136</v>
      </c>
      <c r="L50" s="81">
        <v>-4720.7975562266438</v>
      </c>
      <c r="M50" s="81">
        <v>-5334.8689803470734</v>
      </c>
      <c r="N50" s="81">
        <v>-6776.880501509062</v>
      </c>
      <c r="O50" s="81">
        <v>-8503.8368572888212</v>
      </c>
      <c r="T50" s="1">
        <v>37837.060302646867</v>
      </c>
      <c r="U50" s="1">
        <v>37187.235129301072</v>
      </c>
      <c r="V50" s="1">
        <v>36753.604849083829</v>
      </c>
    </row>
    <row r="51" spans="1:22" x14ac:dyDescent="0.25">
      <c r="A51" s="6" t="s">
        <v>47</v>
      </c>
      <c r="B51" s="6" t="s">
        <v>158</v>
      </c>
      <c r="C51" s="81">
        <v>-1.1136475509239574</v>
      </c>
      <c r="D51" s="81">
        <v>-2.3524213288048372</v>
      </c>
      <c r="E51" s="81">
        <v>-2.3363408442814091</v>
      </c>
      <c r="F51" s="81">
        <v>12.593017177515065</v>
      </c>
      <c r="G51" s="81">
        <v>23.915363365136244</v>
      </c>
      <c r="H51" s="81">
        <v>-11.375802063026924</v>
      </c>
      <c r="I51" s="81">
        <v>-35.743965541049931</v>
      </c>
      <c r="J51" s="81">
        <v>-75.605607140770104</v>
      </c>
      <c r="K51" s="81">
        <v>-102.96122238982511</v>
      </c>
      <c r="L51" s="81">
        <v>-138.64479250325815</v>
      </c>
      <c r="M51" s="81">
        <v>-160.95604698641617</v>
      </c>
      <c r="N51" s="81">
        <v>-199.21332054615985</v>
      </c>
      <c r="O51" s="81">
        <v>-232.02204765751915</v>
      </c>
      <c r="T51" s="1">
        <v>156.31446464681653</v>
      </c>
      <c r="U51" s="1">
        <v>161.93208322886309</v>
      </c>
      <c r="V51" s="1">
        <v>140.84907544869287</v>
      </c>
    </row>
    <row r="52" spans="1:22" x14ac:dyDescent="0.25">
      <c r="A52" s="7"/>
      <c r="B52" s="8" t="s">
        <v>159</v>
      </c>
      <c r="C52" s="81">
        <v>1470.0661412379413</v>
      </c>
      <c r="D52" s="81">
        <v>1992.904844756471</v>
      </c>
      <c r="E52" s="81">
        <v>2019.5245296232606</v>
      </c>
      <c r="F52" s="81">
        <v>639.80775456502306</v>
      </c>
      <c r="G52" s="81">
        <v>-3247.361001445548</v>
      </c>
      <c r="H52" s="81">
        <v>-8034.8003951957799</v>
      </c>
      <c r="I52" s="81">
        <v>-9198.6671560284158</v>
      </c>
      <c r="J52" s="81">
        <v>-9601.8146144031925</v>
      </c>
      <c r="K52" s="81">
        <v>-9930.1572497976449</v>
      </c>
      <c r="L52" s="81">
        <v>-10621.469867665488</v>
      </c>
      <c r="M52" s="81">
        <v>-11095.082421124898</v>
      </c>
      <c r="N52" s="81">
        <v>-11815.864476542934</v>
      </c>
      <c r="O52" s="81">
        <v>-12651.492207738673</v>
      </c>
      <c r="T52" s="1">
        <v>54844.356097380238</v>
      </c>
      <c r="U52" s="1">
        <v>54314.383576336215</v>
      </c>
      <c r="V52" s="1">
        <v>53203.393853226691</v>
      </c>
    </row>
    <row r="53" spans="1:22" x14ac:dyDescent="0.25">
      <c r="A53" s="7"/>
      <c r="B53" s="9"/>
      <c r="C53" s="82"/>
      <c r="D53" s="82"/>
      <c r="E53" s="82"/>
      <c r="F53" s="82"/>
      <c r="G53" s="82"/>
      <c r="H53" s="82"/>
      <c r="I53" s="82"/>
      <c r="J53" s="82"/>
      <c r="K53" s="82"/>
      <c r="L53" s="82"/>
      <c r="M53" s="82"/>
      <c r="N53" s="82"/>
      <c r="O53" s="82"/>
    </row>
    <row r="54" spans="1:22" x14ac:dyDescent="0.25">
      <c r="A54" s="7"/>
      <c r="B54" s="9"/>
      <c r="C54" s="82"/>
      <c r="D54" s="82"/>
      <c r="E54" s="82"/>
      <c r="F54" s="82"/>
      <c r="G54" s="82"/>
      <c r="H54" s="82"/>
      <c r="I54" s="82"/>
      <c r="J54" s="82"/>
      <c r="K54" s="82"/>
      <c r="L54" s="82"/>
      <c r="M54" s="82"/>
      <c r="N54" s="82"/>
      <c r="O54" s="82"/>
    </row>
    <row r="55" spans="1:22" x14ac:dyDescent="0.25">
      <c r="A55" s="7"/>
      <c r="B55" s="9"/>
      <c r="F55" s="2"/>
      <c r="H55" s="2"/>
      <c r="J55" s="2"/>
      <c r="L55" s="2"/>
    </row>
    <row r="56" spans="1:22" x14ac:dyDescent="0.25">
      <c r="A56" s="5" t="s">
        <v>66</v>
      </c>
      <c r="B56" s="5" t="s">
        <v>160</v>
      </c>
      <c r="C56" s="81">
        <v>-117.16004051587015</v>
      </c>
      <c r="D56" s="81">
        <v>-116.28039274046432</v>
      </c>
      <c r="E56" s="81">
        <v>-126.88824245478736</v>
      </c>
      <c r="F56" s="81">
        <v>-151.76870806729607</v>
      </c>
      <c r="G56" s="81">
        <v>-152.97411319276398</v>
      </c>
      <c r="H56" s="81">
        <v>-154.78222088096572</v>
      </c>
      <c r="I56" s="81">
        <v>-155.98762600643363</v>
      </c>
      <c r="J56" s="81">
        <v>-157.99663454888014</v>
      </c>
      <c r="K56" s="81">
        <v>-159.33597357717781</v>
      </c>
      <c r="L56" s="81">
        <v>-161.34498211962409</v>
      </c>
      <c r="M56" s="81">
        <v>-162.68432114792176</v>
      </c>
      <c r="N56" s="81">
        <v>-166.03266871866572</v>
      </c>
      <c r="O56" s="81">
        <v>-169.3810162894099</v>
      </c>
      <c r="T56" s="1">
        <v>818.99237276420251</v>
      </c>
      <c r="U56" s="1">
        <v>836.6516960855347</v>
      </c>
      <c r="V56" s="1">
        <v>813.39962457960223</v>
      </c>
    </row>
    <row r="57" spans="1:22" x14ac:dyDescent="0.25">
      <c r="B57" s="8" t="s">
        <v>161</v>
      </c>
      <c r="C57" s="81">
        <v>1352.9061007220589</v>
      </c>
      <c r="D57" s="81">
        <v>1876.6244520159817</v>
      </c>
      <c r="E57" s="81">
        <v>1892.636287168476</v>
      </c>
      <c r="F57" s="81">
        <v>488.03904649772448</v>
      </c>
      <c r="G57" s="81">
        <v>-3400.3351146383065</v>
      </c>
      <c r="H57" s="81">
        <v>-8189.5826160767392</v>
      </c>
      <c r="I57" s="81">
        <v>-9354.6547820348496</v>
      </c>
      <c r="J57" s="81">
        <v>-9759.8112489520718</v>
      </c>
      <c r="K57" s="81">
        <v>-10089.493223374819</v>
      </c>
      <c r="L57" s="81">
        <v>-10782.814849785107</v>
      </c>
      <c r="M57" s="81">
        <v>-11257.766742272812</v>
      </c>
      <c r="N57" s="81">
        <v>-11981.897145261602</v>
      </c>
      <c r="O57" s="81">
        <v>-12820.873224028088</v>
      </c>
      <c r="T57" s="1">
        <v>55663.348470144439</v>
      </c>
      <c r="U57" s="1">
        <v>55151.035272421752</v>
      </c>
      <c r="V57" s="1">
        <v>54016.793477806292</v>
      </c>
    </row>
    <row r="58" spans="1:22" x14ac:dyDescent="0.25">
      <c r="B58" s="9"/>
      <c r="C58" s="82"/>
      <c r="D58" s="82"/>
      <c r="E58" s="82"/>
      <c r="F58" s="82"/>
      <c r="G58" s="82"/>
      <c r="H58" s="82"/>
      <c r="I58" s="82"/>
      <c r="J58" s="82"/>
      <c r="K58" s="82"/>
      <c r="L58" s="82"/>
      <c r="M58" s="82"/>
      <c r="N58" s="82"/>
      <c r="O58" s="82"/>
    </row>
    <row r="59" spans="1:22" x14ac:dyDescent="0.25">
      <c r="B59" s="9"/>
      <c r="C59" s="82"/>
      <c r="D59" s="82"/>
      <c r="E59" s="82"/>
      <c r="F59" s="82"/>
      <c r="G59" s="82"/>
      <c r="H59" s="82"/>
      <c r="I59" s="82"/>
      <c r="J59" s="82"/>
      <c r="K59" s="82"/>
      <c r="L59" s="82"/>
      <c r="M59" s="82"/>
      <c r="N59" s="82"/>
      <c r="O59" s="82"/>
    </row>
    <row r="60" spans="1:22" x14ac:dyDescent="0.25">
      <c r="B60" s="8"/>
      <c r="F60" s="2"/>
      <c r="H60" s="2"/>
      <c r="J60" s="2"/>
      <c r="L60" s="2"/>
    </row>
    <row r="61" spans="1:22" x14ac:dyDescent="0.25">
      <c r="A61" s="5" t="s">
        <v>52</v>
      </c>
      <c r="B61" s="5" t="s">
        <v>162</v>
      </c>
      <c r="C61" s="81">
        <v>-0.82073573067948047</v>
      </c>
      <c r="D61" s="81">
        <v>-0.67700898810708132</v>
      </c>
      <c r="E61" s="81">
        <v>-0.42992559592894786</v>
      </c>
      <c r="F61" s="81">
        <v>75.057807111243662</v>
      </c>
      <c r="G61" s="81">
        <v>124.34250938100411</v>
      </c>
      <c r="H61" s="81">
        <v>138.83988228004998</v>
      </c>
      <c r="I61" s="81">
        <v>148.50671517634589</v>
      </c>
      <c r="J61" s="81">
        <v>133.99009630989428</v>
      </c>
      <c r="K61" s="81">
        <v>124.32084300928591</v>
      </c>
      <c r="L61" s="81">
        <v>112.71064133952656</v>
      </c>
      <c r="M61" s="81">
        <v>104.12629584278149</v>
      </c>
      <c r="N61" s="81">
        <v>115.24256951575971</v>
      </c>
      <c r="O61" s="81">
        <v>125.17203954628027</v>
      </c>
      <c r="T61" s="1">
        <v>3416.2734413601124</v>
      </c>
      <c r="U61" s="1">
        <v>3414.4396657232974</v>
      </c>
      <c r="V61" s="1">
        <v>3407.7700983440423</v>
      </c>
    </row>
    <row r="62" spans="1:22" x14ac:dyDescent="0.25">
      <c r="G62" s="90"/>
    </row>
    <row r="63" spans="1:22" ht="15.75" thickBot="1" x14ac:dyDescent="0.3"/>
    <row r="64" spans="1:22" ht="15.75" thickBot="1" x14ac:dyDescent="0.3">
      <c r="A64" s="3" t="s">
        <v>3</v>
      </c>
      <c r="C64" s="102" t="s">
        <v>165</v>
      </c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4"/>
    </row>
    <row r="65" spans="1:22" x14ac:dyDescent="0.25">
      <c r="A65" s="10" t="s">
        <v>8</v>
      </c>
      <c r="B65" s="4" t="s">
        <v>152</v>
      </c>
      <c r="C65" s="2">
        <v>2018</v>
      </c>
      <c r="D65" s="2">
        <v>2019</v>
      </c>
      <c r="E65" s="2">
        <v>2020</v>
      </c>
      <c r="F65" s="1">
        <v>2023</v>
      </c>
      <c r="G65" s="2">
        <v>2025</v>
      </c>
      <c r="H65" s="1">
        <v>2028</v>
      </c>
      <c r="I65" s="2">
        <v>2030</v>
      </c>
      <c r="J65" s="1">
        <v>2033</v>
      </c>
      <c r="K65" s="2">
        <v>2035</v>
      </c>
      <c r="L65" s="1">
        <v>2038</v>
      </c>
      <c r="M65" s="2">
        <v>2040</v>
      </c>
      <c r="N65" s="2">
        <v>2045</v>
      </c>
      <c r="O65" s="2">
        <v>2050</v>
      </c>
      <c r="T65" s="1">
        <v>2018</v>
      </c>
      <c r="U65" s="1">
        <v>2019</v>
      </c>
      <c r="V65" s="1">
        <v>2020</v>
      </c>
    </row>
    <row r="66" spans="1:22" x14ac:dyDescent="0.25">
      <c r="A66" s="5" t="s">
        <v>9</v>
      </c>
      <c r="B66" s="5" t="s">
        <v>153</v>
      </c>
      <c r="C66" s="81">
        <v>-8.8950616337967858E-2</v>
      </c>
      <c r="D66" s="81">
        <v>-13.159719669622461</v>
      </c>
      <c r="E66" s="81">
        <v>-130.84752063619146</v>
      </c>
      <c r="F66" s="81">
        <v>47.8741783524803</v>
      </c>
      <c r="G66" s="81">
        <v>50.615068860050684</v>
      </c>
      <c r="H66" s="81">
        <v>52.939416022114585</v>
      </c>
      <c r="I66" s="81">
        <v>55.414240885650997</v>
      </c>
      <c r="J66" s="81">
        <v>52.816608390787223</v>
      </c>
      <c r="K66" s="81">
        <v>51.063034654501877</v>
      </c>
      <c r="L66" s="81">
        <v>28.322480891186302</v>
      </c>
      <c r="M66" s="81">
        <v>13.622870182023206</v>
      </c>
      <c r="N66" s="81">
        <v>5.6536505094938434</v>
      </c>
      <c r="O66" s="81">
        <v>-31.829046265215368</v>
      </c>
      <c r="T66" s="1">
        <v>245.60522849228306</v>
      </c>
      <c r="U66" s="1">
        <v>249.28320761166356</v>
      </c>
      <c r="V66" s="1">
        <v>365.22359574499802</v>
      </c>
    </row>
    <row r="67" spans="1:22" x14ac:dyDescent="0.25">
      <c r="A67" s="6" t="s">
        <v>13</v>
      </c>
      <c r="B67" s="6" t="s">
        <v>154</v>
      </c>
      <c r="C67" s="81">
        <v>-14.81139392497812</v>
      </c>
      <c r="D67" s="81">
        <v>-0.12369900424937441</v>
      </c>
      <c r="E67" s="81">
        <v>-3.8563283352517601</v>
      </c>
      <c r="F67" s="81">
        <v>-70.108871983627296</v>
      </c>
      <c r="G67" s="81">
        <v>-91.780064220441204</v>
      </c>
      <c r="H67" s="81">
        <v>-133.69817513881446</v>
      </c>
      <c r="I67" s="81">
        <v>-160.79963054617019</v>
      </c>
      <c r="J67" s="81">
        <v>-187.9005149790986</v>
      </c>
      <c r="K67" s="81">
        <v>-205.50516002704057</v>
      </c>
      <c r="L67" s="81">
        <v>-232.90485741793975</v>
      </c>
      <c r="M67" s="81">
        <v>-250.79056244069079</v>
      </c>
      <c r="N67" s="81">
        <v>-294.50293732759712</v>
      </c>
      <c r="O67" s="81">
        <v>-337.75617788697281</v>
      </c>
      <c r="T67" s="1">
        <v>1497.7001989614923</v>
      </c>
      <c r="U67" s="1">
        <v>1320.9458892545781</v>
      </c>
      <c r="V67" s="1">
        <v>1122.5956110552449</v>
      </c>
    </row>
    <row r="68" spans="1:22" x14ac:dyDescent="0.25">
      <c r="A68" s="6" t="s">
        <v>58</v>
      </c>
      <c r="B68" s="6" t="s">
        <v>155</v>
      </c>
      <c r="C68" s="81">
        <v>95.46579403648542</v>
      </c>
      <c r="D68" s="81">
        <v>95.881624934026888</v>
      </c>
      <c r="E68" s="81">
        <v>93.74372054912152</v>
      </c>
      <c r="F68" s="81">
        <v>90.720143219821523</v>
      </c>
      <c r="G68" s="81">
        <v>92.607776714453678</v>
      </c>
      <c r="H68" s="81">
        <v>94.001996151936794</v>
      </c>
      <c r="I68" s="81">
        <v>92.333955987280092</v>
      </c>
      <c r="J68" s="81">
        <v>92.966034940172563</v>
      </c>
      <c r="K68" s="81">
        <v>94.88235558498917</v>
      </c>
      <c r="L68" s="81">
        <v>100.75043706376897</v>
      </c>
      <c r="M68" s="81">
        <v>105.01895104524812</v>
      </c>
      <c r="N68" s="81">
        <v>109.56847807192918</v>
      </c>
      <c r="O68" s="81">
        <v>108.42415493578301</v>
      </c>
      <c r="T68" s="1">
        <v>325.44286899598734</v>
      </c>
      <c r="U68" s="1">
        <v>354.11942232317398</v>
      </c>
      <c r="V68" s="1">
        <v>356.30776607043106</v>
      </c>
    </row>
    <row r="69" spans="1:22" x14ac:dyDescent="0.25">
      <c r="A69" s="6" t="s">
        <v>39</v>
      </c>
      <c r="B69" s="6" t="s">
        <v>156</v>
      </c>
      <c r="C69" s="81">
        <v>17.877545716453824</v>
      </c>
      <c r="D69" s="81">
        <v>17.717784181399225</v>
      </c>
      <c r="E69" s="81">
        <v>17.931774518393809</v>
      </c>
      <c r="F69" s="81">
        <v>3.9464610756523371</v>
      </c>
      <c r="G69" s="81">
        <v>-17.585402841481368</v>
      </c>
      <c r="H69" s="81">
        <v>-61.258057102909333</v>
      </c>
      <c r="I69" s="81">
        <v>-91.296775927435874</v>
      </c>
      <c r="J69" s="81">
        <v>-160.89551688075812</v>
      </c>
      <c r="K69" s="81">
        <v>-200.67357614143651</v>
      </c>
      <c r="L69" s="81">
        <v>-249.67273952834387</v>
      </c>
      <c r="M69" s="81">
        <v>-280.54149302622756</v>
      </c>
      <c r="N69" s="81">
        <v>-323.96417142691593</v>
      </c>
      <c r="O69" s="81">
        <v>-335.62963430401311</v>
      </c>
      <c r="T69" s="1">
        <v>728.5749126217238</v>
      </c>
      <c r="U69" s="1">
        <v>729.6736406668856</v>
      </c>
      <c r="V69" s="1">
        <v>702.64963711667008</v>
      </c>
    </row>
    <row r="70" spans="1:22" x14ac:dyDescent="0.25">
      <c r="A70" s="6" t="s">
        <v>54</v>
      </c>
      <c r="B70" s="6" t="s">
        <v>157</v>
      </c>
      <c r="C70" s="81">
        <v>-6370.3513213874758</v>
      </c>
      <c r="D70" s="81">
        <v>-6900.9350595038231</v>
      </c>
      <c r="E70" s="81">
        <v>-6355.2127635648067</v>
      </c>
      <c r="F70" s="81">
        <v>-7156.1214483048752</v>
      </c>
      <c r="G70" s="81">
        <v>-7693.560423814346</v>
      </c>
      <c r="H70" s="81">
        <v>-8481.8540691313683</v>
      </c>
      <c r="I70" s="81">
        <v>-8990.2707359458691</v>
      </c>
      <c r="J70" s="81">
        <v>-9541.9461001624077</v>
      </c>
      <c r="K70" s="81">
        <v>-9893.8112891741548</v>
      </c>
      <c r="L70" s="81">
        <v>-10400.795933455891</v>
      </c>
      <c r="M70" s="81">
        <v>-10730.647383871692</v>
      </c>
      <c r="N70" s="81">
        <v>-11630.652985554172</v>
      </c>
      <c r="O70" s="81">
        <v>-12416.037993146789</v>
      </c>
      <c r="T70" s="1">
        <v>34012.410147723203</v>
      </c>
      <c r="U70" s="1">
        <v>33739.153073397822</v>
      </c>
      <c r="V70" s="1">
        <v>32308.934033683807</v>
      </c>
    </row>
    <row r="71" spans="1:22" x14ac:dyDescent="0.25">
      <c r="A71" s="6" t="s">
        <v>47</v>
      </c>
      <c r="B71" s="6" t="s">
        <v>158</v>
      </c>
      <c r="C71" s="81">
        <v>8.6426321890448889</v>
      </c>
      <c r="D71" s="81">
        <v>3.5862210352881903</v>
      </c>
      <c r="E71" s="81">
        <v>5.5626253484342669</v>
      </c>
      <c r="F71" s="81">
        <v>-32.713707935141656</v>
      </c>
      <c r="G71" s="81">
        <v>-83.766148895624269</v>
      </c>
      <c r="H71" s="81">
        <v>-108.09353905396392</v>
      </c>
      <c r="I71" s="81">
        <v>-125.96660891707108</v>
      </c>
      <c r="J71" s="81">
        <v>-182.57837351760134</v>
      </c>
      <c r="K71" s="81">
        <v>-218.10384156310317</v>
      </c>
      <c r="L71" s="81">
        <v>-292.39473812058782</v>
      </c>
      <c r="M71" s="81">
        <v>-336.65090942812787</v>
      </c>
      <c r="N71" s="81">
        <v>-453.35826368785308</v>
      </c>
      <c r="O71" s="81">
        <v>-554.14959472174712</v>
      </c>
      <c r="T71" s="1">
        <v>1361.671530006329</v>
      </c>
      <c r="U71" s="1">
        <v>1340.4425275816577</v>
      </c>
      <c r="V71" s="1">
        <v>1116.0946114844612</v>
      </c>
    </row>
    <row r="72" spans="1:22" x14ac:dyDescent="0.25">
      <c r="A72" s="7"/>
      <c r="B72" s="8" t="s">
        <v>159</v>
      </c>
      <c r="C72" s="81">
        <v>-6263.2656939868102</v>
      </c>
      <c r="D72" s="81">
        <v>-6797.0328480269891</v>
      </c>
      <c r="E72" s="81">
        <v>-6372.6784921203071</v>
      </c>
      <c r="F72" s="81">
        <v>-7116.4032455756933</v>
      </c>
      <c r="G72" s="81">
        <v>-7743.4691941973942</v>
      </c>
      <c r="H72" s="81">
        <v>-8637.9624282530094</v>
      </c>
      <c r="I72" s="81">
        <v>-9220.5855544636179</v>
      </c>
      <c r="J72" s="81">
        <v>-9927.5378622089047</v>
      </c>
      <c r="K72" s="81">
        <v>-10372.148476666243</v>
      </c>
      <c r="L72" s="81">
        <v>-11046.69535056781</v>
      </c>
      <c r="M72" s="81">
        <v>-11479.988527539466</v>
      </c>
      <c r="N72" s="81">
        <v>-12587.256229415118</v>
      </c>
      <c r="O72" s="81">
        <v>-13566.978291388954</v>
      </c>
      <c r="T72" s="1">
        <v>38171.404886801021</v>
      </c>
      <c r="U72" s="1">
        <v>37733.617760835783</v>
      </c>
      <c r="V72" s="1">
        <v>35971.80525515561</v>
      </c>
    </row>
    <row r="73" spans="1:22" x14ac:dyDescent="0.25">
      <c r="A73" s="7"/>
      <c r="B73" s="9"/>
      <c r="C73" s="82"/>
      <c r="D73" s="82"/>
      <c r="E73" s="82"/>
      <c r="F73" s="82"/>
      <c r="G73" s="82"/>
      <c r="H73" s="82"/>
      <c r="I73" s="82"/>
      <c r="J73" s="82"/>
      <c r="K73" s="82"/>
      <c r="L73" s="82"/>
      <c r="M73" s="82"/>
      <c r="N73" s="82"/>
      <c r="O73" s="82"/>
    </row>
    <row r="74" spans="1:22" x14ac:dyDescent="0.25">
      <c r="A74" s="7"/>
      <c r="B74" s="9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</row>
    <row r="75" spans="1:22" x14ac:dyDescent="0.25">
      <c r="A75" s="7"/>
      <c r="B75" s="9"/>
      <c r="F75" s="2"/>
      <c r="H75" s="2"/>
      <c r="J75" s="2"/>
      <c r="L75" s="2"/>
    </row>
    <row r="76" spans="1:22" x14ac:dyDescent="0.25">
      <c r="A76" s="5" t="s">
        <v>66</v>
      </c>
      <c r="B76" s="5" t="s">
        <v>160</v>
      </c>
      <c r="C76" s="81">
        <v>-1381.615072711498</v>
      </c>
      <c r="D76" s="81">
        <v>-1426.8701443470327</v>
      </c>
      <c r="E76" s="81">
        <v>-1484.3521291400839</v>
      </c>
      <c r="F76" s="81">
        <v>-1492.7722631239405</v>
      </c>
      <c r="G76" s="81">
        <v>-1493.921436112063</v>
      </c>
      <c r="H76" s="81">
        <v>-1495.6451955942466</v>
      </c>
      <c r="I76" s="81">
        <v>-1496.7943685823689</v>
      </c>
      <c r="J76" s="81">
        <v>-1498.7096568959059</v>
      </c>
      <c r="K76" s="81">
        <v>-1499.9865157715976</v>
      </c>
      <c r="L76" s="81">
        <v>-1501.9018040851347</v>
      </c>
      <c r="M76" s="81">
        <v>-1503.1786629608262</v>
      </c>
      <c r="N76" s="81">
        <v>-1506.3708101500549</v>
      </c>
      <c r="O76" s="81">
        <v>-1509.5629573392837</v>
      </c>
      <c r="T76" s="1">
        <v>2777.5412394668656</v>
      </c>
      <c r="U76" s="1">
        <v>2780.9639165879648</v>
      </c>
      <c r="V76" s="1">
        <v>2767.0901733383689</v>
      </c>
    </row>
    <row r="77" spans="1:22" x14ac:dyDescent="0.25">
      <c r="B77" s="8" t="s">
        <v>161</v>
      </c>
      <c r="C77" s="81">
        <v>-36782.242812403521</v>
      </c>
      <c r="D77" s="81">
        <v>-36405.310622537923</v>
      </c>
      <c r="E77" s="81">
        <v>-34812.369506835254</v>
      </c>
      <c r="F77" s="81">
        <v>-34690.064168599849</v>
      </c>
      <c r="G77" s="81">
        <v>-34512.395702130707</v>
      </c>
      <c r="H77" s="81">
        <v>-34239.353000637559</v>
      </c>
      <c r="I77" s="81">
        <v>-34042.232419017731</v>
      </c>
      <c r="J77" s="81">
        <v>-33740.572398669676</v>
      </c>
      <c r="K77" s="81">
        <v>-33520.835768024474</v>
      </c>
      <c r="L77" s="81">
        <v>-33200.573740472544</v>
      </c>
      <c r="M77" s="81">
        <v>-32984.6284139243</v>
      </c>
      <c r="N77" s="81">
        <v>-32515.365886348598</v>
      </c>
      <c r="O77" s="81">
        <v>-32110.761667374063</v>
      </c>
      <c r="T77" s="1">
        <v>40948.946126267889</v>
      </c>
      <c r="U77" s="1">
        <v>40514.581677423746</v>
      </c>
      <c r="V77" s="1">
        <v>38738.895428493983</v>
      </c>
    </row>
    <row r="78" spans="1:22" x14ac:dyDescent="0.25">
      <c r="B78" s="9"/>
      <c r="C78" s="82"/>
      <c r="D78" s="82"/>
      <c r="E78" s="82"/>
      <c r="F78" s="82"/>
      <c r="G78" s="82"/>
      <c r="H78" s="82"/>
      <c r="I78" s="82"/>
      <c r="J78" s="82"/>
      <c r="K78" s="82"/>
      <c r="L78" s="82"/>
      <c r="M78" s="82"/>
      <c r="N78" s="82"/>
      <c r="O78" s="82"/>
    </row>
    <row r="79" spans="1:22" x14ac:dyDescent="0.25">
      <c r="B79" s="9"/>
      <c r="C79" s="82"/>
      <c r="D79" s="82"/>
      <c r="E79" s="82"/>
      <c r="F79" s="82"/>
      <c r="G79" s="82"/>
      <c r="H79" s="82"/>
      <c r="I79" s="82"/>
      <c r="J79" s="82"/>
      <c r="K79" s="82"/>
      <c r="L79" s="82"/>
      <c r="M79" s="82"/>
      <c r="N79" s="82"/>
      <c r="O79" s="82"/>
    </row>
    <row r="80" spans="1:22" x14ac:dyDescent="0.25">
      <c r="B80" s="8"/>
      <c r="F80" s="2"/>
      <c r="H80" s="2"/>
      <c r="J80" s="2"/>
      <c r="L80" s="2"/>
    </row>
    <row r="81" spans="1:22" x14ac:dyDescent="0.25">
      <c r="A81" s="5" t="s">
        <v>52</v>
      </c>
      <c r="B81" s="5" t="s">
        <v>162</v>
      </c>
      <c r="C81" s="81">
        <v>0.2877373468070914</v>
      </c>
      <c r="D81" s="81">
        <v>0.27454342149823674</v>
      </c>
      <c r="E81" s="81">
        <v>1.6405366233250191</v>
      </c>
      <c r="F81" s="81">
        <v>11.544595656344271</v>
      </c>
      <c r="G81" s="81">
        <v>15.346522107756073</v>
      </c>
      <c r="H81" s="81">
        <v>13.604088161054733</v>
      </c>
      <c r="I81" s="81">
        <v>12.442465529920497</v>
      </c>
      <c r="J81" s="81">
        <v>-1.598395981513022</v>
      </c>
      <c r="K81" s="81">
        <v>-10.958970322468645</v>
      </c>
      <c r="L81" s="81">
        <v>-26.655814013404722</v>
      </c>
      <c r="M81" s="81">
        <v>-37.120376474028802</v>
      </c>
      <c r="N81" s="81">
        <v>-56.466965861211278</v>
      </c>
      <c r="O81" s="81">
        <v>-77.785933782431258</v>
      </c>
      <c r="T81" s="1">
        <v>230.50218770758926</v>
      </c>
      <c r="U81" s="1">
        <v>232.18982419149324</v>
      </c>
      <c r="V81" s="1">
        <v>125.1888692595482</v>
      </c>
    </row>
    <row r="83" spans="1:22" ht="15.75" thickBot="1" x14ac:dyDescent="0.3"/>
    <row r="84" spans="1:22" ht="15.75" thickBot="1" x14ac:dyDescent="0.3">
      <c r="A84" s="3" t="s">
        <v>0</v>
      </c>
      <c r="C84" s="102" t="s">
        <v>166</v>
      </c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4"/>
    </row>
    <row r="85" spans="1:22" x14ac:dyDescent="0.25">
      <c r="A85" s="10" t="s">
        <v>8</v>
      </c>
      <c r="B85" s="4" t="s">
        <v>152</v>
      </c>
      <c r="C85" s="2">
        <v>2018</v>
      </c>
      <c r="D85" s="2">
        <v>2019</v>
      </c>
      <c r="E85" s="2">
        <v>2020</v>
      </c>
      <c r="F85" s="1">
        <v>2023</v>
      </c>
      <c r="G85" s="2">
        <v>2025</v>
      </c>
      <c r="H85" s="1">
        <v>2028</v>
      </c>
      <c r="I85" s="2">
        <v>2030</v>
      </c>
      <c r="J85" s="1">
        <v>2033</v>
      </c>
      <c r="K85" s="2">
        <v>2035</v>
      </c>
      <c r="L85" s="1">
        <v>2038</v>
      </c>
      <c r="M85" s="2">
        <v>2040</v>
      </c>
      <c r="N85" s="2">
        <v>2045</v>
      </c>
      <c r="O85" s="2">
        <v>2050</v>
      </c>
      <c r="T85" s="1">
        <v>2018</v>
      </c>
      <c r="U85" s="1">
        <v>2019</v>
      </c>
      <c r="V85" s="1">
        <v>2020</v>
      </c>
    </row>
    <row r="86" spans="1:22" x14ac:dyDescent="0.25">
      <c r="A86" s="5" t="s">
        <v>9</v>
      </c>
      <c r="B86" s="5" t="s">
        <v>153</v>
      </c>
      <c r="C86" s="81">
        <v>4.4990493047233571E-2</v>
      </c>
      <c r="D86" s="81">
        <v>4.3739078567644363E-2</v>
      </c>
      <c r="E86" s="81">
        <v>4.152683305672511E-2</v>
      </c>
      <c r="F86" s="81">
        <v>0.13196843744196052</v>
      </c>
      <c r="G86" s="81">
        <v>9.3858634499058402E-2</v>
      </c>
      <c r="H86" s="81">
        <v>7.5299372931666664E-2</v>
      </c>
      <c r="I86" s="81">
        <v>5.7222045560961998E-2</v>
      </c>
      <c r="J86" s="81">
        <v>4.9490685642222587E-2</v>
      </c>
      <c r="K86" s="81">
        <v>4.6662965963204184E-2</v>
      </c>
      <c r="L86" s="81">
        <v>4.4030156265272624E-2</v>
      </c>
      <c r="M86" s="81">
        <v>4.2783268903714533E-2</v>
      </c>
      <c r="N86" s="81">
        <v>4.0606517415196164E-2</v>
      </c>
      <c r="O86" s="81">
        <v>3.8613681023559998E-2</v>
      </c>
      <c r="T86" s="1">
        <v>4.5818810225599647</v>
      </c>
      <c r="U86" s="1">
        <v>3.6190511273652062</v>
      </c>
      <c r="V86" s="1">
        <v>3.1067954885583231</v>
      </c>
    </row>
    <row r="87" spans="1:22" x14ac:dyDescent="0.25">
      <c r="A87" s="6" t="s">
        <v>13</v>
      </c>
      <c r="B87" s="6" t="s">
        <v>154</v>
      </c>
      <c r="C87" s="81">
        <v>49.723535560568507</v>
      </c>
      <c r="D87" s="81">
        <v>14.568469790042855</v>
      </c>
      <c r="E87" s="81">
        <v>-15.051786784520573</v>
      </c>
      <c r="F87" s="81">
        <v>14.70631067823274</v>
      </c>
      <c r="G87" s="81">
        <v>7.1491997545494996</v>
      </c>
      <c r="H87" s="81">
        <v>11.954760120864989</v>
      </c>
      <c r="I87" s="81">
        <v>12.399381649270083</v>
      </c>
      <c r="J87" s="81">
        <v>9.4838888119201101</v>
      </c>
      <c r="K87" s="81">
        <v>-4.4537699749469084</v>
      </c>
      <c r="L87" s="81">
        <v>-2.2765322763867175</v>
      </c>
      <c r="M87" s="81">
        <v>-4.3109910903171453</v>
      </c>
      <c r="N87" s="81">
        <v>-0.92535994837533053</v>
      </c>
      <c r="O87" s="81">
        <v>1.1156951181778254</v>
      </c>
      <c r="T87" s="1">
        <v>2991.2857790478283</v>
      </c>
      <c r="U87" s="1">
        <v>2693.0763325596949</v>
      </c>
      <c r="V87" s="1">
        <v>2448.1700370671601</v>
      </c>
    </row>
    <row r="88" spans="1:22" x14ac:dyDescent="0.25">
      <c r="A88" s="6" t="s">
        <v>58</v>
      </c>
      <c r="B88" s="6" t="s">
        <v>155</v>
      </c>
      <c r="C88" s="81">
        <v>0</v>
      </c>
      <c r="D88" s="81">
        <v>0</v>
      </c>
      <c r="E88" s="81">
        <v>0</v>
      </c>
      <c r="F88" s="81">
        <v>0</v>
      </c>
      <c r="G88" s="81">
        <v>0</v>
      </c>
      <c r="H88" s="81">
        <v>0</v>
      </c>
      <c r="I88" s="81">
        <v>0</v>
      </c>
      <c r="J88" s="81">
        <v>0</v>
      </c>
      <c r="K88" s="81">
        <v>0</v>
      </c>
      <c r="L88" s="81">
        <v>0</v>
      </c>
      <c r="M88" s="81">
        <v>0</v>
      </c>
      <c r="N88" s="81">
        <v>0</v>
      </c>
      <c r="O88" s="81">
        <v>0</v>
      </c>
      <c r="T88" s="1">
        <v>0</v>
      </c>
      <c r="U88" s="1">
        <v>0</v>
      </c>
      <c r="V88" s="1">
        <v>0</v>
      </c>
    </row>
    <row r="89" spans="1:22" x14ac:dyDescent="0.25">
      <c r="A89" s="6" t="s">
        <v>39</v>
      </c>
      <c r="B89" s="6" t="s">
        <v>156</v>
      </c>
      <c r="C89" s="81">
        <v>-113.05065504702543</v>
      </c>
      <c r="D89" s="81">
        <v>-131.94976437994592</v>
      </c>
      <c r="E89" s="81">
        <v>-242.08436044426799</v>
      </c>
      <c r="F89" s="81">
        <v>91.772171410694682</v>
      </c>
      <c r="G89" s="81">
        <v>66.341042149274926</v>
      </c>
      <c r="H89" s="81">
        <v>66.147627031945376</v>
      </c>
      <c r="I89" s="81">
        <v>68.979288454691869</v>
      </c>
      <c r="J89" s="81">
        <v>72.405163336013629</v>
      </c>
      <c r="K89" s="81">
        <v>49.439073748389774</v>
      </c>
      <c r="L89" s="81">
        <v>5.5425110781975491</v>
      </c>
      <c r="M89" s="81">
        <v>-14.40919080057256</v>
      </c>
      <c r="N89" s="81">
        <v>-74.501761969034419</v>
      </c>
      <c r="O89" s="81">
        <v>-65.138938865358909</v>
      </c>
      <c r="T89" s="1">
        <v>8042.9490033366319</v>
      </c>
      <c r="U89" s="1">
        <v>6770.0336432274016</v>
      </c>
      <c r="V89" s="1">
        <v>6025.4239054661921</v>
      </c>
    </row>
    <row r="90" spans="1:22" x14ac:dyDescent="0.25">
      <c r="A90" s="6" t="s">
        <v>54</v>
      </c>
      <c r="B90" s="6" t="s">
        <v>157</v>
      </c>
      <c r="C90" s="81">
        <v>-104.42595123665802</v>
      </c>
      <c r="D90" s="81">
        <v>-87.931244508854846</v>
      </c>
      <c r="E90" s="81">
        <v>-83.037645737996115</v>
      </c>
      <c r="F90" s="81">
        <v>-33.587113029583406</v>
      </c>
      <c r="G90" s="81">
        <v>-22.755903893263159</v>
      </c>
      <c r="H90" s="81">
        <v>-16.255666325131017</v>
      </c>
      <c r="I90" s="81">
        <v>-14.665435857718645</v>
      </c>
      <c r="J90" s="81">
        <v>-11.203079736562533</v>
      </c>
      <c r="K90" s="81">
        <v>-9.0984829984014368</v>
      </c>
      <c r="L90" s="81">
        <v>-7.0791894400917306</v>
      </c>
      <c r="M90" s="81">
        <v>-6.0100366108291139</v>
      </c>
      <c r="N90" s="81">
        <v>-4.1171957209943413</v>
      </c>
      <c r="O90" s="81">
        <v>-3.4286864045892744</v>
      </c>
      <c r="T90" s="1">
        <v>165.17420973054686</v>
      </c>
      <c r="U90" s="1">
        <v>158.87326450939824</v>
      </c>
      <c r="V90" s="1">
        <v>145.35114022220691</v>
      </c>
    </row>
    <row r="91" spans="1:22" x14ac:dyDescent="0.25">
      <c r="A91" s="6" t="s">
        <v>47</v>
      </c>
      <c r="B91" s="6" t="s">
        <v>158</v>
      </c>
      <c r="C91" s="81">
        <v>-228.303058687266</v>
      </c>
      <c r="D91" s="81">
        <v>-205.16625458120643</v>
      </c>
      <c r="E91" s="81">
        <v>-194.45040495371495</v>
      </c>
      <c r="F91" s="81">
        <v>-58.026333205441006</v>
      </c>
      <c r="G91" s="81">
        <v>-41.40950511068786</v>
      </c>
      <c r="H91" s="81">
        <v>-20.298762004468813</v>
      </c>
      <c r="I91" s="81">
        <v>-11.879337645647638</v>
      </c>
      <c r="J91" s="81">
        <v>-5.4015050695169293</v>
      </c>
      <c r="K91" s="81">
        <v>2.7188353653261288</v>
      </c>
      <c r="L91" s="81">
        <v>1.3793173045200575</v>
      </c>
      <c r="M91" s="81">
        <v>1.6082379486827989</v>
      </c>
      <c r="N91" s="81">
        <v>-0.44852717700199918</v>
      </c>
      <c r="O91" s="81">
        <v>-1.0882774869216103</v>
      </c>
      <c r="T91" s="1">
        <v>3016.482036106232</v>
      </c>
      <c r="U91" s="1">
        <v>2731.1498259619243</v>
      </c>
      <c r="V91" s="1">
        <v>2468.7081749061626</v>
      </c>
    </row>
    <row r="92" spans="1:22" x14ac:dyDescent="0.25">
      <c r="A92" s="7"/>
      <c r="B92" s="8" t="s">
        <v>159</v>
      </c>
      <c r="C92" s="81">
        <v>-396.01113891733439</v>
      </c>
      <c r="D92" s="81">
        <v>-410.4350546013975</v>
      </c>
      <c r="E92" s="81">
        <v>-534.58267108744258</v>
      </c>
      <c r="F92" s="81">
        <v>14.997004291345547</v>
      </c>
      <c r="G92" s="81">
        <v>9.4186915343716464</v>
      </c>
      <c r="H92" s="81">
        <v>41.62325819614307</v>
      </c>
      <c r="I92" s="81">
        <v>54.891118646156428</v>
      </c>
      <c r="J92" s="81">
        <v>65.333958027496919</v>
      </c>
      <c r="K92" s="81">
        <v>38.652319106331106</v>
      </c>
      <c r="L92" s="81">
        <v>-2.3898631774954993</v>
      </c>
      <c r="M92" s="81">
        <v>-23.079197284132078</v>
      </c>
      <c r="N92" s="81">
        <v>-79.952238297991016</v>
      </c>
      <c r="O92" s="81">
        <v>-68.501593957668547</v>
      </c>
      <c r="T92" s="1">
        <v>14220.472909243799</v>
      </c>
      <c r="U92" s="1">
        <v>12356.752117385784</v>
      </c>
      <c r="V92" s="1">
        <v>11090.760053150279</v>
      </c>
    </row>
    <row r="93" spans="1:22" x14ac:dyDescent="0.25">
      <c r="A93" s="7"/>
      <c r="B93" s="9"/>
      <c r="C93" s="82"/>
      <c r="D93" s="82"/>
      <c r="E93" s="82"/>
      <c r="F93" s="82"/>
      <c r="G93" s="82"/>
      <c r="H93" s="82"/>
      <c r="I93" s="82"/>
      <c r="J93" s="82"/>
      <c r="K93" s="82"/>
      <c r="L93" s="82"/>
      <c r="M93" s="82"/>
      <c r="N93" s="82"/>
      <c r="O93" s="82"/>
    </row>
    <row r="94" spans="1:22" x14ac:dyDescent="0.25">
      <c r="A94" s="7"/>
      <c r="B94" s="9"/>
      <c r="C94" s="82"/>
      <c r="D94" s="82"/>
      <c r="E94" s="82"/>
      <c r="F94" s="82"/>
      <c r="G94" s="82"/>
      <c r="H94" s="82"/>
      <c r="I94" s="82"/>
      <c r="J94" s="82"/>
      <c r="K94" s="82"/>
      <c r="L94" s="82"/>
      <c r="M94" s="82"/>
      <c r="N94" s="82"/>
      <c r="O94" s="82"/>
    </row>
    <row r="95" spans="1:22" x14ac:dyDescent="0.25">
      <c r="A95" s="7"/>
      <c r="B95" s="9"/>
      <c r="F95" s="2"/>
      <c r="H95" s="2"/>
      <c r="J95" s="2"/>
      <c r="L95" s="2"/>
    </row>
    <row r="96" spans="1:22" x14ac:dyDescent="0.25">
      <c r="A96" s="5" t="s">
        <v>66</v>
      </c>
      <c r="B96" s="5" t="s">
        <v>160</v>
      </c>
      <c r="C96" s="81">
        <v>0</v>
      </c>
      <c r="D96" s="81">
        <v>0</v>
      </c>
      <c r="E96" s="81">
        <v>0</v>
      </c>
      <c r="F96" s="81">
        <v>0</v>
      </c>
      <c r="G96" s="81">
        <v>0</v>
      </c>
      <c r="H96" s="81">
        <v>0</v>
      </c>
      <c r="I96" s="81">
        <v>0</v>
      </c>
      <c r="J96" s="81">
        <v>0</v>
      </c>
      <c r="K96" s="81">
        <v>0</v>
      </c>
      <c r="L96" s="81">
        <v>0</v>
      </c>
      <c r="M96" s="81">
        <v>0</v>
      </c>
      <c r="N96" s="81">
        <v>0</v>
      </c>
      <c r="O96" s="81">
        <v>0</v>
      </c>
      <c r="T96" s="1">
        <v>0</v>
      </c>
      <c r="U96" s="1">
        <v>0</v>
      </c>
      <c r="V96" s="1">
        <v>0</v>
      </c>
    </row>
    <row r="97" spans="1:22" x14ac:dyDescent="0.25">
      <c r="B97" s="8" t="s">
        <v>161</v>
      </c>
      <c r="C97" s="81">
        <v>-396.01113891733439</v>
      </c>
      <c r="D97" s="81">
        <v>-410.4350546013975</v>
      </c>
      <c r="E97" s="81">
        <v>-534.58267108744258</v>
      </c>
      <c r="F97" s="81">
        <v>14.997004291345547</v>
      </c>
      <c r="G97" s="81">
        <v>9.4186915343716464</v>
      </c>
      <c r="H97" s="81">
        <v>41.62325819614307</v>
      </c>
      <c r="I97" s="81">
        <v>54.891118646156428</v>
      </c>
      <c r="J97" s="81">
        <v>65.333958027496919</v>
      </c>
      <c r="K97" s="81">
        <v>38.652319106331106</v>
      </c>
      <c r="L97" s="81">
        <v>-2.3898631774954993</v>
      </c>
      <c r="M97" s="81">
        <v>-23.079197284132078</v>
      </c>
      <c r="N97" s="81">
        <v>-79.952238297991016</v>
      </c>
      <c r="O97" s="81">
        <v>-68.501593957668547</v>
      </c>
      <c r="T97" s="1">
        <v>14220.472909243799</v>
      </c>
      <c r="U97" s="1">
        <v>12356.752117385784</v>
      </c>
      <c r="V97" s="1">
        <v>11090.760053150279</v>
      </c>
    </row>
    <row r="98" spans="1:22" x14ac:dyDescent="0.25">
      <c r="B98" s="9"/>
      <c r="C98" s="82"/>
      <c r="D98" s="82"/>
      <c r="E98" s="82"/>
      <c r="F98" s="82"/>
      <c r="G98" s="82"/>
      <c r="H98" s="82"/>
      <c r="I98" s="82"/>
      <c r="J98" s="82"/>
      <c r="K98" s="82"/>
      <c r="L98" s="82"/>
      <c r="M98" s="82"/>
      <c r="N98" s="82"/>
      <c r="O98" s="82"/>
    </row>
    <row r="99" spans="1:22" x14ac:dyDescent="0.25">
      <c r="B99" s="9"/>
      <c r="C99" s="82"/>
      <c r="D99" s="82"/>
      <c r="E99" s="82"/>
      <c r="F99" s="82"/>
      <c r="G99" s="82"/>
      <c r="H99" s="82"/>
      <c r="I99" s="82"/>
      <c r="J99" s="82"/>
      <c r="K99" s="82"/>
      <c r="L99" s="82"/>
      <c r="M99" s="82"/>
      <c r="N99" s="82"/>
      <c r="O99" s="82"/>
    </row>
    <row r="100" spans="1:22" x14ac:dyDescent="0.25">
      <c r="B100" s="8"/>
      <c r="F100" s="2"/>
      <c r="H100" s="2"/>
      <c r="J100" s="2"/>
      <c r="L100" s="2"/>
    </row>
    <row r="101" spans="1:22" x14ac:dyDescent="0.25">
      <c r="A101" s="5" t="s">
        <v>52</v>
      </c>
      <c r="B101" s="5" t="s">
        <v>162</v>
      </c>
      <c r="C101" s="81">
        <v>-4.8142907526662881</v>
      </c>
      <c r="D101" s="81">
        <v>-0.49235359475874141</v>
      </c>
      <c r="E101" s="81">
        <v>2.7994665623315457E-2</v>
      </c>
      <c r="F101" s="81">
        <v>4.9059693259340009E-2</v>
      </c>
      <c r="G101" s="81">
        <v>4.9064447532500111E-2</v>
      </c>
      <c r="H101" s="81">
        <v>4.9071725933006405E-2</v>
      </c>
      <c r="I101" s="81">
        <v>4.9076929828265947E-2</v>
      </c>
      <c r="J101" s="81">
        <v>4.9086085127381884E-2</v>
      </c>
      <c r="K101" s="81">
        <v>4.9092863713565693E-2</v>
      </c>
      <c r="L101" s="81">
        <v>4.9105244257413083E-2</v>
      </c>
      <c r="M101" s="81">
        <v>4.9113789419183207E-2</v>
      </c>
      <c r="N101" s="81">
        <v>4.9138594923346157E-2</v>
      </c>
      <c r="O101" s="81">
        <v>4.9167516794133614E-2</v>
      </c>
      <c r="T101" s="1">
        <v>53.118021148967202</v>
      </c>
      <c r="U101" s="1">
        <v>5.7767239620927562</v>
      </c>
      <c r="V101" s="1">
        <v>0.24005153193683032</v>
      </c>
    </row>
    <row r="103" spans="1:22" ht="15.75" thickBot="1" x14ac:dyDescent="0.3"/>
    <row r="104" spans="1:22" ht="15.75" thickBot="1" x14ac:dyDescent="0.3">
      <c r="A104" s="3" t="s">
        <v>4</v>
      </c>
      <c r="C104" s="102" t="s">
        <v>167</v>
      </c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4"/>
    </row>
    <row r="105" spans="1:22" x14ac:dyDescent="0.25">
      <c r="A105" s="10" t="s">
        <v>8</v>
      </c>
      <c r="B105" s="4" t="s">
        <v>152</v>
      </c>
      <c r="C105" s="2">
        <v>2018</v>
      </c>
      <c r="D105" s="2">
        <v>2019</v>
      </c>
      <c r="E105" s="2">
        <v>2020</v>
      </c>
      <c r="F105" s="1">
        <v>2023</v>
      </c>
      <c r="G105" s="2">
        <v>2025</v>
      </c>
      <c r="H105" s="1">
        <v>2028</v>
      </c>
      <c r="I105" s="2">
        <v>2030</v>
      </c>
      <c r="J105" s="1">
        <v>2033</v>
      </c>
      <c r="K105" s="2">
        <v>2035</v>
      </c>
      <c r="L105" s="1">
        <v>2038</v>
      </c>
      <c r="M105" s="2">
        <v>2040</v>
      </c>
      <c r="N105" s="2">
        <v>2045</v>
      </c>
      <c r="O105" s="2">
        <v>2050</v>
      </c>
      <c r="T105" s="1">
        <v>2018</v>
      </c>
      <c r="U105" s="1">
        <v>2019</v>
      </c>
      <c r="V105" s="1">
        <v>2020</v>
      </c>
    </row>
    <row r="106" spans="1:22" x14ac:dyDescent="0.25">
      <c r="A106" s="5" t="s">
        <v>9</v>
      </c>
      <c r="B106" s="5" t="s">
        <v>153</v>
      </c>
      <c r="C106" s="81">
        <v>0</v>
      </c>
      <c r="D106" s="81">
        <v>0</v>
      </c>
      <c r="E106" s="81">
        <v>0</v>
      </c>
      <c r="F106" s="81">
        <v>0</v>
      </c>
      <c r="G106" s="81">
        <v>0</v>
      </c>
      <c r="H106" s="81">
        <v>0</v>
      </c>
      <c r="I106" s="81">
        <v>0</v>
      </c>
      <c r="J106" s="81">
        <v>0</v>
      </c>
      <c r="K106" s="81">
        <v>0</v>
      </c>
      <c r="L106" s="81">
        <v>0</v>
      </c>
      <c r="M106" s="81">
        <v>0</v>
      </c>
      <c r="N106" s="81">
        <v>0</v>
      </c>
      <c r="O106" s="81">
        <v>0</v>
      </c>
      <c r="T106" s="1">
        <v>0</v>
      </c>
      <c r="U106" s="1">
        <v>0</v>
      </c>
      <c r="V106" s="1">
        <v>0</v>
      </c>
    </row>
    <row r="107" spans="1:22" x14ac:dyDescent="0.25">
      <c r="A107" s="6" t="s">
        <v>13</v>
      </c>
      <c r="B107" s="6" t="s">
        <v>154</v>
      </c>
      <c r="C107" s="81">
        <v>-90.428594749892568</v>
      </c>
      <c r="D107" s="81">
        <v>-81.394808602479429</v>
      </c>
      <c r="E107" s="81">
        <v>-71.28129049174305</v>
      </c>
      <c r="F107" s="81">
        <v>-48.64283369850142</v>
      </c>
      <c r="G107" s="81">
        <v>-34.522183464817942</v>
      </c>
      <c r="H107" s="81">
        <v>-30.007182183062127</v>
      </c>
      <c r="I107" s="81">
        <v>-27.433368151785714</v>
      </c>
      <c r="J107" s="81">
        <v>-22.63565771141333</v>
      </c>
      <c r="K107" s="81">
        <v>-19.575026643593276</v>
      </c>
      <c r="L107" s="81">
        <v>-19.171286932990768</v>
      </c>
      <c r="M107" s="81">
        <v>-18.901895690151349</v>
      </c>
      <c r="N107" s="81">
        <v>-18.83306959783306</v>
      </c>
      <c r="O107" s="81">
        <v>-18.065900628585723</v>
      </c>
      <c r="T107" s="1">
        <v>662.97969064513347</v>
      </c>
      <c r="U107" s="1">
        <v>599.21077287488583</v>
      </c>
      <c r="V107" s="1">
        <v>528.39414279474875</v>
      </c>
    </row>
    <row r="108" spans="1:22" x14ac:dyDescent="0.25">
      <c r="A108" s="6" t="s">
        <v>58</v>
      </c>
      <c r="B108" s="6" t="s">
        <v>155</v>
      </c>
      <c r="C108" s="81">
        <v>0</v>
      </c>
      <c r="D108" s="81">
        <v>0</v>
      </c>
      <c r="E108" s="81">
        <v>0</v>
      </c>
      <c r="F108" s="81">
        <v>0</v>
      </c>
      <c r="G108" s="81">
        <v>0</v>
      </c>
      <c r="H108" s="81">
        <v>0</v>
      </c>
      <c r="I108" s="81">
        <v>0</v>
      </c>
      <c r="J108" s="81">
        <v>0</v>
      </c>
      <c r="K108" s="81">
        <v>0</v>
      </c>
      <c r="L108" s="81">
        <v>0</v>
      </c>
      <c r="M108" s="81">
        <v>0</v>
      </c>
      <c r="N108" s="81">
        <v>0</v>
      </c>
      <c r="O108" s="81">
        <v>0</v>
      </c>
      <c r="T108" s="1">
        <v>0</v>
      </c>
      <c r="U108" s="1">
        <v>0</v>
      </c>
      <c r="V108" s="1">
        <v>0</v>
      </c>
    </row>
    <row r="109" spans="1:22" x14ac:dyDescent="0.25">
      <c r="A109" s="6" t="s">
        <v>39</v>
      </c>
      <c r="B109" s="6" t="s">
        <v>156</v>
      </c>
      <c r="C109" s="81">
        <v>-0.56920875284628814</v>
      </c>
      <c r="D109" s="81">
        <v>-0.66929000000000016</v>
      </c>
      <c r="E109" s="81">
        <v>-0.62413849999999904</v>
      </c>
      <c r="F109" s="81">
        <v>-4.6155296122492917E-2</v>
      </c>
      <c r="G109" s="81">
        <v>-3.1795870662162162E-2</v>
      </c>
      <c r="H109" s="81">
        <v>-2.4616157931996341E-2</v>
      </c>
      <c r="I109" s="81">
        <v>-2.1539138190496798E-2</v>
      </c>
      <c r="J109" s="81">
        <v>-2.1539138190496798E-2</v>
      </c>
      <c r="K109" s="81">
        <v>-2.1539138190496798E-2</v>
      </c>
      <c r="L109" s="81">
        <v>-2.1539138190496798E-2</v>
      </c>
      <c r="M109" s="81">
        <v>-2.1539138190496798E-2</v>
      </c>
      <c r="N109" s="81">
        <v>-2.1539138190496798E-2</v>
      </c>
      <c r="O109" s="81">
        <v>-2.1539138190496798E-2</v>
      </c>
      <c r="T109" s="1">
        <v>13.755091135881989</v>
      </c>
      <c r="U109" s="1">
        <v>16.192499999999999</v>
      </c>
      <c r="V109" s="1">
        <v>15.100124999999998</v>
      </c>
    </row>
    <row r="110" spans="1:22" x14ac:dyDescent="0.25">
      <c r="A110" s="6" t="s">
        <v>54</v>
      </c>
      <c r="B110" s="6" t="s">
        <v>157</v>
      </c>
      <c r="C110" s="81">
        <v>0</v>
      </c>
      <c r="D110" s="81">
        <v>0</v>
      </c>
      <c r="E110" s="81">
        <v>0</v>
      </c>
      <c r="F110" s="81">
        <v>0</v>
      </c>
      <c r="G110" s="81">
        <v>0</v>
      </c>
      <c r="H110" s="81">
        <v>0</v>
      </c>
      <c r="I110" s="81">
        <v>0</v>
      </c>
      <c r="J110" s="81">
        <v>0</v>
      </c>
      <c r="K110" s="81">
        <v>0</v>
      </c>
      <c r="L110" s="81">
        <v>0</v>
      </c>
      <c r="M110" s="81">
        <v>0</v>
      </c>
      <c r="N110" s="81">
        <v>0</v>
      </c>
      <c r="O110" s="81">
        <v>0</v>
      </c>
      <c r="T110" s="1">
        <v>0</v>
      </c>
      <c r="U110" s="1">
        <v>0</v>
      </c>
      <c r="V110" s="1">
        <v>0</v>
      </c>
    </row>
    <row r="111" spans="1:22" x14ac:dyDescent="0.25">
      <c r="A111" s="6" t="s">
        <v>47</v>
      </c>
      <c r="B111" s="6" t="s">
        <v>158</v>
      </c>
      <c r="C111" s="81">
        <v>0</v>
      </c>
      <c r="D111" s="81">
        <v>0</v>
      </c>
      <c r="E111" s="81">
        <v>0</v>
      </c>
      <c r="F111" s="81">
        <v>0</v>
      </c>
      <c r="G111" s="81">
        <v>0</v>
      </c>
      <c r="H111" s="81">
        <v>0</v>
      </c>
      <c r="I111" s="81">
        <v>0</v>
      </c>
      <c r="J111" s="81">
        <v>0</v>
      </c>
      <c r="K111" s="81">
        <v>0</v>
      </c>
      <c r="L111" s="81">
        <v>0</v>
      </c>
      <c r="M111" s="81">
        <v>0</v>
      </c>
      <c r="N111" s="81">
        <v>0</v>
      </c>
      <c r="O111" s="81">
        <v>0</v>
      </c>
      <c r="T111" s="1">
        <v>0</v>
      </c>
      <c r="U111" s="1">
        <v>0</v>
      </c>
      <c r="V111" s="1">
        <v>0</v>
      </c>
    </row>
    <row r="112" spans="1:22" x14ac:dyDescent="0.25">
      <c r="A112" s="7"/>
      <c r="B112" s="8" t="s">
        <v>159</v>
      </c>
      <c r="C112" s="81">
        <v>-90.997803502738861</v>
      </c>
      <c r="D112" s="81">
        <v>-82.064098602479476</v>
      </c>
      <c r="E112" s="81">
        <v>-71.905428991743122</v>
      </c>
      <c r="F112" s="81">
        <v>-48.688988994623912</v>
      </c>
      <c r="G112" s="81">
        <v>-34.553979335480108</v>
      </c>
      <c r="H112" s="81">
        <v>-30.031798340994129</v>
      </c>
      <c r="I112" s="81">
        <v>-27.454907289976205</v>
      </c>
      <c r="J112" s="81">
        <v>-22.657196849603821</v>
      </c>
      <c r="K112" s="81">
        <v>-19.596565781783767</v>
      </c>
      <c r="L112" s="81">
        <v>-19.192826071181258</v>
      </c>
      <c r="M112" s="81">
        <v>-18.92343482834184</v>
      </c>
      <c r="N112" s="81">
        <v>-18.85460873602355</v>
      </c>
      <c r="O112" s="81">
        <v>-18.087439766776214</v>
      </c>
      <c r="T112" s="1">
        <v>676.7347817810155</v>
      </c>
      <c r="U112" s="1">
        <v>615.40327287488583</v>
      </c>
      <c r="V112" s="1">
        <v>543.49426779474879</v>
      </c>
    </row>
    <row r="113" spans="1:22" x14ac:dyDescent="0.25">
      <c r="A113" s="7"/>
      <c r="B113" s="9"/>
      <c r="C113" s="82"/>
      <c r="D113" s="82"/>
      <c r="E113" s="82"/>
      <c r="F113" s="82"/>
      <c r="G113" s="82"/>
      <c r="H113" s="82"/>
      <c r="I113" s="82"/>
      <c r="J113" s="82"/>
      <c r="K113" s="82"/>
      <c r="L113" s="82"/>
      <c r="M113" s="82"/>
      <c r="N113" s="82"/>
      <c r="O113" s="82"/>
    </row>
    <row r="114" spans="1:22" x14ac:dyDescent="0.25">
      <c r="A114" s="7"/>
      <c r="B114" s="9"/>
      <c r="C114" s="82"/>
      <c r="D114" s="82"/>
      <c r="E114" s="82"/>
      <c r="F114" s="82"/>
      <c r="G114" s="82"/>
      <c r="H114" s="82"/>
      <c r="I114" s="82"/>
      <c r="J114" s="82"/>
      <c r="K114" s="82"/>
      <c r="L114" s="82"/>
      <c r="M114" s="82"/>
      <c r="N114" s="82"/>
      <c r="O114" s="82"/>
    </row>
    <row r="115" spans="1:22" x14ac:dyDescent="0.25">
      <c r="A115" s="7"/>
      <c r="B115" s="9"/>
      <c r="F115" s="2"/>
      <c r="H115" s="2"/>
      <c r="J115" s="2"/>
      <c r="L115" s="2"/>
    </row>
    <row r="116" spans="1:22" x14ac:dyDescent="0.25">
      <c r="A116" s="5" t="s">
        <v>66</v>
      </c>
      <c r="B116" s="5" t="s">
        <v>160</v>
      </c>
      <c r="C116" s="81">
        <v>0</v>
      </c>
      <c r="D116" s="81">
        <v>0</v>
      </c>
      <c r="E116" s="81">
        <v>0</v>
      </c>
      <c r="F116" s="81">
        <v>0</v>
      </c>
      <c r="G116" s="81">
        <v>0</v>
      </c>
      <c r="H116" s="81">
        <v>0</v>
      </c>
      <c r="I116" s="81">
        <v>0</v>
      </c>
      <c r="J116" s="81">
        <v>0</v>
      </c>
      <c r="K116" s="81">
        <v>0</v>
      </c>
      <c r="L116" s="81">
        <v>0</v>
      </c>
      <c r="M116" s="81">
        <v>0</v>
      </c>
      <c r="N116" s="81">
        <v>0</v>
      </c>
      <c r="O116" s="81">
        <v>0</v>
      </c>
    </row>
    <row r="117" spans="1:22" x14ac:dyDescent="0.25">
      <c r="B117" s="8" t="s">
        <v>161</v>
      </c>
      <c r="C117" s="81">
        <v>-90.997803502738861</v>
      </c>
      <c r="D117" s="81">
        <v>-82.064098602479476</v>
      </c>
      <c r="E117" s="81">
        <v>-71.905428991743122</v>
      </c>
      <c r="F117" s="81">
        <v>-48.688988994623912</v>
      </c>
      <c r="G117" s="81">
        <v>-34.553979335480108</v>
      </c>
      <c r="H117" s="81">
        <v>-30.031798340994129</v>
      </c>
      <c r="I117" s="81">
        <v>-27.454907289976205</v>
      </c>
      <c r="J117" s="81">
        <v>-22.657196849603821</v>
      </c>
      <c r="K117" s="81">
        <v>-19.596565781783767</v>
      </c>
      <c r="L117" s="81">
        <v>-19.192826071181258</v>
      </c>
      <c r="M117" s="81">
        <v>-18.92343482834184</v>
      </c>
      <c r="N117" s="81">
        <v>-18.85460873602355</v>
      </c>
      <c r="O117" s="81">
        <v>-18.087439766776214</v>
      </c>
      <c r="T117" s="1">
        <v>676.7347817810155</v>
      </c>
      <c r="U117" s="1">
        <v>615.40327287488583</v>
      </c>
      <c r="V117" s="1">
        <v>543.49426779474879</v>
      </c>
    </row>
    <row r="118" spans="1:22" x14ac:dyDescent="0.25">
      <c r="B118" s="9"/>
      <c r="C118" s="82"/>
      <c r="D118" s="82"/>
      <c r="E118" s="82"/>
      <c r="F118" s="82"/>
      <c r="G118" s="82"/>
      <c r="H118" s="82"/>
      <c r="I118" s="82"/>
      <c r="J118" s="82"/>
      <c r="K118" s="82"/>
      <c r="L118" s="82"/>
      <c r="M118" s="82"/>
      <c r="N118" s="82"/>
      <c r="O118" s="82"/>
    </row>
    <row r="119" spans="1:22" x14ac:dyDescent="0.25">
      <c r="B119" s="9"/>
      <c r="C119" s="82"/>
      <c r="D119" s="82"/>
      <c r="E119" s="82"/>
      <c r="F119" s="82"/>
      <c r="G119" s="82"/>
      <c r="H119" s="82"/>
      <c r="I119" s="82"/>
      <c r="J119" s="82"/>
      <c r="K119" s="82"/>
      <c r="L119" s="82"/>
      <c r="M119" s="82"/>
      <c r="N119" s="82"/>
      <c r="O119" s="82"/>
    </row>
    <row r="120" spans="1:22" x14ac:dyDescent="0.25">
      <c r="B120" s="8"/>
      <c r="F120" s="2"/>
      <c r="H120" s="2"/>
      <c r="J120" s="2"/>
      <c r="L120" s="2"/>
    </row>
    <row r="121" spans="1:22" x14ac:dyDescent="0.25">
      <c r="A121" s="5" t="s">
        <v>52</v>
      </c>
      <c r="B121" s="5" t="s">
        <v>162</v>
      </c>
      <c r="C121" s="81">
        <v>0</v>
      </c>
      <c r="D121" s="81">
        <v>0</v>
      </c>
      <c r="E121" s="81">
        <v>0</v>
      </c>
      <c r="F121" s="81">
        <v>0</v>
      </c>
      <c r="G121" s="81">
        <v>0</v>
      </c>
      <c r="H121" s="81">
        <v>0</v>
      </c>
      <c r="I121" s="81">
        <v>0</v>
      </c>
      <c r="J121" s="81">
        <v>0</v>
      </c>
      <c r="K121" s="81">
        <v>0</v>
      </c>
      <c r="L121" s="81">
        <v>0</v>
      </c>
      <c r="M121" s="81">
        <v>0</v>
      </c>
      <c r="N121" s="81">
        <v>0</v>
      </c>
      <c r="O121" s="81">
        <v>0</v>
      </c>
      <c r="T121" s="1">
        <v>0</v>
      </c>
      <c r="U121" s="1">
        <v>0</v>
      </c>
      <c r="V121" s="1">
        <v>0</v>
      </c>
    </row>
    <row r="123" spans="1:22" ht="15.75" thickBot="1" x14ac:dyDescent="0.3"/>
    <row r="124" spans="1:22" ht="15.75" thickBot="1" x14ac:dyDescent="0.3">
      <c r="A124" s="3" t="s">
        <v>5</v>
      </c>
      <c r="C124" s="102" t="s">
        <v>168</v>
      </c>
      <c r="D124" s="103"/>
      <c r="E124" s="103"/>
      <c r="F124" s="103"/>
      <c r="G124" s="103"/>
      <c r="H124" s="103"/>
      <c r="I124" s="103"/>
      <c r="J124" s="103"/>
      <c r="K124" s="103"/>
      <c r="L124" s="103"/>
      <c r="M124" s="103"/>
      <c r="N124" s="103"/>
      <c r="O124" s="104"/>
    </row>
    <row r="125" spans="1:22" x14ac:dyDescent="0.25">
      <c r="A125" s="10" t="s">
        <v>8</v>
      </c>
      <c r="B125" s="4" t="s">
        <v>152</v>
      </c>
      <c r="C125" s="2">
        <v>2018</v>
      </c>
      <c r="D125" s="2">
        <v>2019</v>
      </c>
      <c r="E125" s="2">
        <v>2020</v>
      </c>
      <c r="F125" s="1">
        <v>2023</v>
      </c>
      <c r="G125" s="2">
        <v>2025</v>
      </c>
      <c r="H125" s="1">
        <v>2028</v>
      </c>
      <c r="I125" s="2">
        <v>2030</v>
      </c>
      <c r="J125" s="1">
        <v>2033</v>
      </c>
      <c r="K125" s="2">
        <v>2035</v>
      </c>
      <c r="L125" s="1">
        <v>2038</v>
      </c>
      <c r="M125" s="2">
        <v>2040</v>
      </c>
      <c r="N125" s="2">
        <v>2045</v>
      </c>
      <c r="O125" s="2">
        <v>2050</v>
      </c>
      <c r="T125" s="1">
        <v>2018</v>
      </c>
      <c r="U125" s="1">
        <v>2019</v>
      </c>
      <c r="V125" s="1">
        <v>2020</v>
      </c>
    </row>
    <row r="126" spans="1:22" x14ac:dyDescent="0.25">
      <c r="A126" s="5" t="s">
        <v>9</v>
      </c>
      <c r="B126" s="5" t="s">
        <v>153</v>
      </c>
      <c r="C126" s="81">
        <v>0</v>
      </c>
      <c r="D126" s="81">
        <v>0</v>
      </c>
      <c r="E126" s="81">
        <v>0</v>
      </c>
      <c r="F126" s="81">
        <v>0</v>
      </c>
      <c r="G126" s="81">
        <v>0</v>
      </c>
      <c r="H126" s="81">
        <v>0</v>
      </c>
      <c r="I126" s="81">
        <v>0</v>
      </c>
      <c r="J126" s="81">
        <v>0</v>
      </c>
      <c r="K126" s="81">
        <v>0</v>
      </c>
      <c r="L126" s="81">
        <v>0</v>
      </c>
      <c r="M126" s="81">
        <v>0</v>
      </c>
      <c r="N126" s="81">
        <v>0</v>
      </c>
      <c r="O126" s="81">
        <v>0</v>
      </c>
      <c r="T126" s="1">
        <v>187.06821649704457</v>
      </c>
      <c r="U126" s="1">
        <v>173.60786826399857</v>
      </c>
      <c r="V126" s="1">
        <v>174.92436067411725</v>
      </c>
    </row>
    <row r="127" spans="1:22" x14ac:dyDescent="0.25">
      <c r="A127" s="6" t="s">
        <v>13</v>
      </c>
      <c r="B127" s="6" t="s">
        <v>154</v>
      </c>
      <c r="C127" s="81">
        <v>138.13161299317457</v>
      </c>
      <c r="D127" s="81">
        <v>133.53979359543101</v>
      </c>
      <c r="E127" s="81">
        <v>159.3300000000001</v>
      </c>
      <c r="F127" s="81">
        <v>159.40353293350333</v>
      </c>
      <c r="G127" s="81">
        <v>159.52720195803425</v>
      </c>
      <c r="H127" s="81">
        <v>159.6493476539562</v>
      </c>
      <c r="I127" s="81">
        <v>159.77265037170238</v>
      </c>
      <c r="J127" s="81">
        <v>159.8512977037476</v>
      </c>
      <c r="K127" s="81">
        <v>159.93133642155451</v>
      </c>
      <c r="L127" s="81">
        <v>160.00770730268121</v>
      </c>
      <c r="M127" s="81">
        <v>160.00224222076653</v>
      </c>
      <c r="N127" s="81">
        <v>160.02827272654255</v>
      </c>
      <c r="O127" s="81">
        <v>159.96727526856071</v>
      </c>
      <c r="T127" s="1">
        <v>217.48761760057434</v>
      </c>
      <c r="U127" s="1">
        <v>183.83121740014712</v>
      </c>
      <c r="V127" s="1">
        <v>143.13884394643168</v>
      </c>
    </row>
    <row r="128" spans="1:22" x14ac:dyDescent="0.25">
      <c r="A128" s="6" t="s">
        <v>58</v>
      </c>
      <c r="B128" s="6" t="s">
        <v>155</v>
      </c>
      <c r="C128" s="81">
        <v>0</v>
      </c>
      <c r="D128" s="81">
        <v>0</v>
      </c>
      <c r="E128" s="81">
        <v>0</v>
      </c>
      <c r="F128" s="81">
        <v>0</v>
      </c>
      <c r="G128" s="81">
        <v>0</v>
      </c>
      <c r="H128" s="81">
        <v>0</v>
      </c>
      <c r="I128" s="81">
        <v>0</v>
      </c>
      <c r="J128" s="81">
        <v>0</v>
      </c>
      <c r="K128" s="81">
        <v>0</v>
      </c>
      <c r="L128" s="81">
        <v>0</v>
      </c>
      <c r="M128" s="81">
        <v>0</v>
      </c>
      <c r="N128" s="81">
        <v>0</v>
      </c>
      <c r="O128" s="81">
        <v>0</v>
      </c>
      <c r="T128" s="1">
        <v>0</v>
      </c>
      <c r="U128" s="1">
        <v>0</v>
      </c>
      <c r="V128" s="1">
        <v>0</v>
      </c>
    </row>
    <row r="129" spans="1:22" x14ac:dyDescent="0.25">
      <c r="A129" s="6" t="s">
        <v>39</v>
      </c>
      <c r="B129" s="6" t="s">
        <v>156</v>
      </c>
      <c r="C129" s="81">
        <v>0</v>
      </c>
      <c r="D129" s="81">
        <v>0</v>
      </c>
      <c r="E129" s="81">
        <v>0</v>
      </c>
      <c r="F129" s="81">
        <v>0</v>
      </c>
      <c r="G129" s="81">
        <v>0</v>
      </c>
      <c r="H129" s="81">
        <v>0</v>
      </c>
      <c r="I129" s="81">
        <v>0</v>
      </c>
      <c r="J129" s="81">
        <v>0</v>
      </c>
      <c r="K129" s="81">
        <v>0</v>
      </c>
      <c r="L129" s="81">
        <v>0</v>
      </c>
      <c r="M129" s="81">
        <v>0</v>
      </c>
      <c r="N129" s="81">
        <v>0</v>
      </c>
      <c r="O129" s="81">
        <v>0</v>
      </c>
      <c r="T129" s="1">
        <v>25.3594536046974</v>
      </c>
      <c r="U129" s="1">
        <v>25.311007061144647</v>
      </c>
      <c r="V129" s="1">
        <v>25.674899074751586</v>
      </c>
    </row>
    <row r="130" spans="1:22" x14ac:dyDescent="0.25">
      <c r="A130" s="6" t="s">
        <v>54</v>
      </c>
      <c r="B130" s="6" t="s">
        <v>157</v>
      </c>
      <c r="C130" s="81">
        <v>0</v>
      </c>
      <c r="D130" s="81">
        <v>0</v>
      </c>
      <c r="E130" s="81">
        <v>0</v>
      </c>
      <c r="F130" s="81">
        <v>0</v>
      </c>
      <c r="G130" s="81">
        <v>0</v>
      </c>
      <c r="H130" s="81">
        <v>0</v>
      </c>
      <c r="I130" s="81">
        <v>0</v>
      </c>
      <c r="J130" s="81">
        <v>0</v>
      </c>
      <c r="K130" s="81">
        <v>0</v>
      </c>
      <c r="L130" s="81">
        <v>0</v>
      </c>
      <c r="M130" s="81">
        <v>0</v>
      </c>
      <c r="N130" s="81">
        <v>0</v>
      </c>
      <c r="O130" s="81">
        <v>0</v>
      </c>
      <c r="T130" s="1">
        <v>0</v>
      </c>
      <c r="U130" s="1">
        <v>0</v>
      </c>
      <c r="V130" s="1">
        <v>0</v>
      </c>
    </row>
    <row r="131" spans="1:22" x14ac:dyDescent="0.25">
      <c r="A131" s="6" t="s">
        <v>47</v>
      </c>
      <c r="B131" s="6" t="s">
        <v>158</v>
      </c>
      <c r="C131" s="81">
        <v>0</v>
      </c>
      <c r="D131" s="81">
        <v>0</v>
      </c>
      <c r="E131" s="81">
        <v>0</v>
      </c>
      <c r="F131" s="81">
        <v>0</v>
      </c>
      <c r="G131" s="81">
        <v>0</v>
      </c>
      <c r="H131" s="81">
        <v>0</v>
      </c>
      <c r="I131" s="81">
        <v>0</v>
      </c>
      <c r="J131" s="81">
        <v>0</v>
      </c>
      <c r="K131" s="81">
        <v>0</v>
      </c>
      <c r="L131" s="81">
        <v>0</v>
      </c>
      <c r="M131" s="81">
        <v>0</v>
      </c>
      <c r="N131" s="81">
        <v>0</v>
      </c>
      <c r="O131" s="81">
        <v>0</v>
      </c>
      <c r="T131" s="1">
        <v>0</v>
      </c>
      <c r="U131" s="1">
        <v>0</v>
      </c>
      <c r="V131" s="1">
        <v>0</v>
      </c>
    </row>
    <row r="132" spans="1:22" x14ac:dyDescent="0.25">
      <c r="A132" s="7"/>
      <c r="B132" s="8" t="s">
        <v>159</v>
      </c>
      <c r="C132" s="81">
        <v>138.13161299317443</v>
      </c>
      <c r="D132" s="81">
        <v>133.53979359543098</v>
      </c>
      <c r="E132" s="81">
        <v>159.3300000000001</v>
      </c>
      <c r="F132" s="81">
        <v>159.40353293350341</v>
      </c>
      <c r="G132" s="81">
        <v>159.5272019580342</v>
      </c>
      <c r="H132" s="81">
        <v>159.64934765395628</v>
      </c>
      <c r="I132" s="81">
        <v>159.77265037170241</v>
      </c>
      <c r="J132" s="81">
        <v>159.85129770374755</v>
      </c>
      <c r="K132" s="81">
        <v>159.93133642155453</v>
      </c>
      <c r="L132" s="81">
        <v>160.00770730268124</v>
      </c>
      <c r="M132" s="81">
        <v>160.00224222076668</v>
      </c>
      <c r="N132" s="81">
        <v>160.02827272654264</v>
      </c>
      <c r="O132" s="81">
        <v>159.9672752685608</v>
      </c>
      <c r="T132" s="1">
        <v>429.91528770231633</v>
      </c>
      <c r="U132" s="1">
        <v>382.75009272529036</v>
      </c>
      <c r="V132" s="1">
        <v>343.73810369530054</v>
      </c>
    </row>
    <row r="133" spans="1:22" x14ac:dyDescent="0.25">
      <c r="A133" s="7"/>
      <c r="B133" s="9"/>
      <c r="C133" s="82"/>
      <c r="D133" s="82"/>
      <c r="E133" s="82"/>
      <c r="F133" s="82"/>
      <c r="G133" s="82"/>
      <c r="H133" s="82"/>
      <c r="I133" s="82"/>
      <c r="J133" s="82"/>
      <c r="K133" s="82"/>
      <c r="L133" s="82"/>
      <c r="M133" s="82"/>
      <c r="N133" s="82"/>
      <c r="O133" s="82"/>
    </row>
    <row r="134" spans="1:22" x14ac:dyDescent="0.25">
      <c r="A134" s="7"/>
      <c r="B134" s="9"/>
      <c r="C134" s="82"/>
      <c r="D134" s="82"/>
      <c r="E134" s="82"/>
      <c r="F134" s="82"/>
      <c r="G134" s="82"/>
      <c r="H134" s="82"/>
      <c r="I134" s="82"/>
      <c r="J134" s="82"/>
      <c r="K134" s="82"/>
      <c r="L134" s="82"/>
      <c r="M134" s="82"/>
      <c r="N134" s="82"/>
      <c r="O134" s="82"/>
    </row>
    <row r="135" spans="1:22" x14ac:dyDescent="0.25">
      <c r="A135" s="7"/>
      <c r="B135" s="9"/>
      <c r="F135" s="2"/>
      <c r="H135" s="2"/>
      <c r="J135" s="2"/>
      <c r="L135" s="2"/>
    </row>
    <row r="136" spans="1:22" x14ac:dyDescent="0.25">
      <c r="A136" s="5" t="s">
        <v>66</v>
      </c>
      <c r="B136" s="5" t="s">
        <v>160</v>
      </c>
      <c r="C136" s="81">
        <v>0</v>
      </c>
      <c r="D136" s="81">
        <v>0</v>
      </c>
      <c r="E136" s="81">
        <v>0</v>
      </c>
      <c r="F136" s="81">
        <v>0</v>
      </c>
      <c r="G136" s="81">
        <v>0</v>
      </c>
      <c r="H136" s="81">
        <v>0</v>
      </c>
      <c r="I136" s="81">
        <v>0</v>
      </c>
      <c r="J136" s="81">
        <v>0</v>
      </c>
      <c r="K136" s="81">
        <v>0</v>
      </c>
      <c r="L136" s="81">
        <v>0</v>
      </c>
      <c r="M136" s="81">
        <v>0</v>
      </c>
      <c r="N136" s="81">
        <v>0</v>
      </c>
      <c r="O136" s="81">
        <v>0</v>
      </c>
    </row>
    <row r="137" spans="1:22" x14ac:dyDescent="0.25">
      <c r="B137" s="8" t="s">
        <v>161</v>
      </c>
      <c r="C137" s="81">
        <v>138.13161299317443</v>
      </c>
      <c r="D137" s="81">
        <v>133.53979359543098</v>
      </c>
      <c r="E137" s="81">
        <v>159.3300000000001</v>
      </c>
      <c r="F137" s="81">
        <v>159.40353293350341</v>
      </c>
      <c r="G137" s="81">
        <v>159.5272019580342</v>
      </c>
      <c r="H137" s="81">
        <v>159.64934765395628</v>
      </c>
      <c r="I137" s="81">
        <v>159.77265037170241</v>
      </c>
      <c r="J137" s="81">
        <v>159.85129770374755</v>
      </c>
      <c r="K137" s="81">
        <v>159.93133642155453</v>
      </c>
      <c r="L137" s="81">
        <v>160.00770730268124</v>
      </c>
      <c r="M137" s="81">
        <v>160.00224222076668</v>
      </c>
      <c r="N137" s="81">
        <v>160.02827272654264</v>
      </c>
      <c r="O137" s="81">
        <v>159.9672752685608</v>
      </c>
      <c r="T137" s="1">
        <v>429.91528770231633</v>
      </c>
      <c r="U137" s="1">
        <v>382.75009272529036</v>
      </c>
      <c r="V137" s="1">
        <v>343.73810369530054</v>
      </c>
    </row>
    <row r="138" spans="1:22" x14ac:dyDescent="0.25">
      <c r="B138" s="9"/>
      <c r="C138" s="82"/>
      <c r="D138" s="82"/>
      <c r="E138" s="82"/>
      <c r="F138" s="82"/>
      <c r="G138" s="82"/>
      <c r="H138" s="82"/>
      <c r="I138" s="82"/>
      <c r="J138" s="82"/>
      <c r="K138" s="82"/>
      <c r="L138" s="82"/>
      <c r="M138" s="82"/>
      <c r="N138" s="82"/>
      <c r="O138" s="82"/>
    </row>
    <row r="139" spans="1:22" x14ac:dyDescent="0.25">
      <c r="B139" s="9"/>
      <c r="C139" s="82"/>
      <c r="D139" s="82"/>
      <c r="E139" s="82"/>
      <c r="F139" s="82"/>
      <c r="G139" s="82"/>
      <c r="H139" s="82"/>
      <c r="I139" s="82"/>
      <c r="J139" s="82"/>
      <c r="K139" s="82"/>
      <c r="L139" s="82"/>
      <c r="M139" s="82"/>
      <c r="N139" s="82"/>
      <c r="O139" s="82"/>
    </row>
    <row r="140" spans="1:22" x14ac:dyDescent="0.25">
      <c r="B140" s="8"/>
      <c r="F140" s="2"/>
      <c r="H140" s="2"/>
      <c r="J140" s="2"/>
      <c r="L140" s="2"/>
    </row>
    <row r="141" spans="1:22" x14ac:dyDescent="0.25">
      <c r="A141" s="5" t="s">
        <v>52</v>
      </c>
      <c r="B141" s="5" t="s">
        <v>162</v>
      </c>
      <c r="C141" s="81">
        <v>0</v>
      </c>
      <c r="D141" s="81">
        <v>0</v>
      </c>
      <c r="E141" s="81">
        <v>0</v>
      </c>
      <c r="F141" s="81">
        <v>0</v>
      </c>
      <c r="G141" s="81">
        <v>0</v>
      </c>
      <c r="H141" s="81">
        <v>0</v>
      </c>
      <c r="I141" s="81">
        <v>0</v>
      </c>
      <c r="J141" s="81">
        <v>0</v>
      </c>
      <c r="K141" s="81">
        <v>0</v>
      </c>
      <c r="L141" s="81">
        <v>0</v>
      </c>
      <c r="M141" s="81">
        <v>0</v>
      </c>
      <c r="N141" s="81">
        <v>0</v>
      </c>
      <c r="O141" s="81">
        <v>0</v>
      </c>
    </row>
    <row r="143" spans="1:22" ht="15.75" thickBot="1" x14ac:dyDescent="0.3"/>
    <row r="144" spans="1:22" ht="15.75" thickBot="1" x14ac:dyDescent="0.3">
      <c r="A144" s="3" t="s">
        <v>6</v>
      </c>
      <c r="C144" s="102" t="s">
        <v>169</v>
      </c>
      <c r="D144" s="103"/>
      <c r="E144" s="103"/>
      <c r="F144" s="103"/>
      <c r="G144" s="103"/>
      <c r="H144" s="103"/>
      <c r="I144" s="103"/>
      <c r="J144" s="103"/>
      <c r="K144" s="103"/>
      <c r="L144" s="103"/>
      <c r="M144" s="103"/>
      <c r="N144" s="103"/>
      <c r="O144" s="104"/>
    </row>
    <row r="145" spans="1:22" x14ac:dyDescent="0.25">
      <c r="A145" s="10" t="s">
        <v>8</v>
      </c>
      <c r="B145" s="4" t="s">
        <v>152</v>
      </c>
      <c r="C145" s="2">
        <v>2018</v>
      </c>
      <c r="D145" s="2">
        <v>2019</v>
      </c>
      <c r="E145" s="2">
        <v>2020</v>
      </c>
      <c r="F145" s="1">
        <v>2023</v>
      </c>
      <c r="G145" s="2">
        <v>2025</v>
      </c>
      <c r="H145" s="1">
        <v>2028</v>
      </c>
      <c r="I145" s="2">
        <v>2030</v>
      </c>
      <c r="J145" s="1">
        <v>2033</v>
      </c>
      <c r="K145" s="2">
        <v>2035</v>
      </c>
      <c r="L145" s="1">
        <v>2038</v>
      </c>
      <c r="M145" s="2">
        <v>2040</v>
      </c>
      <c r="N145" s="2">
        <v>2045</v>
      </c>
      <c r="O145" s="2">
        <v>2050</v>
      </c>
      <c r="T145" s="1">
        <v>2018</v>
      </c>
      <c r="U145" s="1">
        <v>2019</v>
      </c>
      <c r="V145" s="1">
        <v>2020</v>
      </c>
    </row>
    <row r="146" spans="1:22" x14ac:dyDescent="0.25">
      <c r="A146" s="5" t="s">
        <v>9</v>
      </c>
      <c r="B146" s="5" t="s">
        <v>153</v>
      </c>
      <c r="C146" s="81">
        <v>0</v>
      </c>
      <c r="D146" s="81">
        <v>0</v>
      </c>
      <c r="E146" s="81">
        <v>0</v>
      </c>
      <c r="F146" s="81">
        <v>0</v>
      </c>
      <c r="G146" s="81">
        <v>0</v>
      </c>
      <c r="H146" s="81">
        <v>0</v>
      </c>
      <c r="I146" s="81">
        <v>0</v>
      </c>
      <c r="J146" s="81">
        <v>0</v>
      </c>
      <c r="K146" s="81">
        <v>0</v>
      </c>
      <c r="L146" s="81">
        <v>0</v>
      </c>
      <c r="M146" s="81">
        <v>0</v>
      </c>
      <c r="N146" s="81">
        <v>0</v>
      </c>
      <c r="O146" s="81">
        <v>0</v>
      </c>
      <c r="T146" s="1">
        <v>0</v>
      </c>
      <c r="U146" s="1">
        <v>0</v>
      </c>
      <c r="V146" s="1">
        <v>0</v>
      </c>
    </row>
    <row r="147" spans="1:22" x14ac:dyDescent="0.25">
      <c r="A147" s="6" t="s">
        <v>13</v>
      </c>
      <c r="B147" s="6" t="s">
        <v>154</v>
      </c>
      <c r="C147" s="81">
        <v>0</v>
      </c>
      <c r="D147" s="81">
        <v>0</v>
      </c>
      <c r="E147" s="81">
        <v>0</v>
      </c>
      <c r="F147" s="81">
        <v>0</v>
      </c>
      <c r="G147" s="81">
        <v>0</v>
      </c>
      <c r="H147" s="81">
        <v>0</v>
      </c>
      <c r="I147" s="81">
        <v>0</v>
      </c>
      <c r="J147" s="81">
        <v>0</v>
      </c>
      <c r="K147" s="81">
        <v>0</v>
      </c>
      <c r="L147" s="81">
        <v>0</v>
      </c>
      <c r="M147" s="81">
        <v>0</v>
      </c>
      <c r="N147" s="81">
        <v>0</v>
      </c>
      <c r="O147" s="81">
        <v>0</v>
      </c>
      <c r="T147" s="1">
        <v>12.250677260000005</v>
      </c>
      <c r="U147" s="1">
        <v>10.290631532000003</v>
      </c>
      <c r="V147" s="1">
        <v>8.5404853960000011</v>
      </c>
    </row>
    <row r="148" spans="1:22" x14ac:dyDescent="0.25">
      <c r="A148" s="6" t="s">
        <v>58</v>
      </c>
      <c r="B148" s="6" t="s">
        <v>155</v>
      </c>
      <c r="C148" s="81">
        <v>0</v>
      </c>
      <c r="D148" s="81">
        <v>0</v>
      </c>
      <c r="E148" s="81">
        <v>0</v>
      </c>
      <c r="F148" s="81">
        <v>0</v>
      </c>
      <c r="G148" s="81">
        <v>0</v>
      </c>
      <c r="H148" s="81">
        <v>0</v>
      </c>
      <c r="I148" s="81">
        <v>0</v>
      </c>
      <c r="J148" s="81">
        <v>0</v>
      </c>
      <c r="K148" s="81">
        <v>0</v>
      </c>
      <c r="L148" s="81">
        <v>0</v>
      </c>
      <c r="M148" s="81">
        <v>0</v>
      </c>
      <c r="N148" s="81">
        <v>0</v>
      </c>
      <c r="O148" s="81">
        <v>0</v>
      </c>
      <c r="T148" s="1">
        <v>0</v>
      </c>
      <c r="U148" s="1">
        <v>0</v>
      </c>
      <c r="V148" s="1">
        <v>0</v>
      </c>
    </row>
    <row r="149" spans="1:22" x14ac:dyDescent="0.25">
      <c r="A149" s="6" t="s">
        <v>39</v>
      </c>
      <c r="B149" s="6" t="s">
        <v>156</v>
      </c>
      <c r="C149" s="81">
        <v>0</v>
      </c>
      <c r="D149" s="81">
        <v>0</v>
      </c>
      <c r="E149" s="81">
        <v>0</v>
      </c>
      <c r="F149" s="81">
        <v>0</v>
      </c>
      <c r="G149" s="81">
        <v>0</v>
      </c>
      <c r="H149" s="81">
        <v>0</v>
      </c>
      <c r="I149" s="81">
        <v>0</v>
      </c>
      <c r="J149" s="81">
        <v>0</v>
      </c>
      <c r="K149" s="81">
        <v>0</v>
      </c>
      <c r="L149" s="81">
        <v>0</v>
      </c>
      <c r="M149" s="81">
        <v>0</v>
      </c>
      <c r="N149" s="81">
        <v>0</v>
      </c>
      <c r="O149" s="81">
        <v>0</v>
      </c>
      <c r="T149" s="1">
        <v>0</v>
      </c>
      <c r="U149" s="1">
        <v>0</v>
      </c>
      <c r="V149" s="1">
        <v>0</v>
      </c>
    </row>
    <row r="150" spans="1:22" x14ac:dyDescent="0.25">
      <c r="A150" s="6" t="s">
        <v>54</v>
      </c>
      <c r="B150" s="6" t="s">
        <v>157</v>
      </c>
      <c r="C150" s="81">
        <v>0</v>
      </c>
      <c r="D150" s="81">
        <v>0</v>
      </c>
      <c r="E150" s="81">
        <v>0</v>
      </c>
      <c r="F150" s="81">
        <v>0</v>
      </c>
      <c r="G150" s="81">
        <v>0</v>
      </c>
      <c r="H150" s="81">
        <v>0</v>
      </c>
      <c r="I150" s="81">
        <v>0</v>
      </c>
      <c r="J150" s="81">
        <v>0</v>
      </c>
      <c r="K150" s="81">
        <v>0</v>
      </c>
      <c r="L150" s="81">
        <v>0</v>
      </c>
      <c r="M150" s="81">
        <v>0</v>
      </c>
      <c r="N150" s="81">
        <v>0</v>
      </c>
      <c r="O150" s="81">
        <v>0</v>
      </c>
      <c r="T150" s="1">
        <v>0</v>
      </c>
      <c r="U150" s="1">
        <v>0</v>
      </c>
      <c r="V150" s="1">
        <v>0</v>
      </c>
    </row>
    <row r="151" spans="1:22" x14ac:dyDescent="0.25">
      <c r="A151" s="6" t="s">
        <v>47</v>
      </c>
      <c r="B151" s="6" t="s">
        <v>158</v>
      </c>
      <c r="C151" s="81">
        <v>0</v>
      </c>
      <c r="D151" s="81">
        <v>0</v>
      </c>
      <c r="E151" s="81">
        <v>0</v>
      </c>
      <c r="F151" s="81">
        <v>0</v>
      </c>
      <c r="G151" s="81">
        <v>0</v>
      </c>
      <c r="H151" s="81">
        <v>0</v>
      </c>
      <c r="I151" s="81">
        <v>0</v>
      </c>
      <c r="J151" s="81">
        <v>0</v>
      </c>
      <c r="K151" s="81">
        <v>0</v>
      </c>
      <c r="L151" s="81">
        <v>0</v>
      </c>
      <c r="M151" s="81">
        <v>0</v>
      </c>
      <c r="N151" s="81">
        <v>0</v>
      </c>
      <c r="O151" s="81">
        <v>0</v>
      </c>
      <c r="T151" s="1">
        <v>0</v>
      </c>
      <c r="U151" s="1">
        <v>0</v>
      </c>
      <c r="V151" s="1">
        <v>0</v>
      </c>
    </row>
    <row r="152" spans="1:22" x14ac:dyDescent="0.25">
      <c r="A152" s="7"/>
      <c r="B152" s="8" t="s">
        <v>159</v>
      </c>
      <c r="C152" s="81">
        <v>0</v>
      </c>
      <c r="D152" s="81">
        <v>0</v>
      </c>
      <c r="E152" s="81">
        <v>0</v>
      </c>
      <c r="F152" s="81">
        <v>0</v>
      </c>
      <c r="G152" s="81">
        <v>0</v>
      </c>
      <c r="H152" s="81">
        <v>0</v>
      </c>
      <c r="I152" s="81">
        <v>0</v>
      </c>
      <c r="J152" s="81">
        <v>0</v>
      </c>
      <c r="K152" s="81">
        <v>0</v>
      </c>
      <c r="L152" s="81">
        <v>0</v>
      </c>
      <c r="M152" s="81">
        <v>0</v>
      </c>
      <c r="N152" s="81">
        <v>0</v>
      </c>
      <c r="O152" s="81">
        <v>0</v>
      </c>
      <c r="T152" s="1">
        <v>12.250677260000005</v>
      </c>
      <c r="U152" s="1">
        <v>10.290631532000003</v>
      </c>
      <c r="V152" s="1">
        <v>8.5404853960000011</v>
      </c>
    </row>
    <row r="153" spans="1:22" x14ac:dyDescent="0.25">
      <c r="A153" s="7"/>
      <c r="B153" s="9"/>
      <c r="C153" s="82"/>
      <c r="D153" s="82"/>
      <c r="E153" s="82"/>
      <c r="F153" s="82"/>
      <c r="G153" s="82"/>
      <c r="H153" s="82"/>
      <c r="I153" s="82"/>
      <c r="J153" s="82"/>
      <c r="K153" s="82"/>
      <c r="L153" s="82"/>
      <c r="M153" s="82"/>
      <c r="N153" s="82"/>
      <c r="O153" s="82"/>
    </row>
    <row r="154" spans="1:22" x14ac:dyDescent="0.25">
      <c r="A154" s="7"/>
      <c r="B154" s="9"/>
      <c r="C154" s="82"/>
      <c r="D154" s="82"/>
      <c r="E154" s="82"/>
      <c r="F154" s="82"/>
      <c r="G154" s="82"/>
      <c r="H154" s="82"/>
      <c r="I154" s="82"/>
      <c r="J154" s="82"/>
      <c r="K154" s="82"/>
      <c r="L154" s="82"/>
      <c r="M154" s="82"/>
      <c r="N154" s="82"/>
      <c r="O154" s="82"/>
    </row>
    <row r="155" spans="1:22" x14ac:dyDescent="0.25">
      <c r="A155" s="7"/>
      <c r="B155" s="9"/>
      <c r="F155" s="2"/>
      <c r="H155" s="2"/>
      <c r="J155" s="2"/>
      <c r="L155" s="2"/>
    </row>
    <row r="156" spans="1:22" x14ac:dyDescent="0.25">
      <c r="A156" s="5" t="s">
        <v>66</v>
      </c>
      <c r="B156" s="5" t="s">
        <v>160</v>
      </c>
      <c r="C156" s="81">
        <v>0</v>
      </c>
      <c r="D156" s="81">
        <v>0</v>
      </c>
      <c r="E156" s="81">
        <v>0</v>
      </c>
      <c r="F156" s="81">
        <v>0</v>
      </c>
      <c r="G156" s="81">
        <v>0</v>
      </c>
      <c r="H156" s="81">
        <v>0</v>
      </c>
      <c r="I156" s="81">
        <v>0</v>
      </c>
      <c r="J156" s="81">
        <v>0</v>
      </c>
      <c r="K156" s="81">
        <v>0</v>
      </c>
      <c r="L156" s="81">
        <v>0</v>
      </c>
      <c r="M156" s="81">
        <v>0</v>
      </c>
      <c r="N156" s="81">
        <v>0</v>
      </c>
      <c r="O156" s="81">
        <v>0</v>
      </c>
    </row>
    <row r="157" spans="1:22" x14ac:dyDescent="0.25">
      <c r="B157" s="8" t="s">
        <v>161</v>
      </c>
      <c r="C157" s="81">
        <v>0</v>
      </c>
      <c r="D157" s="81">
        <v>0</v>
      </c>
      <c r="E157" s="81">
        <v>0</v>
      </c>
      <c r="F157" s="81">
        <v>0</v>
      </c>
      <c r="G157" s="81">
        <v>0</v>
      </c>
      <c r="H157" s="81">
        <v>0</v>
      </c>
      <c r="I157" s="81">
        <v>0</v>
      </c>
      <c r="J157" s="81">
        <v>0</v>
      </c>
      <c r="K157" s="81">
        <v>0</v>
      </c>
      <c r="L157" s="81">
        <v>0</v>
      </c>
      <c r="M157" s="81">
        <v>0</v>
      </c>
      <c r="N157" s="81">
        <v>0</v>
      </c>
      <c r="O157" s="81">
        <v>0</v>
      </c>
      <c r="T157" s="1">
        <v>12.250677260000005</v>
      </c>
      <c r="U157" s="1">
        <v>10.290631532000003</v>
      </c>
      <c r="V157" s="1">
        <v>8.5404853960000011</v>
      </c>
    </row>
    <row r="158" spans="1:22" x14ac:dyDescent="0.25">
      <c r="B158" s="9"/>
      <c r="C158" s="82"/>
      <c r="D158" s="82"/>
      <c r="E158" s="82"/>
      <c r="F158" s="82"/>
      <c r="G158" s="82"/>
      <c r="H158" s="82"/>
      <c r="I158" s="82"/>
      <c r="J158" s="82"/>
      <c r="K158" s="82"/>
      <c r="L158" s="82"/>
      <c r="M158" s="82"/>
      <c r="N158" s="82"/>
      <c r="O158" s="82"/>
    </row>
    <row r="159" spans="1:22" x14ac:dyDescent="0.25">
      <c r="B159" s="9"/>
      <c r="C159" s="82"/>
      <c r="D159" s="82"/>
      <c r="E159" s="82"/>
      <c r="F159" s="82"/>
      <c r="G159" s="82"/>
      <c r="H159" s="82"/>
      <c r="I159" s="82"/>
      <c r="J159" s="82"/>
      <c r="K159" s="82"/>
      <c r="L159" s="82"/>
      <c r="M159" s="82"/>
      <c r="N159" s="82"/>
      <c r="O159" s="82"/>
    </row>
    <row r="160" spans="1:22" x14ac:dyDescent="0.25">
      <c r="B160" s="8"/>
      <c r="F160" s="2"/>
      <c r="H160" s="2"/>
      <c r="J160" s="2"/>
      <c r="L160" s="2"/>
    </row>
    <row r="161" spans="1:15" x14ac:dyDescent="0.25">
      <c r="A161" s="5" t="s">
        <v>52</v>
      </c>
      <c r="B161" s="5" t="s">
        <v>162</v>
      </c>
      <c r="C161" s="81">
        <v>0</v>
      </c>
      <c r="D161" s="81">
        <v>0</v>
      </c>
      <c r="E161" s="81">
        <v>0</v>
      </c>
      <c r="F161" s="81">
        <v>0</v>
      </c>
      <c r="G161" s="81">
        <v>0</v>
      </c>
      <c r="H161" s="81">
        <v>0</v>
      </c>
      <c r="I161" s="81">
        <v>0</v>
      </c>
      <c r="J161" s="81">
        <v>0</v>
      </c>
      <c r="K161" s="81">
        <v>0</v>
      </c>
      <c r="L161" s="81">
        <v>0</v>
      </c>
      <c r="M161" s="81">
        <v>0</v>
      </c>
      <c r="N161" s="81">
        <v>0</v>
      </c>
      <c r="O161" s="81">
        <v>0</v>
      </c>
    </row>
  </sheetData>
  <mergeCells count="8">
    <mergeCell ref="C124:O124"/>
    <mergeCell ref="C144:O144"/>
    <mergeCell ref="C4:O4"/>
    <mergeCell ref="C24:O24"/>
    <mergeCell ref="C44:O44"/>
    <mergeCell ref="C64:O64"/>
    <mergeCell ref="C84:O84"/>
    <mergeCell ref="C104:O10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BE1770-4E2E-4B32-981F-16FF6B9DFDB8}">
  <sheetPr>
    <tabColor theme="8"/>
  </sheetPr>
  <dimension ref="A2:V161"/>
  <sheetViews>
    <sheetView workbookViewId="0">
      <selection activeCell="E31" sqref="E31"/>
    </sheetView>
  </sheetViews>
  <sheetFormatPr baseColWidth="10" defaultColWidth="11.42578125" defaultRowHeight="15" x14ac:dyDescent="0.25"/>
  <cols>
    <col min="2" max="2" width="38.85546875" customWidth="1"/>
    <col min="3" max="3" width="13.5703125" style="2" bestFit="1" customWidth="1"/>
    <col min="4" max="4" width="12.5703125" style="2" bestFit="1" customWidth="1"/>
    <col min="5" max="5" width="15.140625" style="2" bestFit="1" customWidth="1"/>
    <col min="6" max="6" width="15.140625" style="1" customWidth="1"/>
    <col min="7" max="7" width="14" style="2" bestFit="1" customWidth="1"/>
    <col min="8" max="8" width="14" style="1" customWidth="1"/>
    <col min="9" max="9" width="14" style="2" bestFit="1" customWidth="1"/>
    <col min="10" max="10" width="14" style="1" customWidth="1"/>
    <col min="11" max="11" width="12.85546875" style="2" customWidth="1"/>
    <col min="12" max="12" width="12.85546875" style="1" customWidth="1"/>
    <col min="13" max="14" width="12.85546875" style="2" customWidth="1"/>
    <col min="15" max="15" width="14" style="2" bestFit="1" customWidth="1"/>
    <col min="20" max="21" width="10.85546875" style="1" customWidth="1"/>
    <col min="22" max="22" width="11.42578125" style="1"/>
  </cols>
  <sheetData>
    <row r="2" spans="1:22" x14ac:dyDescent="0.25">
      <c r="A2" t="s">
        <v>150</v>
      </c>
    </row>
    <row r="3" spans="1:22" ht="15.75" thickBot="1" x14ac:dyDescent="0.3">
      <c r="T3" s="1" t="s">
        <v>218</v>
      </c>
    </row>
    <row r="4" spans="1:22" ht="15.75" thickBot="1" x14ac:dyDescent="0.3">
      <c r="A4" s="3" t="s">
        <v>84</v>
      </c>
      <c r="C4" s="102" t="s">
        <v>151</v>
      </c>
      <c r="D4" s="103"/>
      <c r="E4" s="103"/>
      <c r="F4" s="103"/>
      <c r="G4" s="103"/>
      <c r="H4" s="103"/>
      <c r="I4" s="103"/>
      <c r="J4" s="103"/>
      <c r="K4" s="103"/>
      <c r="L4" s="103"/>
      <c r="M4" s="103"/>
      <c r="N4" s="103"/>
      <c r="O4" s="104"/>
    </row>
    <row r="5" spans="1:22" x14ac:dyDescent="0.25">
      <c r="A5" s="4" t="s">
        <v>8</v>
      </c>
      <c r="B5" s="4" t="s">
        <v>152</v>
      </c>
      <c r="C5" s="2">
        <v>2018</v>
      </c>
      <c r="D5" s="2">
        <v>2019</v>
      </c>
      <c r="E5" s="2">
        <v>2020</v>
      </c>
      <c r="F5" s="1">
        <v>2023</v>
      </c>
      <c r="G5" s="2">
        <v>2025</v>
      </c>
      <c r="H5" s="1">
        <v>2028</v>
      </c>
      <c r="I5" s="2">
        <v>2030</v>
      </c>
      <c r="J5" s="1">
        <v>2033</v>
      </c>
      <c r="K5" s="2">
        <v>2035</v>
      </c>
      <c r="L5" s="1">
        <v>2038</v>
      </c>
      <c r="M5" s="2">
        <v>2040</v>
      </c>
      <c r="N5" s="2">
        <v>2045</v>
      </c>
      <c r="O5" s="2">
        <v>2050</v>
      </c>
      <c r="T5" s="1">
        <v>2018</v>
      </c>
      <c r="U5" s="1">
        <v>2019</v>
      </c>
      <c r="V5" s="1">
        <v>2020</v>
      </c>
    </row>
    <row r="6" spans="1:22" x14ac:dyDescent="0.25">
      <c r="A6" s="5" t="s">
        <v>9</v>
      </c>
      <c r="B6" s="5" t="s">
        <v>153</v>
      </c>
      <c r="C6" s="81">
        <v>-28.087369510314602</v>
      </c>
      <c r="D6" s="81">
        <v>185.66317167995294</v>
      </c>
      <c r="E6" s="81">
        <v>364.52869151358027</v>
      </c>
      <c r="F6" s="81">
        <v>4007.6615168779899</v>
      </c>
      <c r="G6" s="81">
        <v>-64.922402900265297</v>
      </c>
      <c r="H6" s="81">
        <v>2012.212704419595</v>
      </c>
      <c r="I6" s="81">
        <v>2718.4312087876606</v>
      </c>
      <c r="J6" s="81">
        <v>3409.9648481519689</v>
      </c>
      <c r="K6" s="81">
        <v>3494.3627296883278</v>
      </c>
      <c r="L6" s="81">
        <v>-165.06775872937578</v>
      </c>
      <c r="M6" s="81">
        <v>-1998.9156386123277</v>
      </c>
      <c r="N6" s="81">
        <v>-2602.0846178188485</v>
      </c>
      <c r="O6" s="81">
        <v>-6517.0904562290334</v>
      </c>
      <c r="T6" s="1">
        <v>43.070769135355178</v>
      </c>
      <c r="U6" s="1">
        <v>40.957166738524947</v>
      </c>
      <c r="V6" s="1">
        <v>36.001699057937408</v>
      </c>
    </row>
    <row r="7" spans="1:22" x14ac:dyDescent="0.25">
      <c r="A7" s="6" t="s">
        <v>13</v>
      </c>
      <c r="B7" s="6" t="s">
        <v>154</v>
      </c>
      <c r="C7" s="81">
        <v>-141.90149641006428</v>
      </c>
      <c r="D7" s="81">
        <v>-192.96578444921761</v>
      </c>
      <c r="E7" s="81">
        <v>-367.56436872464838</v>
      </c>
      <c r="F7" s="81">
        <v>605.46631305174378</v>
      </c>
      <c r="G7" s="81">
        <v>6280.9885347546806</v>
      </c>
      <c r="H7" s="81">
        <v>5556.4548275307461</v>
      </c>
      <c r="I7" s="81">
        <v>5209.2227814300495</v>
      </c>
      <c r="J7" s="81">
        <v>4458.3798733299227</v>
      </c>
      <c r="K7" s="81">
        <v>3883.6072031350886</v>
      </c>
      <c r="L7" s="81">
        <v>3054.4563734054609</v>
      </c>
      <c r="M7" s="81">
        <v>2646.7626202562005</v>
      </c>
      <c r="N7" s="81">
        <v>1671.5465590742633</v>
      </c>
      <c r="O7" s="81">
        <v>3618.1642957689082</v>
      </c>
      <c r="T7" s="1">
        <v>82.699259090731431</v>
      </c>
      <c r="U7" s="1">
        <v>79.734870626814669</v>
      </c>
      <c r="V7" s="1">
        <v>72.195758678954007</v>
      </c>
    </row>
    <row r="8" spans="1:22" x14ac:dyDescent="0.25">
      <c r="A8" s="6" t="s">
        <v>58</v>
      </c>
      <c r="B8" s="6" t="s">
        <v>155</v>
      </c>
      <c r="C8" s="81">
        <v>-1394.2956164408661</v>
      </c>
      <c r="D8" s="81">
        <v>-731.04011992431151</v>
      </c>
      <c r="E8" s="81">
        <v>-261.00061429703783</v>
      </c>
      <c r="F8" s="81">
        <v>-668.73869054458919</v>
      </c>
      <c r="G8" s="81">
        <v>-616.03382076996786</v>
      </c>
      <c r="H8" s="81">
        <v>-548.8838602988626</v>
      </c>
      <c r="I8" s="81">
        <v>-540.42859243483053</v>
      </c>
      <c r="J8" s="81">
        <v>-530.19340395666859</v>
      </c>
      <c r="K8" s="81">
        <v>-523.4040274894287</v>
      </c>
      <c r="L8" s="81">
        <v>-509.97140227818545</v>
      </c>
      <c r="M8" s="81">
        <v>-499.01131215284659</v>
      </c>
      <c r="N8" s="81">
        <v>-468.7710122662811</v>
      </c>
      <c r="O8" s="81">
        <v>-443.98936894845792</v>
      </c>
      <c r="T8" s="1">
        <v>13.71622638000253</v>
      </c>
      <c r="U8" s="1">
        <v>14.193599795921667</v>
      </c>
      <c r="V8" s="1">
        <v>13.652837176715135</v>
      </c>
    </row>
    <row r="9" spans="1:22" x14ac:dyDescent="0.25">
      <c r="A9" s="6" t="s">
        <v>39</v>
      </c>
      <c r="B9" s="6" t="s">
        <v>156</v>
      </c>
      <c r="C9" s="81">
        <v>402.80647637852235</v>
      </c>
      <c r="D9" s="81">
        <v>298.53150285260926</v>
      </c>
      <c r="E9" s="81">
        <v>2.3956912140711211</v>
      </c>
      <c r="F9" s="81">
        <v>8572.1900120195132</v>
      </c>
      <c r="G9" s="81">
        <v>7161.8456510151518</v>
      </c>
      <c r="H9" s="81">
        <v>4830.8921998869773</v>
      </c>
      <c r="I9" s="81">
        <v>3388.7507931099899</v>
      </c>
      <c r="J9" s="81">
        <v>1708.8251974011473</v>
      </c>
      <c r="K9" s="81">
        <v>694.68707607144461</v>
      </c>
      <c r="L9" s="81">
        <v>-441.51688016586013</v>
      </c>
      <c r="M9" s="81">
        <v>-1017.3199913725875</v>
      </c>
      <c r="N9" s="81">
        <v>-624.50527894099014</v>
      </c>
      <c r="O9" s="81">
        <v>75.957691000372051</v>
      </c>
      <c r="T9" s="1">
        <v>77.539228124087259</v>
      </c>
      <c r="U9" s="1">
        <v>74.624350386152514</v>
      </c>
      <c r="V9" s="1">
        <v>70.208949560813551</v>
      </c>
    </row>
    <row r="10" spans="1:22" x14ac:dyDescent="0.25">
      <c r="A10" s="6" t="s">
        <v>54</v>
      </c>
      <c r="B10" s="6" t="s">
        <v>157</v>
      </c>
      <c r="C10" s="81">
        <v>-4017.9816320990794</v>
      </c>
      <c r="D10" s="81">
        <v>-4590.7532776214939</v>
      </c>
      <c r="E10" s="81">
        <v>-3480.0018549710803</v>
      </c>
      <c r="F10" s="81">
        <v>-1488.8199220139941</v>
      </c>
      <c r="G10" s="81">
        <v>-937.54100572456082</v>
      </c>
      <c r="H10" s="81">
        <v>-178.27975047071232</v>
      </c>
      <c r="I10" s="81">
        <v>366.33253503510787</v>
      </c>
      <c r="J10" s="81">
        <v>155.73156278394163</v>
      </c>
      <c r="K10" s="81">
        <v>58.397648127473076</v>
      </c>
      <c r="L10" s="81">
        <v>-220.22715345486358</v>
      </c>
      <c r="M10" s="81">
        <v>-358.76675046359742</v>
      </c>
      <c r="N10" s="81">
        <v>-642.09357748439652</v>
      </c>
      <c r="O10" s="81">
        <v>-537.31756093640433</v>
      </c>
      <c r="T10" s="1">
        <v>83.152499216044461</v>
      </c>
      <c r="U10" s="1">
        <v>81.95021105744695</v>
      </c>
      <c r="V10" s="1">
        <v>80.382143301986872</v>
      </c>
    </row>
    <row r="11" spans="1:22" x14ac:dyDescent="0.25">
      <c r="A11" s="6" t="s">
        <v>47</v>
      </c>
      <c r="B11" s="6" t="s">
        <v>158</v>
      </c>
      <c r="C11" s="81">
        <v>-273.5191995948262</v>
      </c>
      <c r="D11" s="81">
        <v>-933.5864913596597</v>
      </c>
      <c r="E11" s="81">
        <v>560.13143217311881</v>
      </c>
      <c r="F11" s="81">
        <v>8400.5107982835034</v>
      </c>
      <c r="G11" s="81">
        <v>1824.1172432453459</v>
      </c>
      <c r="H11" s="81">
        <v>1882.9051637266675</v>
      </c>
      <c r="I11" s="81">
        <v>2099.8102584882581</v>
      </c>
      <c r="J11" s="81">
        <v>-427.30569594277767</v>
      </c>
      <c r="K11" s="81">
        <v>-733.07693160234339</v>
      </c>
      <c r="L11" s="81">
        <v>-5574.8106669939771</v>
      </c>
      <c r="M11" s="81">
        <v>-4433.4876428567513</v>
      </c>
      <c r="N11" s="81">
        <v>-361.12945249488985</v>
      </c>
      <c r="O11" s="81">
        <v>51.449766439426185</v>
      </c>
      <c r="T11" s="1">
        <v>130.62928112907258</v>
      </c>
      <c r="U11" s="1">
        <v>130.26840279784034</v>
      </c>
      <c r="V11" s="1">
        <v>108.6910777782865</v>
      </c>
    </row>
    <row r="12" spans="1:22" x14ac:dyDescent="0.25">
      <c r="A12" s="7"/>
      <c r="B12" s="8" t="s">
        <v>159</v>
      </c>
      <c r="C12" s="81">
        <v>-5452.9788376766373</v>
      </c>
      <c r="D12" s="81">
        <v>-5964.1509988220641</v>
      </c>
      <c r="E12" s="81">
        <v>-3181.5110230919672</v>
      </c>
      <c r="F12" s="81">
        <v>19428.270027674153</v>
      </c>
      <c r="G12" s="81">
        <v>13648.454199620406</v>
      </c>
      <c r="H12" s="81">
        <v>13555.301284794405</v>
      </c>
      <c r="I12" s="81">
        <v>13242.118984416215</v>
      </c>
      <c r="J12" s="81">
        <v>8775.4023817675188</v>
      </c>
      <c r="K12" s="81">
        <v>6874.5736979305802</v>
      </c>
      <c r="L12" s="81">
        <v>-3857.137488216802</v>
      </c>
      <c r="M12" s="81">
        <v>-5660.7387152019073</v>
      </c>
      <c r="N12" s="81">
        <v>-3027.0373799311492</v>
      </c>
      <c r="O12" s="81">
        <v>-3752.8256329051874</v>
      </c>
      <c r="T12" s="1">
        <v>430.80726307529346</v>
      </c>
      <c r="U12" s="1">
        <v>421.72860140270109</v>
      </c>
      <c r="V12" s="1">
        <v>381.13246555469345</v>
      </c>
    </row>
    <row r="13" spans="1:22" x14ac:dyDescent="0.25">
      <c r="A13" s="7"/>
      <c r="B13" s="9"/>
      <c r="C13" s="82"/>
      <c r="D13" s="82"/>
      <c r="E13" s="82"/>
      <c r="F13" s="82"/>
      <c r="G13" s="82"/>
      <c r="H13" s="82"/>
      <c r="I13" s="82"/>
      <c r="J13" s="82"/>
      <c r="K13" s="82"/>
      <c r="L13" s="82"/>
      <c r="M13" s="82"/>
      <c r="N13" s="82"/>
      <c r="O13" s="82"/>
    </row>
    <row r="14" spans="1:22" x14ac:dyDescent="0.25">
      <c r="A14" s="7"/>
      <c r="B14" s="9"/>
      <c r="C14" s="82"/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82"/>
    </row>
    <row r="15" spans="1:22" x14ac:dyDescent="0.25">
      <c r="A15" s="7"/>
      <c r="B15" s="9"/>
      <c r="F15" s="2"/>
      <c r="H15" s="2"/>
      <c r="J15" s="2"/>
      <c r="L15" s="2"/>
    </row>
    <row r="16" spans="1:22" x14ac:dyDescent="0.25">
      <c r="A16" s="5" t="s">
        <v>66</v>
      </c>
      <c r="B16" s="5" t="s">
        <v>160</v>
      </c>
      <c r="C16" s="81">
        <v>-5377.0973109635506</v>
      </c>
      <c r="D16" s="81">
        <v>-5757.7866769012762</v>
      </c>
      <c r="E16" s="81">
        <v>-7433.4302926769851</v>
      </c>
      <c r="F16" s="81">
        <v>8301.9292449841323</v>
      </c>
      <c r="G16" s="81">
        <v>23701.416318202449</v>
      </c>
      <c r="H16" s="81">
        <v>20210.003493157616</v>
      </c>
      <c r="I16" s="81">
        <v>17220.376089198082</v>
      </c>
      <c r="J16" s="81">
        <v>19279.444399543219</v>
      </c>
      <c r="K16" s="81">
        <v>20423.571814272589</v>
      </c>
      <c r="L16" s="81">
        <v>25954.382959489376</v>
      </c>
      <c r="M16" s="81">
        <v>27385.059212382992</v>
      </c>
      <c r="N16" s="81">
        <v>27639.060698847385</v>
      </c>
      <c r="O16" s="81">
        <v>27547.758867493154</v>
      </c>
      <c r="T16" s="1">
        <v>-17.407563422359029</v>
      </c>
      <c r="U16" s="1">
        <v>-15.68575845839789</v>
      </c>
      <c r="V16" s="1">
        <v>-17.364480147576224</v>
      </c>
    </row>
    <row r="17" spans="1:22" x14ac:dyDescent="0.25">
      <c r="B17" s="8" t="s">
        <v>161</v>
      </c>
      <c r="C17" s="81">
        <v>-10830.076148640132</v>
      </c>
      <c r="D17" s="81">
        <v>-11721.937675723399</v>
      </c>
      <c r="E17" s="81">
        <v>-10614.941315768927</v>
      </c>
      <c r="F17" s="81">
        <v>27730.199272658327</v>
      </c>
      <c r="G17" s="81">
        <v>37349.870517822856</v>
      </c>
      <c r="H17" s="81">
        <v>33765.304777952028</v>
      </c>
      <c r="I17" s="81">
        <v>30462.495073614322</v>
      </c>
      <c r="J17" s="81">
        <v>28054.846781310713</v>
      </c>
      <c r="K17" s="81">
        <v>27298.145512203162</v>
      </c>
      <c r="L17" s="81">
        <v>22097.245471272588</v>
      </c>
      <c r="M17" s="81">
        <v>21724.320497181092</v>
      </c>
      <c r="N17" s="81">
        <v>24612.023318916239</v>
      </c>
      <c r="O17" s="81">
        <v>23794.933234587959</v>
      </c>
      <c r="T17" s="1">
        <v>413.39969965293443</v>
      </c>
      <c r="U17" s="1">
        <v>406.04284294430317</v>
      </c>
      <c r="V17" s="1">
        <v>363.76798540711724</v>
      </c>
    </row>
    <row r="18" spans="1:22" x14ac:dyDescent="0.25">
      <c r="B18" s="9"/>
      <c r="C18" s="82"/>
      <c r="D18" s="82"/>
      <c r="E18" s="82"/>
      <c r="F18" s="82"/>
      <c r="G18" s="82"/>
      <c r="H18" s="82"/>
      <c r="I18" s="82"/>
      <c r="J18" s="82"/>
      <c r="K18" s="82"/>
      <c r="L18" s="82"/>
      <c r="M18" s="82"/>
      <c r="N18" s="82"/>
      <c r="O18" s="82"/>
    </row>
    <row r="19" spans="1:22" x14ac:dyDescent="0.25">
      <c r="B19" s="9"/>
      <c r="C19" s="82"/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82"/>
      <c r="O19" s="82"/>
    </row>
    <row r="20" spans="1:22" x14ac:dyDescent="0.25">
      <c r="B20" s="8"/>
      <c r="F20" s="2"/>
      <c r="H20" s="2"/>
      <c r="J20" s="2"/>
      <c r="L20" s="2"/>
    </row>
    <row r="21" spans="1:22" x14ac:dyDescent="0.25">
      <c r="A21" s="5" t="s">
        <v>52</v>
      </c>
      <c r="B21" s="5" t="s">
        <v>162</v>
      </c>
      <c r="C21" s="81">
        <v>3.4462428894803452</v>
      </c>
      <c r="D21" s="81">
        <v>9.607349139994767</v>
      </c>
      <c r="E21" s="81">
        <v>198.71195856435406</v>
      </c>
      <c r="F21" s="81">
        <v>1027.318922736049</v>
      </c>
      <c r="G21" s="81">
        <v>1168.862986442211</v>
      </c>
      <c r="H21" s="81">
        <v>2017.2114163103142</v>
      </c>
      <c r="I21" s="81">
        <v>2582.7736720996763</v>
      </c>
      <c r="J21" s="81">
        <v>551.45683023907623</v>
      </c>
      <c r="K21" s="81">
        <v>-802.75064087912324</v>
      </c>
      <c r="L21" s="81">
        <v>-1961.1883446938155</v>
      </c>
      <c r="M21" s="81">
        <v>-2734.2668849422644</v>
      </c>
      <c r="N21" s="81">
        <v>-2704.4400701599443</v>
      </c>
      <c r="O21" s="81">
        <v>-3121.9730370414018</v>
      </c>
      <c r="T21" s="1">
        <v>27.957213631309514</v>
      </c>
      <c r="U21" s="1">
        <v>28.073009117102437</v>
      </c>
      <c r="V21" s="1">
        <v>14.621676107897308</v>
      </c>
    </row>
    <row r="23" spans="1:22" ht="15.75" thickBot="1" x14ac:dyDescent="0.3"/>
    <row r="24" spans="1:22" ht="15.75" thickBot="1" x14ac:dyDescent="0.3">
      <c r="A24" s="3" t="s">
        <v>1</v>
      </c>
      <c r="C24" s="102" t="s">
        <v>163</v>
      </c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4"/>
    </row>
    <row r="25" spans="1:22" x14ac:dyDescent="0.25">
      <c r="A25" s="10" t="s">
        <v>8</v>
      </c>
      <c r="B25" s="4" t="s">
        <v>152</v>
      </c>
      <c r="C25" s="2">
        <v>2018</v>
      </c>
      <c r="D25" s="2">
        <v>2019</v>
      </c>
      <c r="E25" s="2">
        <v>2020</v>
      </c>
      <c r="F25" s="1">
        <v>2023</v>
      </c>
      <c r="G25" s="2">
        <v>2025</v>
      </c>
      <c r="H25" s="1">
        <v>2028</v>
      </c>
      <c r="I25" s="2">
        <v>2030</v>
      </c>
      <c r="J25" s="1">
        <v>2033</v>
      </c>
      <c r="K25" s="2">
        <v>2035</v>
      </c>
      <c r="L25" s="1">
        <v>2038</v>
      </c>
      <c r="M25" s="2">
        <v>2040</v>
      </c>
      <c r="N25" s="2">
        <v>2045</v>
      </c>
      <c r="O25" s="2">
        <v>2050</v>
      </c>
      <c r="T25" s="1">
        <v>2018</v>
      </c>
      <c r="U25" s="1">
        <v>2019</v>
      </c>
      <c r="V25" s="1">
        <v>2020</v>
      </c>
    </row>
    <row r="26" spans="1:22" x14ac:dyDescent="0.25">
      <c r="A26" s="5" t="s">
        <v>9</v>
      </c>
      <c r="B26" s="5" t="s">
        <v>153</v>
      </c>
      <c r="C26" s="81">
        <v>-28.171224779223849</v>
      </c>
      <c r="D26" s="81">
        <v>198.88461172331881</v>
      </c>
      <c r="E26" s="81">
        <v>493.77826680271392</v>
      </c>
      <c r="F26" s="81">
        <v>3949.8186217220136</v>
      </c>
      <c r="G26" s="81">
        <v>-180.74752572560828</v>
      </c>
      <c r="H26" s="81">
        <v>1872.5131829815218</v>
      </c>
      <c r="I26" s="81">
        <v>2569.8483391088703</v>
      </c>
      <c r="J26" s="81">
        <v>3225.397262304974</v>
      </c>
      <c r="K26" s="81">
        <v>3291.7179960551948</v>
      </c>
      <c r="L26" s="81">
        <v>-316.42897553940566</v>
      </c>
      <c r="M26" s="81">
        <v>-2119.4944228434188</v>
      </c>
      <c r="N26" s="81">
        <v>-2740.8248788538367</v>
      </c>
      <c r="O26" s="81">
        <v>-6679.9970556636472</v>
      </c>
      <c r="T26" s="1">
        <v>41.507748786885266</v>
      </c>
      <c r="U26" s="1">
        <v>39.482334657809808</v>
      </c>
      <c r="V26" s="1">
        <v>34.570431517636855</v>
      </c>
    </row>
    <row r="27" spans="1:22" x14ac:dyDescent="0.25">
      <c r="A27" s="6" t="s">
        <v>13</v>
      </c>
      <c r="B27" s="6" t="s">
        <v>154</v>
      </c>
      <c r="C27" s="81">
        <v>-219.57219705799071</v>
      </c>
      <c r="D27" s="81">
        <v>-261.62392540449218</v>
      </c>
      <c r="E27" s="81">
        <v>-436.9407959607197</v>
      </c>
      <c r="F27" s="81">
        <v>498.43800521969388</v>
      </c>
      <c r="G27" s="81">
        <v>6143.5580913063677</v>
      </c>
      <c r="H27" s="81">
        <v>5407.9278670292551</v>
      </c>
      <c r="I27" s="81">
        <v>5052.834319153495</v>
      </c>
      <c r="J27" s="81">
        <v>4293.345979902042</v>
      </c>
      <c r="K27" s="81">
        <v>3714.5969158716143</v>
      </c>
      <c r="L27" s="81">
        <v>2867.5648885586124</v>
      </c>
      <c r="M27" s="81">
        <v>2448.1146406710668</v>
      </c>
      <c r="N27" s="81">
        <v>1444.6156129183853</v>
      </c>
      <c r="O27" s="81">
        <v>3384.8694035975514</v>
      </c>
      <c r="T27" s="1">
        <v>77.062200971610309</v>
      </c>
      <c r="U27" s="1">
        <v>74.683334918472411</v>
      </c>
      <c r="V27" s="1">
        <v>67.711854677624459</v>
      </c>
    </row>
    <row r="28" spans="1:22" x14ac:dyDescent="0.25">
      <c r="A28" s="6" t="s">
        <v>58</v>
      </c>
      <c r="B28" s="6" t="s">
        <v>155</v>
      </c>
      <c r="C28" s="81">
        <v>5.8466261286678218</v>
      </c>
      <c r="D28" s="81">
        <v>64.162993740899992</v>
      </c>
      <c r="E28" s="81">
        <v>154.62627254302015</v>
      </c>
      <c r="F28" s="81">
        <v>-265.91312459094001</v>
      </c>
      <c r="G28" s="81">
        <v>-259.65239677081922</v>
      </c>
      <c r="H28" s="81">
        <v>-247.22183706234523</v>
      </c>
      <c r="I28" s="81">
        <v>-244.8902759448963</v>
      </c>
      <c r="J28" s="81">
        <v>-241.33849973689144</v>
      </c>
      <c r="K28" s="81">
        <v>-237.78002431284381</v>
      </c>
      <c r="L28" s="81">
        <v>-228.26310302981369</v>
      </c>
      <c r="M28" s="81">
        <v>-220.35356881046368</v>
      </c>
      <c r="N28" s="81">
        <v>-200.80089380378331</v>
      </c>
      <c r="O28" s="81">
        <v>-183.57748446980577</v>
      </c>
      <c r="T28" s="1">
        <v>1.1780893374827803</v>
      </c>
      <c r="U28" s="1">
        <v>1.4482149362011272</v>
      </c>
      <c r="V28" s="1">
        <v>1.3399714452006217</v>
      </c>
    </row>
    <row r="29" spans="1:22" x14ac:dyDescent="0.25">
      <c r="A29" s="6" t="s">
        <v>39</v>
      </c>
      <c r="B29" s="6" t="s">
        <v>156</v>
      </c>
      <c r="C29" s="81">
        <v>-46.614006312709535</v>
      </c>
      <c r="D29" s="81">
        <v>-67.37343624044297</v>
      </c>
      <c r="E29" s="81">
        <v>-81.238139505192521</v>
      </c>
      <c r="F29" s="81">
        <v>8083.6524400452909</v>
      </c>
      <c r="G29" s="81">
        <v>6743.5770905594982</v>
      </c>
      <c r="H29" s="81">
        <v>4546.8787216144774</v>
      </c>
      <c r="I29" s="81">
        <v>3177.5597657791841</v>
      </c>
      <c r="J29" s="81">
        <v>1580.1062930872504</v>
      </c>
      <c r="K29" s="81">
        <v>600.03535724341782</v>
      </c>
      <c r="L29" s="81">
        <v>-534.07774739195884</v>
      </c>
      <c r="M29" s="81">
        <v>-1110.3437939844925</v>
      </c>
      <c r="N29" s="81">
        <v>-680.96362330453394</v>
      </c>
      <c r="O29" s="81">
        <v>88.621261585298157</v>
      </c>
      <c r="T29" s="1">
        <v>65.471421684889648</v>
      </c>
      <c r="U29" s="1">
        <v>63.801691487221234</v>
      </c>
      <c r="V29" s="1">
        <v>60.208796700368708</v>
      </c>
    </row>
    <row r="30" spans="1:22" x14ac:dyDescent="0.25">
      <c r="A30" s="6" t="s">
        <v>54</v>
      </c>
      <c r="B30" s="6" t="s">
        <v>157</v>
      </c>
      <c r="C30" s="81">
        <v>30.353972066093775</v>
      </c>
      <c r="D30" s="81">
        <v>-5.4598432774910179</v>
      </c>
      <c r="E30" s="81">
        <v>737.21988298169163</v>
      </c>
      <c r="F30" s="81">
        <v>1770.6009540064442</v>
      </c>
      <c r="G30" s="81">
        <v>1772.1603343905444</v>
      </c>
      <c r="H30" s="81">
        <v>1737.244386702374</v>
      </c>
      <c r="I30" s="81">
        <v>1713.1895299106727</v>
      </c>
      <c r="J30" s="81">
        <v>1279.4163616295291</v>
      </c>
      <c r="K30" s="81">
        <v>1001.6153855569664</v>
      </c>
      <c r="L30" s="81">
        <v>484.48357023582139</v>
      </c>
      <c r="M30" s="81">
        <v>185.89286298081788</v>
      </c>
      <c r="N30" s="81">
        <v>-399.90102362883727</v>
      </c>
      <c r="O30" s="81">
        <v>-718.91816558486721</v>
      </c>
      <c r="T30" s="1">
        <v>11.137854555943838</v>
      </c>
      <c r="U30" s="1">
        <v>10.864949590238671</v>
      </c>
      <c r="V30" s="1">
        <v>11.174253278997021</v>
      </c>
    </row>
    <row r="31" spans="1:22" x14ac:dyDescent="0.25">
      <c r="A31" s="6" t="s">
        <v>47</v>
      </c>
      <c r="B31" s="6" t="s">
        <v>158</v>
      </c>
      <c r="C31" s="81">
        <v>-52.745125545698102</v>
      </c>
      <c r="D31" s="81">
        <v>-729.6540364849352</v>
      </c>
      <c r="E31" s="81">
        <v>751.35555262268463</v>
      </c>
      <c r="F31" s="81">
        <v>8359.319991604978</v>
      </c>
      <c r="G31" s="81">
        <v>1834.2310940381722</v>
      </c>
      <c r="H31" s="81">
        <v>1890.0661101741862</v>
      </c>
      <c r="I31" s="81">
        <v>2109.6855872702145</v>
      </c>
      <c r="J31" s="81">
        <v>-407.45357248235086</v>
      </c>
      <c r="K31" s="81">
        <v>-706.39048817885487</v>
      </c>
      <c r="L31" s="81">
        <v>-5545.6963268966356</v>
      </c>
      <c r="M31" s="81">
        <v>-4410.656687847204</v>
      </c>
      <c r="N31" s="81">
        <v>-357.52207068936968</v>
      </c>
      <c r="O31" s="81">
        <v>38.155124604207231</v>
      </c>
      <c r="T31" s="1">
        <v>126.09481309831321</v>
      </c>
      <c r="U31" s="1">
        <v>126.0348783610679</v>
      </c>
      <c r="V31" s="1">
        <v>104.96542591644722</v>
      </c>
    </row>
    <row r="32" spans="1:22" x14ac:dyDescent="0.25">
      <c r="A32" s="7"/>
      <c r="B32" s="8" t="s">
        <v>159</v>
      </c>
      <c r="C32" s="81">
        <v>-310.90195550082717</v>
      </c>
      <c r="D32" s="81">
        <v>-801.06363594310824</v>
      </c>
      <c r="E32" s="81">
        <v>1618.8010394842131</v>
      </c>
      <c r="F32" s="81">
        <v>22395.916888007545</v>
      </c>
      <c r="G32" s="81">
        <v>16053.126687798125</v>
      </c>
      <c r="H32" s="81">
        <v>15207.408431439457</v>
      </c>
      <c r="I32" s="81">
        <v>14378.227265277528</v>
      </c>
      <c r="J32" s="81">
        <v>9729.4738247045607</v>
      </c>
      <c r="K32" s="81">
        <v>7663.7951422355254</v>
      </c>
      <c r="L32" s="81">
        <v>-3272.4176940633915</v>
      </c>
      <c r="M32" s="81">
        <v>-5226.8409698336909</v>
      </c>
      <c r="N32" s="81">
        <v>-2935.3968773619727</v>
      </c>
      <c r="O32" s="81">
        <v>-4070.8469159312672</v>
      </c>
      <c r="T32" s="1">
        <v>322.45212843512502</v>
      </c>
      <c r="U32" s="1">
        <v>316.31540395101115</v>
      </c>
      <c r="V32" s="1">
        <v>279.97073353627485</v>
      </c>
    </row>
    <row r="33" spans="1:22" x14ac:dyDescent="0.25">
      <c r="A33" s="7"/>
      <c r="B33" s="9"/>
      <c r="C33" s="82"/>
      <c r="D33" s="82"/>
      <c r="E33" s="82"/>
      <c r="F33" s="82"/>
      <c r="G33" s="82"/>
      <c r="H33" s="82"/>
      <c r="I33" s="82"/>
      <c r="J33" s="82"/>
      <c r="K33" s="82"/>
      <c r="L33" s="82"/>
      <c r="M33" s="82"/>
      <c r="N33" s="82"/>
      <c r="O33" s="82"/>
    </row>
    <row r="34" spans="1:22" x14ac:dyDescent="0.25">
      <c r="A34" s="7"/>
      <c r="B34" s="9"/>
      <c r="C34" s="82"/>
      <c r="D34" s="82"/>
      <c r="E34" s="82"/>
      <c r="F34" s="82"/>
      <c r="G34" s="82"/>
      <c r="H34" s="82"/>
      <c r="I34" s="82"/>
      <c r="J34" s="82"/>
      <c r="K34" s="82"/>
      <c r="L34" s="82"/>
      <c r="M34" s="82"/>
      <c r="N34" s="82"/>
      <c r="O34" s="82"/>
    </row>
    <row r="35" spans="1:22" x14ac:dyDescent="0.25">
      <c r="A35" s="7"/>
      <c r="B35" s="9"/>
      <c r="F35" s="2"/>
      <c r="H35" s="2"/>
      <c r="J35" s="2"/>
      <c r="L35" s="2"/>
    </row>
    <row r="36" spans="1:22" x14ac:dyDescent="0.25">
      <c r="A36" s="5" t="s">
        <v>66</v>
      </c>
      <c r="B36" s="5" t="s">
        <v>160</v>
      </c>
      <c r="C36" s="81">
        <v>-3878.3221977361827</v>
      </c>
      <c r="D36" s="81">
        <v>-4214.636139813776</v>
      </c>
      <c r="E36" s="81">
        <v>-5822.1899210821139</v>
      </c>
      <c r="F36" s="81">
        <v>9913.2048970113065</v>
      </c>
      <c r="G36" s="81">
        <v>25312.715490517832</v>
      </c>
      <c r="H36" s="81">
        <v>21821.337945905296</v>
      </c>
      <c r="I36" s="81">
        <v>18831.734062233965</v>
      </c>
      <c r="J36" s="81">
        <v>20890.841573059432</v>
      </c>
      <c r="K36" s="81">
        <v>22034.99512144236</v>
      </c>
      <c r="L36" s="81">
        <v>27565.845467139494</v>
      </c>
      <c r="M36" s="81">
        <v>28996.547853686661</v>
      </c>
      <c r="N36" s="81">
        <v>29250.614674284952</v>
      </c>
      <c r="O36" s="81">
        <v>29159.378177064616</v>
      </c>
      <c r="T36" s="1">
        <v>-21.004097034590096</v>
      </c>
      <c r="U36" s="1">
        <v>-19.303374071071392</v>
      </c>
      <c r="V36" s="1">
        <v>-20.944969945494197</v>
      </c>
    </row>
    <row r="37" spans="1:22" x14ac:dyDescent="0.25">
      <c r="B37" s="8" t="s">
        <v>161</v>
      </c>
      <c r="C37" s="81">
        <v>-4189.2241532370681</v>
      </c>
      <c r="D37" s="81">
        <v>-5015.699775756977</v>
      </c>
      <c r="E37" s="81">
        <v>-4203.3888815979008</v>
      </c>
      <c r="F37" s="81">
        <v>32309.121785018826</v>
      </c>
      <c r="G37" s="81">
        <v>41365.842178315972</v>
      </c>
      <c r="H37" s="81">
        <v>37028.746377344738</v>
      </c>
      <c r="I37" s="81">
        <v>33209.961327511526</v>
      </c>
      <c r="J37" s="81">
        <v>30620.315397764003</v>
      </c>
      <c r="K37" s="81">
        <v>29698.790263677874</v>
      </c>
      <c r="L37" s="81">
        <v>24293.42777307611</v>
      </c>
      <c r="M37" s="81">
        <v>23769.706883852978</v>
      </c>
      <c r="N37" s="81">
        <v>26315.217796922978</v>
      </c>
      <c r="O37" s="81">
        <v>25088.53126113335</v>
      </c>
      <c r="T37" s="1">
        <v>301.44803140053494</v>
      </c>
      <c r="U37" s="1">
        <v>297.01202987993975</v>
      </c>
      <c r="V37" s="1">
        <v>259.02576359078063</v>
      </c>
    </row>
    <row r="38" spans="1:22" x14ac:dyDescent="0.25">
      <c r="B38" s="9"/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  <c r="N38" s="82"/>
      <c r="O38" s="82"/>
    </row>
    <row r="39" spans="1:22" x14ac:dyDescent="0.25">
      <c r="B39" s="9"/>
      <c r="C39" s="82"/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</row>
    <row r="40" spans="1:22" x14ac:dyDescent="0.25">
      <c r="B40" s="8"/>
      <c r="F40" s="2"/>
      <c r="H40" s="2"/>
      <c r="J40" s="2"/>
      <c r="L40" s="2"/>
    </row>
    <row r="41" spans="1:22" x14ac:dyDescent="0.25">
      <c r="A41" s="5" t="s">
        <v>52</v>
      </c>
      <c r="B41" s="5" t="s">
        <v>162</v>
      </c>
      <c r="C41" s="81">
        <v>8.7935320260221488</v>
      </c>
      <c r="D41" s="81">
        <v>10.502168301361962</v>
      </c>
      <c r="E41" s="81">
        <v>197.47335287133319</v>
      </c>
      <c r="F41" s="81">
        <v>946.31509808190822</v>
      </c>
      <c r="G41" s="81">
        <v>1038.5480988523705</v>
      </c>
      <c r="H41" s="81">
        <v>1873.8815133813841</v>
      </c>
      <c r="I41" s="81">
        <v>2430.770456400729</v>
      </c>
      <c r="J41" s="81">
        <v>421.4618614575993</v>
      </c>
      <c r="K41" s="81">
        <v>-918.07720183782658</v>
      </c>
      <c r="L41" s="81">
        <v>-2054.0193864613248</v>
      </c>
      <c r="M41" s="81">
        <v>-2811.3141762103351</v>
      </c>
      <c r="N41" s="81">
        <v>-2779.245241586781</v>
      </c>
      <c r="O41" s="81">
        <v>-3191.2200259309247</v>
      </c>
      <c r="T41" s="1">
        <v>24.257319981092849</v>
      </c>
      <c r="U41" s="1">
        <v>24.42060290322555</v>
      </c>
      <c r="V41" s="1">
        <v>11.088477088761781</v>
      </c>
    </row>
    <row r="43" spans="1:22" ht="15.75" thickBot="1" x14ac:dyDescent="0.3"/>
    <row r="44" spans="1:22" ht="15.75" thickBot="1" x14ac:dyDescent="0.3">
      <c r="A44" s="3" t="s">
        <v>2</v>
      </c>
      <c r="C44" s="102" t="s">
        <v>164</v>
      </c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4"/>
    </row>
    <row r="45" spans="1:22" x14ac:dyDescent="0.25">
      <c r="A45" s="10" t="s">
        <v>8</v>
      </c>
      <c r="B45" s="4" t="s">
        <v>152</v>
      </c>
      <c r="C45" s="2">
        <v>2018</v>
      </c>
      <c r="D45" s="2">
        <v>2019</v>
      </c>
      <c r="E45" s="2">
        <v>2020</v>
      </c>
      <c r="F45" s="1">
        <v>2023</v>
      </c>
      <c r="G45" s="2">
        <v>2025</v>
      </c>
      <c r="H45" s="1">
        <v>2028</v>
      </c>
      <c r="I45" s="2">
        <v>2030</v>
      </c>
      <c r="J45" s="1">
        <v>2033</v>
      </c>
      <c r="K45" s="2">
        <v>2035</v>
      </c>
      <c r="L45" s="1">
        <v>2038</v>
      </c>
      <c r="M45" s="2">
        <v>2040</v>
      </c>
      <c r="N45" s="2">
        <v>2045</v>
      </c>
      <c r="O45" s="2">
        <v>2050</v>
      </c>
      <c r="T45" s="1">
        <v>2018</v>
      </c>
      <c r="U45" s="1">
        <v>2019</v>
      </c>
      <c r="V45" s="1">
        <v>2020</v>
      </c>
    </row>
    <row r="46" spans="1:22" x14ac:dyDescent="0.25">
      <c r="A46" s="5" t="s">
        <v>9</v>
      </c>
      <c r="B46" s="5" t="s">
        <v>153</v>
      </c>
      <c r="C46" s="81">
        <v>0.12781539219372462</v>
      </c>
      <c r="D46" s="81">
        <v>-0.10545945230933285</v>
      </c>
      <c r="E46" s="81">
        <v>1.5564185139969595</v>
      </c>
      <c r="F46" s="81">
        <v>65.905925516629168</v>
      </c>
      <c r="G46" s="81">
        <v>125.29174251940594</v>
      </c>
      <c r="H46" s="81">
        <v>147.28476646413901</v>
      </c>
      <c r="I46" s="81">
        <v>155.79686258198353</v>
      </c>
      <c r="J46" s="81">
        <v>183.74397924667255</v>
      </c>
      <c r="K46" s="81">
        <v>196.5290304202731</v>
      </c>
      <c r="L46" s="81">
        <v>158.42324948003022</v>
      </c>
      <c r="M46" s="81">
        <v>136.13573065347566</v>
      </c>
      <c r="N46" s="81">
        <v>145.45435347943049</v>
      </c>
      <c r="O46" s="81">
        <v>161.74824477629659</v>
      </c>
      <c r="T46" s="1">
        <v>1125.7650224580357</v>
      </c>
      <c r="U46" s="1">
        <v>1048.3219537121049</v>
      </c>
      <c r="V46" s="1">
        <v>888.01278839287727</v>
      </c>
    </row>
    <row r="47" spans="1:22" x14ac:dyDescent="0.25">
      <c r="A47" s="6" t="s">
        <v>13</v>
      </c>
      <c r="B47" s="6" t="s">
        <v>154</v>
      </c>
      <c r="C47" s="81">
        <v>-4.9444592309389463</v>
      </c>
      <c r="D47" s="81">
        <v>2.0683851765488726</v>
      </c>
      <c r="E47" s="81">
        <v>0.23583284757017964</v>
      </c>
      <c r="F47" s="81">
        <v>-13.373903512724553</v>
      </c>
      <c r="G47" s="81">
        <v>-0.56842210956955341</v>
      </c>
      <c r="H47" s="81">
        <v>6.300554221809989</v>
      </c>
      <c r="I47" s="81">
        <v>10.980894328750907</v>
      </c>
      <c r="J47" s="81">
        <v>12.158708573935087</v>
      </c>
      <c r="K47" s="81">
        <v>12.912958011035101</v>
      </c>
      <c r="L47" s="81">
        <v>21.930577232853693</v>
      </c>
      <c r="M47" s="81">
        <v>27.7929641643602</v>
      </c>
      <c r="N47" s="81">
        <v>37.347292123367367</v>
      </c>
      <c r="O47" s="81">
        <v>42.356364530270469</v>
      </c>
      <c r="T47" s="1">
        <v>255.35415560608487</v>
      </c>
      <c r="U47" s="1">
        <v>244.18086472095493</v>
      </c>
      <c r="V47" s="1">
        <v>233.06488106996525</v>
      </c>
    </row>
    <row r="48" spans="1:22" x14ac:dyDescent="0.25">
      <c r="A48" s="6" t="s">
        <v>58</v>
      </c>
      <c r="B48" s="6" t="s">
        <v>155</v>
      </c>
      <c r="C48" s="81">
        <v>-1495.608036606016</v>
      </c>
      <c r="D48" s="81">
        <v>-891.08473859923834</v>
      </c>
      <c r="E48" s="81">
        <v>-509.37060738917899</v>
      </c>
      <c r="F48" s="81">
        <v>-495.71360114698837</v>
      </c>
      <c r="G48" s="81">
        <v>-448.91152979243998</v>
      </c>
      <c r="H48" s="81">
        <v>-393.67803252918748</v>
      </c>
      <c r="I48" s="81">
        <v>-387.5365328065227</v>
      </c>
      <c r="J48" s="81">
        <v>-380.61106036357432</v>
      </c>
      <c r="K48" s="81">
        <v>-377.77497524423234</v>
      </c>
      <c r="L48" s="81">
        <v>-375.13084395310489</v>
      </c>
      <c r="M48" s="81">
        <v>-372.58700049183699</v>
      </c>
      <c r="N48" s="81">
        <v>-361.3904597580372</v>
      </c>
      <c r="O48" s="81">
        <v>-352.22977247753806</v>
      </c>
      <c r="T48" s="1">
        <v>12212.694173523761</v>
      </c>
      <c r="U48" s="1">
        <v>12391.265437397369</v>
      </c>
      <c r="V48" s="1">
        <v>11956.557965444083</v>
      </c>
    </row>
    <row r="49" spans="1:22" x14ac:dyDescent="0.25">
      <c r="A49" s="6" t="s">
        <v>39</v>
      </c>
      <c r="B49" s="6" t="s">
        <v>156</v>
      </c>
      <c r="C49" s="81">
        <v>545.16280077466809</v>
      </c>
      <c r="D49" s="81">
        <v>480.8062092915975</v>
      </c>
      <c r="E49" s="81">
        <v>308.4105551451371</v>
      </c>
      <c r="F49" s="81">
        <v>363.01081319920331</v>
      </c>
      <c r="G49" s="81">
        <v>307.32770111165109</v>
      </c>
      <c r="H49" s="81">
        <v>197.88951940716606</v>
      </c>
      <c r="I49" s="81">
        <v>129.56039460828242</v>
      </c>
      <c r="J49" s="81">
        <v>61.88725587627323</v>
      </c>
      <c r="K49" s="81">
        <v>36.72113216762591</v>
      </c>
      <c r="L49" s="81">
        <v>47.592471702811054</v>
      </c>
      <c r="M49" s="81">
        <v>55.041239786702135</v>
      </c>
      <c r="N49" s="81">
        <v>31.423682506781688</v>
      </c>
      <c r="O49" s="81">
        <v>-23.762030404413281</v>
      </c>
      <c r="T49" s="1">
        <v>3257.1679784986718</v>
      </c>
      <c r="U49" s="1">
        <v>3281.4481079758471</v>
      </c>
      <c r="V49" s="1">
        <v>3231.3042937872442</v>
      </c>
    </row>
    <row r="50" spans="1:22" x14ac:dyDescent="0.25">
      <c r="A50" s="6" t="s">
        <v>54</v>
      </c>
      <c r="B50" s="6" t="s">
        <v>157</v>
      </c>
      <c r="C50" s="81">
        <v>2426.4416684589669</v>
      </c>
      <c r="D50" s="81">
        <v>2403.5728696686638</v>
      </c>
      <c r="E50" s="81">
        <v>2221.0286713500172</v>
      </c>
      <c r="F50" s="81">
        <v>2183.2321338280672</v>
      </c>
      <c r="G50" s="81">
        <v>2125.3100496611369</v>
      </c>
      <c r="H50" s="81">
        <v>2031.9838058595633</v>
      </c>
      <c r="I50" s="81">
        <v>2012.1844269926005</v>
      </c>
      <c r="J50" s="81">
        <v>2233.6759287300883</v>
      </c>
      <c r="K50" s="81">
        <v>2408.8528812118493</v>
      </c>
      <c r="L50" s="81">
        <v>2667.3271161787525</v>
      </c>
      <c r="M50" s="81">
        <v>2837.1086838364645</v>
      </c>
      <c r="N50" s="81">
        <v>3253.1189096602284</v>
      </c>
      <c r="O50" s="81">
        <v>3667.8526547843321</v>
      </c>
      <c r="T50" s="1">
        <v>37837.060302646867</v>
      </c>
      <c r="U50" s="1">
        <v>37187.235129301072</v>
      </c>
      <c r="V50" s="1">
        <v>36753.604849083829</v>
      </c>
    </row>
    <row r="51" spans="1:22" x14ac:dyDescent="0.25">
      <c r="A51" s="6" t="s">
        <v>47</v>
      </c>
      <c r="B51" s="6" t="s">
        <v>158</v>
      </c>
      <c r="C51" s="81">
        <v>-1.1136475509239574</v>
      </c>
      <c r="D51" s="81">
        <v>-2.3524213288048372</v>
      </c>
      <c r="E51" s="81">
        <v>-2.3363408442814091</v>
      </c>
      <c r="F51" s="81">
        <v>3.1662489907239433</v>
      </c>
      <c r="G51" s="81">
        <v>-9.0718251244969679</v>
      </c>
      <c r="H51" s="81">
        <v>-12.883321699290121</v>
      </c>
      <c r="I51" s="81">
        <v>-15.303919255039204</v>
      </c>
      <c r="J51" s="81">
        <v>-15.757768506045181</v>
      </c>
      <c r="K51" s="81">
        <v>-16.219879960344343</v>
      </c>
      <c r="L51" s="81">
        <v>-12.957248813652001</v>
      </c>
      <c r="M51" s="81">
        <v>-9.3825977625583334</v>
      </c>
      <c r="N51" s="81">
        <v>-1.519064572916875</v>
      </c>
      <c r="O51" s="81">
        <v>5.345251763969415</v>
      </c>
      <c r="T51" s="1">
        <v>156.31446464681653</v>
      </c>
      <c r="U51" s="1">
        <v>161.93208322886309</v>
      </c>
      <c r="V51" s="1">
        <v>140.84907544869287</v>
      </c>
    </row>
    <row r="52" spans="1:22" x14ac:dyDescent="0.25">
      <c r="A52" s="7"/>
      <c r="B52" s="8" t="s">
        <v>159</v>
      </c>
      <c r="C52" s="81">
        <v>1470.0661412379413</v>
      </c>
      <c r="D52" s="81">
        <v>1992.904844756471</v>
      </c>
      <c r="E52" s="81">
        <v>2019.5245296232606</v>
      </c>
      <c r="F52" s="81">
        <v>2106.2276168749231</v>
      </c>
      <c r="G52" s="81">
        <v>2099.3777162656843</v>
      </c>
      <c r="H52" s="81">
        <v>1976.8972917242063</v>
      </c>
      <c r="I52" s="81">
        <v>1905.6821264500541</v>
      </c>
      <c r="J52" s="81">
        <v>2095.0970435573545</v>
      </c>
      <c r="K52" s="81">
        <v>2261.0211466061955</v>
      </c>
      <c r="L52" s="81">
        <v>2507.1853218276956</v>
      </c>
      <c r="M52" s="81">
        <v>2674.10902018661</v>
      </c>
      <c r="N52" s="81">
        <v>3104.4347134388518</v>
      </c>
      <c r="O52" s="81">
        <v>3501.3107129729178</v>
      </c>
      <c r="T52" s="1">
        <v>54844.356097380238</v>
      </c>
      <c r="U52" s="1">
        <v>54314.383576336215</v>
      </c>
      <c r="V52" s="1">
        <v>53203.393853226691</v>
      </c>
    </row>
    <row r="53" spans="1:22" x14ac:dyDescent="0.25">
      <c r="A53" s="7"/>
      <c r="B53" s="9"/>
      <c r="C53" s="82"/>
      <c r="D53" s="82"/>
      <c r="E53" s="82"/>
      <c r="F53" s="82"/>
      <c r="G53" s="82"/>
      <c r="H53" s="82"/>
      <c r="I53" s="82"/>
      <c r="J53" s="82"/>
      <c r="K53" s="82"/>
      <c r="L53" s="82"/>
      <c r="M53" s="82"/>
      <c r="N53" s="82"/>
      <c r="O53" s="82"/>
    </row>
    <row r="54" spans="1:22" x14ac:dyDescent="0.25">
      <c r="A54" s="7"/>
      <c r="B54" s="9"/>
      <c r="C54" s="82"/>
      <c r="D54" s="82"/>
      <c r="E54" s="82"/>
      <c r="F54" s="82"/>
      <c r="G54" s="82"/>
      <c r="H54" s="82"/>
      <c r="I54" s="82"/>
      <c r="J54" s="82"/>
      <c r="K54" s="82"/>
      <c r="L54" s="82"/>
      <c r="M54" s="82"/>
      <c r="N54" s="82"/>
      <c r="O54" s="82"/>
    </row>
    <row r="55" spans="1:22" x14ac:dyDescent="0.25">
      <c r="A55" s="7"/>
      <c r="B55" s="9"/>
      <c r="F55" s="2"/>
      <c r="H55" s="2"/>
      <c r="J55" s="2"/>
      <c r="L55" s="2"/>
    </row>
    <row r="56" spans="1:22" x14ac:dyDescent="0.25">
      <c r="A56" s="5" t="s">
        <v>66</v>
      </c>
      <c r="B56" s="5" t="s">
        <v>160</v>
      </c>
      <c r="C56" s="81">
        <v>-117.16004051587015</v>
      </c>
      <c r="D56" s="81">
        <v>-116.28039274046432</v>
      </c>
      <c r="E56" s="81">
        <v>-126.88824245478736</v>
      </c>
      <c r="F56" s="81">
        <v>-126.88824245478736</v>
      </c>
      <c r="G56" s="81">
        <v>-126.88824245478736</v>
      </c>
      <c r="H56" s="81">
        <v>-126.88824245478736</v>
      </c>
      <c r="I56" s="81">
        <v>-126.88824245478736</v>
      </c>
      <c r="J56" s="81">
        <v>-126.88824245478736</v>
      </c>
      <c r="K56" s="81">
        <v>-126.88824245478736</v>
      </c>
      <c r="L56" s="81">
        <v>-126.88824245478736</v>
      </c>
      <c r="M56" s="81">
        <v>-126.88824245478736</v>
      </c>
      <c r="N56" s="81">
        <v>-126.88824245478713</v>
      </c>
      <c r="O56" s="81">
        <v>-126.88824245478736</v>
      </c>
      <c r="T56" s="1">
        <v>818.99237276420251</v>
      </c>
      <c r="U56" s="1">
        <v>836.6516960855347</v>
      </c>
      <c r="V56" s="1">
        <v>813.39962457960223</v>
      </c>
    </row>
    <row r="57" spans="1:22" x14ac:dyDescent="0.25">
      <c r="B57" s="8" t="s">
        <v>161</v>
      </c>
      <c r="C57" s="81">
        <v>1352.9061007220589</v>
      </c>
      <c r="D57" s="81">
        <v>1876.6244520159817</v>
      </c>
      <c r="E57" s="81">
        <v>1892.636287168476</v>
      </c>
      <c r="F57" s="81">
        <v>1979.3393744201312</v>
      </c>
      <c r="G57" s="81">
        <v>1972.4894738109069</v>
      </c>
      <c r="H57" s="81">
        <v>1850.0090492694217</v>
      </c>
      <c r="I57" s="81">
        <v>1778.7938839952621</v>
      </c>
      <c r="J57" s="81">
        <v>1968.2088011025699</v>
      </c>
      <c r="K57" s="81">
        <v>2134.1329041514182</v>
      </c>
      <c r="L57" s="81">
        <v>2380.297079372911</v>
      </c>
      <c r="M57" s="81">
        <v>2547.2207777318254</v>
      </c>
      <c r="N57" s="81">
        <v>2977.5464709840599</v>
      </c>
      <c r="O57" s="81">
        <v>3374.4224705181332</v>
      </c>
      <c r="T57" s="1">
        <v>55663.348470144439</v>
      </c>
      <c r="U57" s="1">
        <v>55151.035272421752</v>
      </c>
      <c r="V57" s="1">
        <v>54016.793477806292</v>
      </c>
    </row>
    <row r="58" spans="1:22" x14ac:dyDescent="0.25">
      <c r="B58" s="9"/>
      <c r="C58" s="82"/>
      <c r="D58" s="82"/>
      <c r="E58" s="82"/>
      <c r="F58" s="82"/>
      <c r="G58" s="82"/>
      <c r="H58" s="82"/>
      <c r="I58" s="82"/>
      <c r="J58" s="82"/>
      <c r="K58" s="82"/>
      <c r="L58" s="82"/>
      <c r="M58" s="82"/>
      <c r="N58" s="82"/>
      <c r="O58" s="82"/>
    </row>
    <row r="59" spans="1:22" x14ac:dyDescent="0.25">
      <c r="B59" s="9"/>
      <c r="C59" s="82"/>
      <c r="D59" s="82"/>
      <c r="E59" s="82"/>
      <c r="F59" s="82"/>
      <c r="G59" s="82"/>
      <c r="H59" s="82"/>
      <c r="I59" s="82"/>
      <c r="J59" s="82"/>
      <c r="K59" s="82"/>
      <c r="L59" s="82"/>
      <c r="M59" s="82"/>
      <c r="N59" s="82"/>
      <c r="O59" s="82"/>
    </row>
    <row r="60" spans="1:22" x14ac:dyDescent="0.25">
      <c r="B60" s="8"/>
      <c r="F60" s="2"/>
      <c r="H60" s="2"/>
      <c r="J60" s="2"/>
      <c r="L60" s="2"/>
    </row>
    <row r="61" spans="1:22" x14ac:dyDescent="0.25">
      <c r="A61" s="5" t="s">
        <v>52</v>
      </c>
      <c r="B61" s="5" t="s">
        <v>162</v>
      </c>
      <c r="C61" s="81">
        <v>-0.82073573067948047</v>
      </c>
      <c r="D61" s="81">
        <v>-0.67700898810708132</v>
      </c>
      <c r="E61" s="81">
        <v>-0.42992559592894786</v>
      </c>
      <c r="F61" s="81">
        <v>74.016738110376409</v>
      </c>
      <c r="G61" s="81">
        <v>122.60480112103261</v>
      </c>
      <c r="H61" s="81">
        <v>135.84585367619479</v>
      </c>
      <c r="I61" s="81">
        <v>144.66985757196869</v>
      </c>
      <c r="J61" s="81">
        <v>130.31981467808026</v>
      </c>
      <c r="K61" s="81">
        <v>120.7568755293037</v>
      </c>
      <c r="L61" s="81">
        <v>108.61947858803212</v>
      </c>
      <c r="M61" s="81">
        <v>99.741142630400631</v>
      </c>
      <c r="N61" s="81">
        <v>109.41674056968142</v>
      </c>
      <c r="O61" s="81">
        <v>118.31459214880027</v>
      </c>
      <c r="T61" s="1">
        <v>3416.2734413601124</v>
      </c>
      <c r="U61" s="1">
        <v>3414.4396657232974</v>
      </c>
      <c r="V61" s="1">
        <v>3407.7700983440423</v>
      </c>
    </row>
    <row r="62" spans="1:22" x14ac:dyDescent="0.25">
      <c r="G62" s="90"/>
    </row>
    <row r="63" spans="1:22" ht="15.75" thickBot="1" x14ac:dyDescent="0.3"/>
    <row r="64" spans="1:22" ht="15.75" thickBot="1" x14ac:dyDescent="0.3">
      <c r="A64" s="3" t="s">
        <v>3</v>
      </c>
      <c r="C64" s="102" t="s">
        <v>165</v>
      </c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4"/>
    </row>
    <row r="65" spans="1:22" x14ac:dyDescent="0.25">
      <c r="A65" s="10" t="s">
        <v>8</v>
      </c>
      <c r="B65" s="4" t="s">
        <v>152</v>
      </c>
      <c r="C65" s="2">
        <v>2018</v>
      </c>
      <c r="D65" s="2">
        <v>2019</v>
      </c>
      <c r="E65" s="2">
        <v>2020</v>
      </c>
      <c r="F65" s="1">
        <v>2023</v>
      </c>
      <c r="G65" s="2">
        <v>2025</v>
      </c>
      <c r="H65" s="1">
        <v>2028</v>
      </c>
      <c r="I65" s="2">
        <v>2030</v>
      </c>
      <c r="J65" s="1">
        <v>2033</v>
      </c>
      <c r="K65" s="2">
        <v>2035</v>
      </c>
      <c r="L65" s="1">
        <v>2038</v>
      </c>
      <c r="M65" s="2">
        <v>2040</v>
      </c>
      <c r="N65" s="2">
        <v>2045</v>
      </c>
      <c r="O65" s="2">
        <v>2050</v>
      </c>
      <c r="T65" s="1">
        <v>2018</v>
      </c>
      <c r="U65" s="1">
        <v>2019</v>
      </c>
      <c r="V65" s="1">
        <v>2020</v>
      </c>
    </row>
    <row r="66" spans="1:22" x14ac:dyDescent="0.25">
      <c r="A66" s="5" t="s">
        <v>9</v>
      </c>
      <c r="B66" s="5" t="s">
        <v>153</v>
      </c>
      <c r="C66" s="81">
        <v>-8.8950616337967858E-2</v>
      </c>
      <c r="D66" s="81">
        <v>-13.159719669622461</v>
      </c>
      <c r="E66" s="81">
        <v>-130.84752063619146</v>
      </c>
      <c r="F66" s="81">
        <v>-8.194998798088136</v>
      </c>
      <c r="G66" s="81">
        <v>-9.5604783285584745</v>
      </c>
      <c r="H66" s="81">
        <v>-7.6605443989993773</v>
      </c>
      <c r="I66" s="81">
        <v>-7.2712149487530269</v>
      </c>
      <c r="J66" s="81">
        <v>0.77411591468035112</v>
      </c>
      <c r="K66" s="81">
        <v>6.0690402468956108</v>
      </c>
      <c r="L66" s="81">
        <v>-7.106062826263269</v>
      </c>
      <c r="M66" s="81">
        <v>-15.599729691289895</v>
      </c>
      <c r="N66" s="81">
        <v>-6.7546989618575708</v>
      </c>
      <c r="O66" s="81">
        <v>1.1197409772943843</v>
      </c>
      <c r="T66" s="1">
        <v>245.60522849228306</v>
      </c>
      <c r="U66" s="1">
        <v>249.28320761166356</v>
      </c>
      <c r="V66" s="1">
        <v>365.22359574499802</v>
      </c>
    </row>
    <row r="67" spans="1:22" x14ac:dyDescent="0.25">
      <c r="A67" s="6" t="s">
        <v>13</v>
      </c>
      <c r="B67" s="6" t="s">
        <v>154</v>
      </c>
      <c r="C67" s="81">
        <v>-14.81139392497812</v>
      </c>
      <c r="D67" s="81">
        <v>-0.12369900424937441</v>
      </c>
      <c r="E67" s="81">
        <v>-3.8563283352517601</v>
      </c>
      <c r="F67" s="81">
        <v>-4.8284610507387242</v>
      </c>
      <c r="G67" s="81">
        <v>2.4398845551261275</v>
      </c>
      <c r="H67" s="81">
        <v>4.9371051891449724</v>
      </c>
      <c r="I67" s="81">
        <v>5.8917946144066491</v>
      </c>
      <c r="J67" s="81">
        <v>8.3567354641766087</v>
      </c>
      <c r="K67" s="81">
        <v>10.04212516426287</v>
      </c>
      <c r="L67" s="81">
        <v>19.068503925241657</v>
      </c>
      <c r="M67" s="81">
        <v>24.921043219441799</v>
      </c>
      <c r="N67" s="81">
        <v>43.974825608715093</v>
      </c>
      <c r="O67" s="81">
        <v>44.938312562310387</v>
      </c>
      <c r="T67" s="1">
        <v>1497.7001989614923</v>
      </c>
      <c r="U67" s="1">
        <v>1320.9458892545781</v>
      </c>
      <c r="V67" s="1">
        <v>1122.5956110552449</v>
      </c>
    </row>
    <row r="68" spans="1:22" x14ac:dyDescent="0.25">
      <c r="A68" s="6" t="s">
        <v>58</v>
      </c>
      <c r="B68" s="6" t="s">
        <v>155</v>
      </c>
      <c r="C68" s="81">
        <v>95.46579403648542</v>
      </c>
      <c r="D68" s="81">
        <v>95.881624934026888</v>
      </c>
      <c r="E68" s="81">
        <v>93.74372054912152</v>
      </c>
      <c r="F68" s="81">
        <v>92.888035193337373</v>
      </c>
      <c r="G68" s="81">
        <v>92.530105793292648</v>
      </c>
      <c r="H68" s="81">
        <v>92.016009292668627</v>
      </c>
      <c r="I68" s="81">
        <v>91.998216316588184</v>
      </c>
      <c r="J68" s="81">
        <v>91.756156143799558</v>
      </c>
      <c r="K68" s="81">
        <v>92.150972067646649</v>
      </c>
      <c r="L68" s="81">
        <v>93.422544704734207</v>
      </c>
      <c r="M68" s="81">
        <v>93.929257149453804</v>
      </c>
      <c r="N68" s="81">
        <v>93.420341295539629</v>
      </c>
      <c r="O68" s="81">
        <v>91.817887998885396</v>
      </c>
      <c r="T68" s="1">
        <v>325.44286899598734</v>
      </c>
      <c r="U68" s="1">
        <v>354.11942232317398</v>
      </c>
      <c r="V68" s="1">
        <v>356.30776607043106</v>
      </c>
    </row>
    <row r="69" spans="1:22" x14ac:dyDescent="0.25">
      <c r="A69" s="6" t="s">
        <v>39</v>
      </c>
      <c r="B69" s="6" t="s">
        <v>156</v>
      </c>
      <c r="C69" s="81">
        <v>17.877545716453824</v>
      </c>
      <c r="D69" s="81">
        <v>17.717784181399225</v>
      </c>
      <c r="E69" s="81">
        <v>17.931774518393809</v>
      </c>
      <c r="F69" s="81">
        <v>53.897899732813357</v>
      </c>
      <c r="G69" s="81">
        <v>70.306319183648156</v>
      </c>
      <c r="H69" s="81">
        <v>73.00661888352181</v>
      </c>
      <c r="I69" s="81">
        <v>74.720892862872574</v>
      </c>
      <c r="J69" s="81">
        <v>66.269647693466709</v>
      </c>
      <c r="K69" s="81">
        <v>59.787877435791529</v>
      </c>
      <c r="L69" s="81">
        <v>49.167158144430289</v>
      </c>
      <c r="M69" s="81">
        <v>42.265751580113147</v>
      </c>
      <c r="N69" s="81">
        <v>28.207987980521352</v>
      </c>
      <c r="O69" s="81">
        <v>14.196296361069869</v>
      </c>
      <c r="T69" s="1">
        <v>728.5749126217238</v>
      </c>
      <c r="U69" s="1">
        <v>729.6736406668856</v>
      </c>
      <c r="V69" s="1">
        <v>702.64963711667008</v>
      </c>
    </row>
    <row r="70" spans="1:22" x14ac:dyDescent="0.25">
      <c r="A70" s="6" t="s">
        <v>54</v>
      </c>
      <c r="B70" s="6" t="s">
        <v>157</v>
      </c>
      <c r="C70" s="81">
        <v>-6370.3513213874758</v>
      </c>
      <c r="D70" s="81">
        <v>-6900.9350595038231</v>
      </c>
      <c r="E70" s="81">
        <v>-6355.2127635648067</v>
      </c>
      <c r="F70" s="81">
        <v>-5409.0658968189091</v>
      </c>
      <c r="G70" s="81">
        <v>-4812.2554858829862</v>
      </c>
      <c r="H70" s="81">
        <v>-3931.2522767075134</v>
      </c>
      <c r="I70" s="81">
        <v>-3344.3759860104583</v>
      </c>
      <c r="J70" s="81">
        <v>-3346.1576478391144</v>
      </c>
      <c r="K70" s="81">
        <v>-3342.9721356429473</v>
      </c>
      <c r="L70" s="81">
        <v>-3364.9586504293402</v>
      </c>
      <c r="M70" s="81">
        <v>-3375.7582606700635</v>
      </c>
      <c r="N70" s="81">
        <v>-3491.1942677948118</v>
      </c>
      <c r="O70" s="81">
        <v>-3482.8233637312933</v>
      </c>
      <c r="T70" s="1">
        <v>34012.410147723203</v>
      </c>
      <c r="U70" s="1">
        <v>33739.153073397822</v>
      </c>
      <c r="V70" s="1">
        <v>32308.934033683807</v>
      </c>
    </row>
    <row r="71" spans="1:22" x14ac:dyDescent="0.25">
      <c r="A71" s="6" t="s">
        <v>47</v>
      </c>
      <c r="B71" s="6" t="s">
        <v>158</v>
      </c>
      <c r="C71" s="81">
        <v>8.6426321890448889</v>
      </c>
      <c r="D71" s="81">
        <v>3.5862210352881903</v>
      </c>
      <c r="E71" s="81">
        <v>5.5626253484342669</v>
      </c>
      <c r="F71" s="81">
        <v>96.029226986351887</v>
      </c>
      <c r="G71" s="81">
        <v>39.957871962835839</v>
      </c>
      <c r="H71" s="81">
        <v>27.973262861331136</v>
      </c>
      <c r="I71" s="81">
        <v>18.868819591034821</v>
      </c>
      <c r="J71" s="81">
        <v>2.2568137797595682</v>
      </c>
      <c r="K71" s="81">
        <v>-6.5685812922224613</v>
      </c>
      <c r="L71" s="81">
        <v>-15.099083689859356</v>
      </c>
      <c r="M71" s="81">
        <v>-13.176122689959925</v>
      </c>
      <c r="N71" s="81">
        <v>-1.6397900556013383</v>
      </c>
      <c r="O71" s="81">
        <v>9.037667558171762</v>
      </c>
      <c r="T71" s="1">
        <v>1361.671530006329</v>
      </c>
      <c r="U71" s="1">
        <v>1340.4425275816577</v>
      </c>
      <c r="V71" s="1">
        <v>1116.0946114844612</v>
      </c>
    </row>
    <row r="72" spans="1:22" x14ac:dyDescent="0.25">
      <c r="A72" s="7"/>
      <c r="B72" s="8" t="s">
        <v>159</v>
      </c>
      <c r="C72" s="81">
        <v>-6263.2656939868102</v>
      </c>
      <c r="D72" s="81">
        <v>-6797.0328480269891</v>
      </c>
      <c r="E72" s="81">
        <v>-6372.6784921203071</v>
      </c>
      <c r="F72" s="81">
        <v>-5179.2741947552349</v>
      </c>
      <c r="G72" s="81">
        <v>-4616.5817827166502</v>
      </c>
      <c r="H72" s="81">
        <v>-3740.9798248798434</v>
      </c>
      <c r="I72" s="81">
        <v>-3160.1674775743049</v>
      </c>
      <c r="J72" s="81">
        <v>-3176.7441788432334</v>
      </c>
      <c r="K72" s="81">
        <v>-3181.4907020205719</v>
      </c>
      <c r="L72" s="81">
        <v>-3225.5055901710621</v>
      </c>
      <c r="M72" s="81">
        <v>-3243.4180611023039</v>
      </c>
      <c r="N72" s="81">
        <v>-3333.9856019274957</v>
      </c>
      <c r="O72" s="81">
        <v>-3321.7134582735671</v>
      </c>
      <c r="T72" s="1">
        <v>38171.404886801021</v>
      </c>
      <c r="U72" s="1">
        <v>37733.617760835783</v>
      </c>
      <c r="V72" s="1">
        <v>35971.80525515561</v>
      </c>
    </row>
    <row r="73" spans="1:22" x14ac:dyDescent="0.25">
      <c r="A73" s="7"/>
      <c r="B73" s="9"/>
      <c r="C73" s="82"/>
      <c r="D73" s="82"/>
      <c r="E73" s="82"/>
      <c r="F73" s="82"/>
      <c r="G73" s="82"/>
      <c r="H73" s="82"/>
      <c r="I73" s="82"/>
      <c r="J73" s="82"/>
      <c r="K73" s="82"/>
      <c r="L73" s="82"/>
      <c r="M73" s="82"/>
      <c r="N73" s="82"/>
      <c r="O73" s="82"/>
    </row>
    <row r="74" spans="1:22" x14ac:dyDescent="0.25">
      <c r="A74" s="7"/>
      <c r="B74" s="9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</row>
    <row r="75" spans="1:22" x14ac:dyDescent="0.25">
      <c r="A75" s="7"/>
      <c r="B75" s="9"/>
      <c r="F75" s="2"/>
      <c r="H75" s="2"/>
      <c r="J75" s="2"/>
      <c r="L75" s="2"/>
    </row>
    <row r="76" spans="1:22" x14ac:dyDescent="0.25">
      <c r="A76" s="5" t="s">
        <v>66</v>
      </c>
      <c r="B76" s="5" t="s">
        <v>160</v>
      </c>
      <c r="C76" s="81">
        <v>-1381.615072711498</v>
      </c>
      <c r="D76" s="81">
        <v>-1426.8701443470327</v>
      </c>
      <c r="E76" s="81">
        <v>-1484.3521291400839</v>
      </c>
      <c r="F76" s="81">
        <v>-1484.387409572387</v>
      </c>
      <c r="G76" s="81">
        <v>-1484.4109298605895</v>
      </c>
      <c r="H76" s="81">
        <v>-1484.4462102928928</v>
      </c>
      <c r="I76" s="81">
        <v>-1484.4697305810946</v>
      </c>
      <c r="J76" s="81">
        <v>-1484.5089310614317</v>
      </c>
      <c r="K76" s="81">
        <v>-1484.5350647149899</v>
      </c>
      <c r="L76" s="81">
        <v>-1484.5742651953265</v>
      </c>
      <c r="M76" s="81">
        <v>-1484.6003988488844</v>
      </c>
      <c r="N76" s="81">
        <v>-1484.6657329827797</v>
      </c>
      <c r="O76" s="81">
        <v>-1484.7310671166745</v>
      </c>
      <c r="T76" s="1">
        <v>2777.5412394668656</v>
      </c>
      <c r="U76" s="1">
        <v>2780.9639165879648</v>
      </c>
      <c r="V76" s="1">
        <v>2767.0901733383689</v>
      </c>
    </row>
    <row r="77" spans="1:22" x14ac:dyDescent="0.25">
      <c r="B77" s="8" t="s">
        <v>161</v>
      </c>
      <c r="C77" s="81">
        <v>-36782.242812403521</v>
      </c>
      <c r="D77" s="81">
        <v>-36405.310622537923</v>
      </c>
      <c r="E77" s="81">
        <v>-34812.369506835254</v>
      </c>
      <c r="F77" s="81">
        <v>-32744.550264227848</v>
      </c>
      <c r="G77" s="81">
        <v>-31375.997784398493</v>
      </c>
      <c r="H77" s="81">
        <v>-29331.171411963041</v>
      </c>
      <c r="I77" s="81">
        <v>-27969.489704127147</v>
      </c>
      <c r="J77" s="81">
        <v>-26975.577989469533</v>
      </c>
      <c r="K77" s="81">
        <v>-26314.726542322205</v>
      </c>
      <c r="L77" s="81">
        <v>-25362.056441185985</v>
      </c>
      <c r="M77" s="81">
        <v>-24729.479683375193</v>
      </c>
      <c r="N77" s="81">
        <v>-23240.390181693696</v>
      </c>
      <c r="O77" s="81">
        <v>-21840.66494403606</v>
      </c>
      <c r="T77" s="1">
        <v>40948.946126267889</v>
      </c>
      <c r="U77" s="1">
        <v>40514.581677423746</v>
      </c>
      <c r="V77" s="1">
        <v>38738.895428493983</v>
      </c>
    </row>
    <row r="78" spans="1:22" x14ac:dyDescent="0.25">
      <c r="B78" s="9"/>
      <c r="C78" s="82"/>
      <c r="D78" s="82"/>
      <c r="E78" s="82"/>
      <c r="F78" s="82"/>
      <c r="G78" s="82"/>
      <c r="H78" s="82"/>
      <c r="I78" s="82"/>
      <c r="J78" s="82"/>
      <c r="K78" s="82"/>
      <c r="L78" s="82"/>
      <c r="M78" s="82"/>
      <c r="N78" s="82"/>
      <c r="O78" s="82"/>
    </row>
    <row r="79" spans="1:22" x14ac:dyDescent="0.25">
      <c r="B79" s="9"/>
      <c r="C79" s="82"/>
      <c r="D79" s="82"/>
      <c r="E79" s="82"/>
      <c r="F79" s="82"/>
      <c r="G79" s="82"/>
      <c r="H79" s="82"/>
      <c r="I79" s="82"/>
      <c r="J79" s="82"/>
      <c r="K79" s="82"/>
      <c r="L79" s="82"/>
      <c r="M79" s="82"/>
      <c r="N79" s="82"/>
      <c r="O79" s="82"/>
    </row>
    <row r="80" spans="1:22" x14ac:dyDescent="0.25">
      <c r="B80" s="8"/>
      <c r="F80" s="2"/>
      <c r="H80" s="2"/>
      <c r="J80" s="2"/>
      <c r="L80" s="2"/>
    </row>
    <row r="81" spans="1:22" x14ac:dyDescent="0.25">
      <c r="A81" s="5" t="s">
        <v>52</v>
      </c>
      <c r="B81" s="5" t="s">
        <v>162</v>
      </c>
      <c r="C81" s="81">
        <v>0.2877373468070914</v>
      </c>
      <c r="D81" s="81">
        <v>0.27454342149823674</v>
      </c>
      <c r="E81" s="81">
        <v>1.6405366233250191</v>
      </c>
      <c r="F81" s="81">
        <v>6.9380268505014442</v>
      </c>
      <c r="G81" s="81">
        <v>7.6610220212770344</v>
      </c>
      <c r="H81" s="81">
        <v>7.4349775268018163</v>
      </c>
      <c r="I81" s="81">
        <v>7.2842811971517278</v>
      </c>
      <c r="J81" s="81">
        <v>-0.37393198172830466</v>
      </c>
      <c r="K81" s="81">
        <v>-5.4794074343149077</v>
      </c>
      <c r="L81" s="81">
        <v>-15.837542064778603</v>
      </c>
      <c r="M81" s="81">
        <v>-22.742965151754333</v>
      </c>
      <c r="N81" s="81">
        <v>-34.660707737766202</v>
      </c>
      <c r="O81" s="81">
        <v>-49.116770776069174</v>
      </c>
      <c r="T81" s="1">
        <v>230.50218770758926</v>
      </c>
      <c r="U81" s="1">
        <v>232.18982419149324</v>
      </c>
      <c r="V81" s="1">
        <v>125.1888692595482</v>
      </c>
    </row>
    <row r="83" spans="1:22" ht="15.75" thickBot="1" x14ac:dyDescent="0.3"/>
    <row r="84" spans="1:22" ht="15.75" thickBot="1" x14ac:dyDescent="0.3">
      <c r="A84" s="3" t="s">
        <v>0</v>
      </c>
      <c r="C84" s="102" t="s">
        <v>166</v>
      </c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4"/>
    </row>
    <row r="85" spans="1:22" x14ac:dyDescent="0.25">
      <c r="A85" s="10" t="s">
        <v>8</v>
      </c>
      <c r="B85" s="4" t="s">
        <v>152</v>
      </c>
      <c r="C85" s="2">
        <v>2018</v>
      </c>
      <c r="D85" s="2">
        <v>2019</v>
      </c>
      <c r="E85" s="2">
        <v>2020</v>
      </c>
      <c r="F85" s="1">
        <v>2023</v>
      </c>
      <c r="G85" s="2">
        <v>2025</v>
      </c>
      <c r="H85" s="1">
        <v>2028</v>
      </c>
      <c r="I85" s="2">
        <v>2030</v>
      </c>
      <c r="J85" s="1">
        <v>2033</v>
      </c>
      <c r="K85" s="2">
        <v>2035</v>
      </c>
      <c r="L85" s="1">
        <v>2038</v>
      </c>
      <c r="M85" s="2">
        <v>2040</v>
      </c>
      <c r="N85" s="2">
        <v>2045</v>
      </c>
      <c r="O85" s="2">
        <v>2050</v>
      </c>
      <c r="T85" s="1">
        <v>2018</v>
      </c>
      <c r="U85" s="1">
        <v>2019</v>
      </c>
      <c r="V85" s="1">
        <v>2020</v>
      </c>
    </row>
    <row r="86" spans="1:22" x14ac:dyDescent="0.25">
      <c r="A86" s="5" t="s">
        <v>9</v>
      </c>
      <c r="B86" s="5" t="s">
        <v>153</v>
      </c>
      <c r="C86" s="81">
        <v>4.4990493047233571E-2</v>
      </c>
      <c r="D86" s="81">
        <v>4.3739078567644363E-2</v>
      </c>
      <c r="E86" s="81">
        <v>4.152683305672511E-2</v>
      </c>
      <c r="F86" s="81">
        <v>0.13196843744196052</v>
      </c>
      <c r="G86" s="81">
        <v>9.3858634499058402E-2</v>
      </c>
      <c r="H86" s="81">
        <v>7.5299372931666664E-2</v>
      </c>
      <c r="I86" s="81">
        <v>5.7222045560961998E-2</v>
      </c>
      <c r="J86" s="81">
        <v>4.9490685642222587E-2</v>
      </c>
      <c r="K86" s="81">
        <v>4.6662965963204184E-2</v>
      </c>
      <c r="L86" s="81">
        <v>4.4030156265272624E-2</v>
      </c>
      <c r="M86" s="81">
        <v>4.2783268903714533E-2</v>
      </c>
      <c r="N86" s="81">
        <v>4.0606517415196164E-2</v>
      </c>
      <c r="O86" s="81">
        <v>3.8613681023559998E-2</v>
      </c>
      <c r="T86" s="1">
        <v>4.5818810225599647</v>
      </c>
      <c r="U86" s="1">
        <v>3.6190511273652062</v>
      </c>
      <c r="V86" s="1">
        <v>3.1067954885583231</v>
      </c>
    </row>
    <row r="87" spans="1:22" x14ac:dyDescent="0.25">
      <c r="A87" s="6" t="s">
        <v>13</v>
      </c>
      <c r="B87" s="6" t="s">
        <v>154</v>
      </c>
      <c r="C87" s="81">
        <v>49.723535560568507</v>
      </c>
      <c r="D87" s="81">
        <v>14.568469790042855</v>
      </c>
      <c r="E87" s="81">
        <v>-15.051786784520573</v>
      </c>
      <c r="F87" s="81">
        <v>14.469973160515565</v>
      </c>
      <c r="G87" s="81">
        <v>10.553962509537882</v>
      </c>
      <c r="H87" s="81">
        <v>7.6471356196591387</v>
      </c>
      <c r="I87" s="81">
        <v>7.1764911134899876</v>
      </c>
      <c r="J87" s="81">
        <v>7.3028093974362491</v>
      </c>
      <c r="K87" s="81">
        <v>5.6988943102128928</v>
      </c>
      <c r="L87" s="81">
        <v>5.0559833190634436</v>
      </c>
      <c r="M87" s="81">
        <v>4.8336256707164011</v>
      </c>
      <c r="N87" s="81">
        <v>4.4136252950860921</v>
      </c>
      <c r="O87" s="81">
        <v>4.098840438800778</v>
      </c>
      <c r="T87" s="1">
        <v>2991.2857790478283</v>
      </c>
      <c r="U87" s="1">
        <v>2693.0763325596949</v>
      </c>
      <c r="V87" s="1">
        <v>2448.1700370671601</v>
      </c>
    </row>
    <row r="88" spans="1:22" x14ac:dyDescent="0.25">
      <c r="A88" s="6" t="s">
        <v>58</v>
      </c>
      <c r="B88" s="6" t="s">
        <v>155</v>
      </c>
      <c r="C88" s="81">
        <v>0</v>
      </c>
      <c r="D88" s="81">
        <v>0</v>
      </c>
      <c r="E88" s="81">
        <v>0</v>
      </c>
      <c r="F88" s="81">
        <v>0</v>
      </c>
      <c r="G88" s="81">
        <v>0</v>
      </c>
      <c r="H88" s="81">
        <v>0</v>
      </c>
      <c r="I88" s="81">
        <v>0</v>
      </c>
      <c r="J88" s="81">
        <v>0</v>
      </c>
      <c r="K88" s="81">
        <v>0</v>
      </c>
      <c r="L88" s="81">
        <v>0</v>
      </c>
      <c r="M88" s="81">
        <v>0</v>
      </c>
      <c r="N88" s="81">
        <v>0</v>
      </c>
      <c r="O88" s="81">
        <v>0</v>
      </c>
      <c r="T88" s="1">
        <v>0</v>
      </c>
      <c r="U88" s="1">
        <v>0</v>
      </c>
      <c r="V88" s="1">
        <v>0</v>
      </c>
    </row>
    <row r="89" spans="1:22" x14ac:dyDescent="0.25">
      <c r="A89" s="6" t="s">
        <v>39</v>
      </c>
      <c r="B89" s="6" t="s">
        <v>156</v>
      </c>
      <c r="C89" s="81">
        <v>-113.05065504702543</v>
      </c>
      <c r="D89" s="81">
        <v>-131.94976437994592</v>
      </c>
      <c r="E89" s="81">
        <v>-242.08436044426799</v>
      </c>
      <c r="F89" s="81">
        <v>71.675014338338769</v>
      </c>
      <c r="G89" s="81">
        <v>40.666336031028095</v>
      </c>
      <c r="H89" s="81">
        <v>13.141956139733338</v>
      </c>
      <c r="I89" s="81">
        <v>6.9312789978371256</v>
      </c>
      <c r="J89" s="81">
        <v>0.58353988234512144</v>
      </c>
      <c r="K89" s="81">
        <v>-1.8357516372045666</v>
      </c>
      <c r="L89" s="81">
        <v>-4.1772234829495574</v>
      </c>
      <c r="M89" s="81">
        <v>-4.2616496167192963</v>
      </c>
      <c r="N89" s="81">
        <v>-3.1517869855694016</v>
      </c>
      <c r="O89" s="81">
        <v>-3.0762974033922319</v>
      </c>
      <c r="T89" s="1">
        <v>8042.9490033366319</v>
      </c>
      <c r="U89" s="1">
        <v>6770.0336432274016</v>
      </c>
      <c r="V89" s="1">
        <v>6025.4239054661921</v>
      </c>
    </row>
    <row r="90" spans="1:22" x14ac:dyDescent="0.25">
      <c r="A90" s="6" t="s">
        <v>54</v>
      </c>
      <c r="B90" s="6" t="s">
        <v>157</v>
      </c>
      <c r="C90" s="81">
        <v>-104.42595123665802</v>
      </c>
      <c r="D90" s="81">
        <v>-87.931244508854846</v>
      </c>
      <c r="E90" s="81">
        <v>-83.037645737996115</v>
      </c>
      <c r="F90" s="81">
        <v>-33.587113029583406</v>
      </c>
      <c r="G90" s="81">
        <v>-22.755903893263159</v>
      </c>
      <c r="H90" s="81">
        <v>-16.255666325131017</v>
      </c>
      <c r="I90" s="81">
        <v>-14.665435857718645</v>
      </c>
      <c r="J90" s="81">
        <v>-11.203079736562533</v>
      </c>
      <c r="K90" s="81">
        <v>-9.0984829984014368</v>
      </c>
      <c r="L90" s="81">
        <v>-7.0791894400917306</v>
      </c>
      <c r="M90" s="81">
        <v>-6.0100366108291139</v>
      </c>
      <c r="N90" s="81">
        <v>-4.1171957209943413</v>
      </c>
      <c r="O90" s="81">
        <v>-3.4286864045892744</v>
      </c>
      <c r="T90" s="1">
        <v>165.17420973054686</v>
      </c>
      <c r="U90" s="1">
        <v>158.87326450939824</v>
      </c>
      <c r="V90" s="1">
        <v>145.35114022220691</v>
      </c>
    </row>
    <row r="91" spans="1:22" x14ac:dyDescent="0.25">
      <c r="A91" s="6" t="s">
        <v>47</v>
      </c>
      <c r="B91" s="6" t="s">
        <v>158</v>
      </c>
      <c r="C91" s="81">
        <v>-228.303058687266</v>
      </c>
      <c r="D91" s="81">
        <v>-205.16625458120643</v>
      </c>
      <c r="E91" s="81">
        <v>-194.45040495371495</v>
      </c>
      <c r="F91" s="81">
        <v>-58.004669298532235</v>
      </c>
      <c r="G91" s="81">
        <v>-40.999897631169461</v>
      </c>
      <c r="H91" s="81">
        <v>-22.250887609587949</v>
      </c>
      <c r="I91" s="81">
        <v>-13.440229117965828</v>
      </c>
      <c r="J91" s="81">
        <v>-6.3511687341353991</v>
      </c>
      <c r="K91" s="81">
        <v>-3.8979821709201588</v>
      </c>
      <c r="L91" s="81">
        <v>-1.0580075938270426</v>
      </c>
      <c r="M91" s="81">
        <v>-0.27223455703425259</v>
      </c>
      <c r="N91" s="81">
        <v>-0.44852717700199918</v>
      </c>
      <c r="O91" s="81">
        <v>-1.0882774869216103</v>
      </c>
      <c r="T91" s="1">
        <v>3016.482036106232</v>
      </c>
      <c r="U91" s="1">
        <v>2731.1498259619243</v>
      </c>
      <c r="V91" s="1">
        <v>2468.7081749061626</v>
      </c>
    </row>
    <row r="92" spans="1:22" x14ac:dyDescent="0.25">
      <c r="A92" s="7"/>
      <c r="B92" s="8" t="s">
        <v>159</v>
      </c>
      <c r="C92" s="81">
        <v>-396.01113891733439</v>
      </c>
      <c r="D92" s="81">
        <v>-410.4350546013975</v>
      </c>
      <c r="E92" s="81">
        <v>-534.58267108744258</v>
      </c>
      <c r="F92" s="81">
        <v>-5.3148263918183147</v>
      </c>
      <c r="G92" s="81">
        <v>-12.441644349368289</v>
      </c>
      <c r="H92" s="81">
        <v>-17.642162802394523</v>
      </c>
      <c r="I92" s="81">
        <v>-13.940672818796884</v>
      </c>
      <c r="J92" s="81">
        <v>-9.6184085052746013</v>
      </c>
      <c r="K92" s="81">
        <v>-9.0866595303500617</v>
      </c>
      <c r="L92" s="81">
        <v>-7.2144070415397437</v>
      </c>
      <c r="M92" s="81">
        <v>-5.6675118449622914</v>
      </c>
      <c r="N92" s="81">
        <v>-3.2632780710644056</v>
      </c>
      <c r="O92" s="81">
        <v>-3.4558071750786894</v>
      </c>
      <c r="T92" s="1">
        <v>14220.472909243799</v>
      </c>
      <c r="U92" s="1">
        <v>12356.752117385784</v>
      </c>
      <c r="V92" s="1">
        <v>11090.760053150279</v>
      </c>
    </row>
    <row r="93" spans="1:22" x14ac:dyDescent="0.25">
      <c r="A93" s="7"/>
      <c r="B93" s="9"/>
      <c r="C93" s="82"/>
      <c r="D93" s="82"/>
      <c r="E93" s="82"/>
      <c r="F93" s="82"/>
      <c r="G93" s="82"/>
      <c r="H93" s="82"/>
      <c r="I93" s="82"/>
      <c r="J93" s="82"/>
      <c r="K93" s="82"/>
      <c r="L93" s="82"/>
      <c r="M93" s="82"/>
      <c r="N93" s="82"/>
      <c r="O93" s="82"/>
    </row>
    <row r="94" spans="1:22" x14ac:dyDescent="0.25">
      <c r="A94" s="7"/>
      <c r="B94" s="9"/>
      <c r="C94" s="82"/>
      <c r="D94" s="82"/>
      <c r="E94" s="82"/>
      <c r="F94" s="82"/>
      <c r="G94" s="82"/>
      <c r="H94" s="82"/>
      <c r="I94" s="82"/>
      <c r="J94" s="82"/>
      <c r="K94" s="82"/>
      <c r="L94" s="82"/>
      <c r="M94" s="82"/>
      <c r="N94" s="82"/>
      <c r="O94" s="82"/>
    </row>
    <row r="95" spans="1:22" x14ac:dyDescent="0.25">
      <c r="A95" s="7"/>
      <c r="B95" s="9"/>
      <c r="F95" s="2"/>
      <c r="H95" s="2"/>
      <c r="J95" s="2"/>
      <c r="L95" s="2"/>
    </row>
    <row r="96" spans="1:22" x14ac:dyDescent="0.25">
      <c r="A96" s="5" t="s">
        <v>66</v>
      </c>
      <c r="B96" s="5" t="s">
        <v>160</v>
      </c>
      <c r="C96" s="81">
        <v>0</v>
      </c>
      <c r="D96" s="81">
        <v>0</v>
      </c>
      <c r="E96" s="81">
        <v>0</v>
      </c>
      <c r="F96" s="81">
        <v>0</v>
      </c>
      <c r="G96" s="81">
        <v>0</v>
      </c>
      <c r="H96" s="81">
        <v>0</v>
      </c>
      <c r="I96" s="81">
        <v>0</v>
      </c>
      <c r="J96" s="81">
        <v>0</v>
      </c>
      <c r="K96" s="81">
        <v>0</v>
      </c>
      <c r="L96" s="81">
        <v>0</v>
      </c>
      <c r="M96" s="81">
        <v>0</v>
      </c>
      <c r="N96" s="81">
        <v>0</v>
      </c>
      <c r="O96" s="81">
        <v>0</v>
      </c>
      <c r="T96" s="1">
        <v>0</v>
      </c>
      <c r="U96" s="1">
        <v>0</v>
      </c>
      <c r="V96" s="1">
        <v>0</v>
      </c>
    </row>
    <row r="97" spans="1:22" x14ac:dyDescent="0.25">
      <c r="B97" s="8" t="s">
        <v>161</v>
      </c>
      <c r="C97" s="81">
        <v>-396.01113891733439</v>
      </c>
      <c r="D97" s="81">
        <v>-410.4350546013975</v>
      </c>
      <c r="E97" s="81">
        <v>-534.58267108744258</v>
      </c>
      <c r="F97" s="81">
        <v>-5.3148263918183147</v>
      </c>
      <c r="G97" s="81">
        <v>-12.441644349368289</v>
      </c>
      <c r="H97" s="81">
        <v>-17.642162802394523</v>
      </c>
      <c r="I97" s="81">
        <v>-13.940672818796884</v>
      </c>
      <c r="J97" s="81">
        <v>-9.6184085052746013</v>
      </c>
      <c r="K97" s="81">
        <v>-9.0866595303500617</v>
      </c>
      <c r="L97" s="81">
        <v>-7.2144070415397437</v>
      </c>
      <c r="M97" s="81">
        <v>-5.6675118449622914</v>
      </c>
      <c r="N97" s="81">
        <v>-3.2632780710644056</v>
      </c>
      <c r="O97" s="81">
        <v>-3.4558071750786894</v>
      </c>
      <c r="T97" s="1">
        <v>14220.472909243799</v>
      </c>
      <c r="U97" s="1">
        <v>12356.752117385784</v>
      </c>
      <c r="V97" s="1">
        <v>11090.760053150279</v>
      </c>
    </row>
    <row r="98" spans="1:22" x14ac:dyDescent="0.25">
      <c r="B98" s="9"/>
      <c r="C98" s="82"/>
      <c r="D98" s="82"/>
      <c r="E98" s="82"/>
      <c r="F98" s="82"/>
      <c r="G98" s="82"/>
      <c r="H98" s="82"/>
      <c r="I98" s="82"/>
      <c r="J98" s="82"/>
      <c r="K98" s="82"/>
      <c r="L98" s="82"/>
      <c r="M98" s="82"/>
      <c r="N98" s="82"/>
      <c r="O98" s="82"/>
    </row>
    <row r="99" spans="1:22" x14ac:dyDescent="0.25">
      <c r="B99" s="9"/>
      <c r="C99" s="82"/>
      <c r="D99" s="82"/>
      <c r="E99" s="82"/>
      <c r="F99" s="82"/>
      <c r="G99" s="82"/>
      <c r="H99" s="82"/>
      <c r="I99" s="82"/>
      <c r="J99" s="82"/>
      <c r="K99" s="82"/>
      <c r="L99" s="82"/>
      <c r="M99" s="82"/>
      <c r="N99" s="82"/>
      <c r="O99" s="82"/>
    </row>
    <row r="100" spans="1:22" x14ac:dyDescent="0.25">
      <c r="B100" s="8"/>
      <c r="F100" s="2"/>
      <c r="H100" s="2"/>
      <c r="J100" s="2"/>
      <c r="L100" s="2"/>
    </row>
    <row r="101" spans="1:22" x14ac:dyDescent="0.25">
      <c r="A101" s="5" t="s">
        <v>52</v>
      </c>
      <c r="B101" s="5" t="s">
        <v>162</v>
      </c>
      <c r="C101" s="81">
        <v>-4.8142907526662881</v>
      </c>
      <c r="D101" s="81">
        <v>-0.49235359475874141</v>
      </c>
      <c r="E101" s="81">
        <v>2.7994665623315457E-2</v>
      </c>
      <c r="F101" s="81">
        <v>4.9059693259340009E-2</v>
      </c>
      <c r="G101" s="81">
        <v>4.9064447532500111E-2</v>
      </c>
      <c r="H101" s="81">
        <v>4.9071725933006405E-2</v>
      </c>
      <c r="I101" s="81">
        <v>4.9076929828265947E-2</v>
      </c>
      <c r="J101" s="81">
        <v>4.9086085127381884E-2</v>
      </c>
      <c r="K101" s="81">
        <v>4.9092863713565693E-2</v>
      </c>
      <c r="L101" s="81">
        <v>4.9105244257413083E-2</v>
      </c>
      <c r="M101" s="81">
        <v>4.9113789419183207E-2</v>
      </c>
      <c r="N101" s="81">
        <v>4.9138594923346157E-2</v>
      </c>
      <c r="O101" s="81">
        <v>4.9167516794133614E-2</v>
      </c>
      <c r="T101" s="1">
        <v>53.118021148967202</v>
      </c>
      <c r="U101" s="1">
        <v>5.7767239620927562</v>
      </c>
      <c r="V101" s="1">
        <v>0.24005153193683032</v>
      </c>
    </row>
    <row r="103" spans="1:22" ht="15.75" thickBot="1" x14ac:dyDescent="0.3"/>
    <row r="104" spans="1:22" ht="15.75" thickBot="1" x14ac:dyDescent="0.3">
      <c r="A104" s="3" t="s">
        <v>4</v>
      </c>
      <c r="C104" s="102" t="s">
        <v>167</v>
      </c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4"/>
    </row>
    <row r="105" spans="1:22" x14ac:dyDescent="0.25">
      <c r="A105" s="10" t="s">
        <v>8</v>
      </c>
      <c r="B105" s="4" t="s">
        <v>152</v>
      </c>
      <c r="C105" s="2">
        <v>2018</v>
      </c>
      <c r="D105" s="2">
        <v>2019</v>
      </c>
      <c r="E105" s="2">
        <v>2020</v>
      </c>
      <c r="F105" s="1">
        <v>2023</v>
      </c>
      <c r="G105" s="2">
        <v>2025</v>
      </c>
      <c r="H105" s="1">
        <v>2028</v>
      </c>
      <c r="I105" s="2">
        <v>2030</v>
      </c>
      <c r="J105" s="1">
        <v>2033</v>
      </c>
      <c r="K105" s="2">
        <v>2035</v>
      </c>
      <c r="L105" s="1">
        <v>2038</v>
      </c>
      <c r="M105" s="2">
        <v>2040</v>
      </c>
      <c r="N105" s="2">
        <v>2045</v>
      </c>
      <c r="O105" s="2">
        <v>2050</v>
      </c>
      <c r="T105" s="1">
        <v>2018</v>
      </c>
      <c r="U105" s="1">
        <v>2019</v>
      </c>
      <c r="V105" s="1">
        <v>2020</v>
      </c>
    </row>
    <row r="106" spans="1:22" x14ac:dyDescent="0.25">
      <c r="A106" s="5" t="s">
        <v>9</v>
      </c>
      <c r="B106" s="5" t="s">
        <v>153</v>
      </c>
      <c r="C106" s="81">
        <v>0</v>
      </c>
      <c r="D106" s="81">
        <v>0</v>
      </c>
      <c r="E106" s="81">
        <v>0</v>
      </c>
      <c r="F106" s="81">
        <v>0</v>
      </c>
      <c r="G106" s="81">
        <v>0</v>
      </c>
      <c r="H106" s="81">
        <v>0</v>
      </c>
      <c r="I106" s="81">
        <v>0</v>
      </c>
      <c r="J106" s="81">
        <v>0</v>
      </c>
      <c r="K106" s="81">
        <v>0</v>
      </c>
      <c r="L106" s="81">
        <v>0</v>
      </c>
      <c r="M106" s="81">
        <v>0</v>
      </c>
      <c r="N106" s="81">
        <v>0</v>
      </c>
      <c r="O106" s="81">
        <v>0</v>
      </c>
      <c r="T106" s="1">
        <v>0</v>
      </c>
      <c r="U106" s="1">
        <v>0</v>
      </c>
      <c r="V106" s="1">
        <v>0</v>
      </c>
    </row>
    <row r="107" spans="1:22" x14ac:dyDescent="0.25">
      <c r="A107" s="6" t="s">
        <v>13</v>
      </c>
      <c r="B107" s="6" t="s">
        <v>154</v>
      </c>
      <c r="C107" s="81">
        <v>-90.428594749892568</v>
      </c>
      <c r="D107" s="81">
        <v>-81.394808602479429</v>
      </c>
      <c r="E107" s="81">
        <v>-71.28129049174305</v>
      </c>
      <c r="F107" s="81">
        <v>-48.64283369850142</v>
      </c>
      <c r="G107" s="81">
        <v>-34.522183464817999</v>
      </c>
      <c r="H107" s="81">
        <v>-30.007182183062184</v>
      </c>
      <c r="I107" s="81">
        <v>-27.433368151785714</v>
      </c>
      <c r="J107" s="81">
        <v>-22.63565771141333</v>
      </c>
      <c r="K107" s="81">
        <v>-19.575026643593247</v>
      </c>
      <c r="L107" s="81">
        <v>-19.171286932990711</v>
      </c>
      <c r="M107" s="81">
        <v>-18.901895690151349</v>
      </c>
      <c r="N107" s="81">
        <v>-18.833069597832974</v>
      </c>
      <c r="O107" s="81">
        <v>-18.065900628585666</v>
      </c>
      <c r="T107" s="1">
        <v>662.97969064513347</v>
      </c>
      <c r="U107" s="1">
        <v>599.21077287488583</v>
      </c>
      <c r="V107" s="1">
        <v>528.39414279474875</v>
      </c>
    </row>
    <row r="108" spans="1:22" x14ac:dyDescent="0.25">
      <c r="A108" s="6" t="s">
        <v>58</v>
      </c>
      <c r="B108" s="6" t="s">
        <v>155</v>
      </c>
      <c r="C108" s="81">
        <v>0</v>
      </c>
      <c r="D108" s="81">
        <v>0</v>
      </c>
      <c r="E108" s="81">
        <v>0</v>
      </c>
      <c r="F108" s="81">
        <v>0</v>
      </c>
      <c r="G108" s="81">
        <v>0</v>
      </c>
      <c r="H108" s="81">
        <v>0</v>
      </c>
      <c r="I108" s="81">
        <v>0</v>
      </c>
      <c r="J108" s="81">
        <v>0</v>
      </c>
      <c r="K108" s="81">
        <v>0</v>
      </c>
      <c r="L108" s="81">
        <v>0</v>
      </c>
      <c r="M108" s="81">
        <v>0</v>
      </c>
      <c r="N108" s="81">
        <v>0</v>
      </c>
      <c r="O108" s="81">
        <v>0</v>
      </c>
      <c r="T108" s="1">
        <v>0</v>
      </c>
      <c r="U108" s="1">
        <v>0</v>
      </c>
      <c r="V108" s="1">
        <v>0</v>
      </c>
    </row>
    <row r="109" spans="1:22" x14ac:dyDescent="0.25">
      <c r="A109" s="6" t="s">
        <v>39</v>
      </c>
      <c r="B109" s="6" t="s">
        <v>156</v>
      </c>
      <c r="C109" s="81">
        <v>-0.56920875284628814</v>
      </c>
      <c r="D109" s="81">
        <v>-0.66929000000000016</v>
      </c>
      <c r="E109" s="81">
        <v>-0.62413849999999904</v>
      </c>
      <c r="F109" s="81">
        <v>-4.6155296122492917E-2</v>
      </c>
      <c r="G109" s="81">
        <v>-3.1795870662162162E-2</v>
      </c>
      <c r="H109" s="81">
        <v>-2.4616157931996341E-2</v>
      </c>
      <c r="I109" s="81">
        <v>-2.1539138190496798E-2</v>
      </c>
      <c r="J109" s="81">
        <v>-2.1539138190496798E-2</v>
      </c>
      <c r="K109" s="81">
        <v>-2.1539138190496798E-2</v>
      </c>
      <c r="L109" s="81">
        <v>-2.1539138190496798E-2</v>
      </c>
      <c r="M109" s="81">
        <v>-2.1539138190496798E-2</v>
      </c>
      <c r="N109" s="81">
        <v>-2.1539138190496798E-2</v>
      </c>
      <c r="O109" s="81">
        <v>-2.1539138190496798E-2</v>
      </c>
      <c r="T109" s="1">
        <v>13.755091135881989</v>
      </c>
      <c r="U109" s="1">
        <v>16.192499999999999</v>
      </c>
      <c r="V109" s="1">
        <v>15.100124999999998</v>
      </c>
    </row>
    <row r="110" spans="1:22" x14ac:dyDescent="0.25">
      <c r="A110" s="6" t="s">
        <v>54</v>
      </c>
      <c r="B110" s="6" t="s">
        <v>157</v>
      </c>
      <c r="C110" s="81">
        <v>0</v>
      </c>
      <c r="D110" s="81">
        <v>0</v>
      </c>
      <c r="E110" s="81">
        <v>0</v>
      </c>
      <c r="F110" s="81">
        <v>0</v>
      </c>
      <c r="G110" s="81">
        <v>0</v>
      </c>
      <c r="H110" s="81">
        <v>0</v>
      </c>
      <c r="I110" s="81">
        <v>0</v>
      </c>
      <c r="J110" s="81">
        <v>0</v>
      </c>
      <c r="K110" s="81">
        <v>0</v>
      </c>
      <c r="L110" s="81">
        <v>0</v>
      </c>
      <c r="M110" s="81">
        <v>0</v>
      </c>
      <c r="N110" s="81">
        <v>0</v>
      </c>
      <c r="O110" s="81">
        <v>0</v>
      </c>
      <c r="T110" s="1">
        <v>0</v>
      </c>
      <c r="U110" s="1">
        <v>0</v>
      </c>
      <c r="V110" s="1">
        <v>0</v>
      </c>
    </row>
    <row r="111" spans="1:22" x14ac:dyDescent="0.25">
      <c r="A111" s="6" t="s">
        <v>47</v>
      </c>
      <c r="B111" s="6" t="s">
        <v>158</v>
      </c>
      <c r="C111" s="81">
        <v>0</v>
      </c>
      <c r="D111" s="81">
        <v>0</v>
      </c>
      <c r="E111" s="81">
        <v>0</v>
      </c>
      <c r="F111" s="81">
        <v>0</v>
      </c>
      <c r="G111" s="81">
        <v>0</v>
      </c>
      <c r="H111" s="81">
        <v>0</v>
      </c>
      <c r="I111" s="81">
        <v>0</v>
      </c>
      <c r="J111" s="81">
        <v>0</v>
      </c>
      <c r="K111" s="81">
        <v>0</v>
      </c>
      <c r="L111" s="81">
        <v>0</v>
      </c>
      <c r="M111" s="81">
        <v>0</v>
      </c>
      <c r="N111" s="81">
        <v>0</v>
      </c>
      <c r="O111" s="81">
        <v>0</v>
      </c>
      <c r="T111" s="1">
        <v>0</v>
      </c>
      <c r="U111" s="1">
        <v>0</v>
      </c>
      <c r="V111" s="1">
        <v>0</v>
      </c>
    </row>
    <row r="112" spans="1:22" x14ac:dyDescent="0.25">
      <c r="A112" s="7"/>
      <c r="B112" s="8" t="s">
        <v>159</v>
      </c>
      <c r="C112" s="81">
        <v>-90.997803502738861</v>
      </c>
      <c r="D112" s="81">
        <v>-82.064098602479476</v>
      </c>
      <c r="E112" s="81">
        <v>-71.905428991743122</v>
      </c>
      <c r="F112" s="81">
        <v>-48.688988994623912</v>
      </c>
      <c r="G112" s="81">
        <v>-34.553979335480165</v>
      </c>
      <c r="H112" s="81">
        <v>-30.031798340994186</v>
      </c>
      <c r="I112" s="81">
        <v>-27.454907289976205</v>
      </c>
      <c r="J112" s="81">
        <v>-22.657196849603821</v>
      </c>
      <c r="K112" s="81">
        <v>-19.596565781783738</v>
      </c>
      <c r="L112" s="81">
        <v>-19.192826071181202</v>
      </c>
      <c r="M112" s="81">
        <v>-18.92343482834184</v>
      </c>
      <c r="N112" s="81">
        <v>-18.854608736023465</v>
      </c>
      <c r="O112" s="81">
        <v>-18.087439766776157</v>
      </c>
      <c r="T112" s="1">
        <v>676.7347817810155</v>
      </c>
      <c r="U112" s="1">
        <v>615.40327287488583</v>
      </c>
      <c r="V112" s="1">
        <v>543.49426779474879</v>
      </c>
    </row>
    <row r="113" spans="1:22" x14ac:dyDescent="0.25">
      <c r="A113" s="7"/>
      <c r="B113" s="9"/>
      <c r="C113" s="82"/>
      <c r="D113" s="82"/>
      <c r="E113" s="82"/>
      <c r="F113" s="82"/>
      <c r="G113" s="82"/>
      <c r="H113" s="82"/>
      <c r="I113" s="82"/>
      <c r="J113" s="82"/>
      <c r="K113" s="82"/>
      <c r="L113" s="82"/>
      <c r="M113" s="82"/>
      <c r="N113" s="82"/>
      <c r="O113" s="82"/>
    </row>
    <row r="114" spans="1:22" x14ac:dyDescent="0.25">
      <c r="A114" s="7"/>
      <c r="B114" s="9"/>
      <c r="C114" s="82"/>
      <c r="D114" s="82"/>
      <c r="E114" s="82"/>
      <c r="F114" s="82"/>
      <c r="G114" s="82"/>
      <c r="H114" s="82"/>
      <c r="I114" s="82"/>
      <c r="J114" s="82"/>
      <c r="K114" s="82"/>
      <c r="L114" s="82"/>
      <c r="M114" s="82"/>
      <c r="N114" s="82"/>
      <c r="O114" s="82"/>
    </row>
    <row r="115" spans="1:22" x14ac:dyDescent="0.25">
      <c r="A115" s="7"/>
      <c r="B115" s="9"/>
      <c r="F115" s="2"/>
      <c r="H115" s="2"/>
      <c r="J115" s="2"/>
      <c r="L115" s="2"/>
    </row>
    <row r="116" spans="1:22" x14ac:dyDescent="0.25">
      <c r="A116" s="5" t="s">
        <v>66</v>
      </c>
      <c r="B116" s="5" t="s">
        <v>160</v>
      </c>
      <c r="C116" s="81">
        <v>0</v>
      </c>
      <c r="D116" s="81">
        <v>0</v>
      </c>
      <c r="E116" s="81">
        <v>0</v>
      </c>
      <c r="F116" s="81">
        <v>0</v>
      </c>
      <c r="G116" s="81">
        <v>0</v>
      </c>
      <c r="H116" s="81">
        <v>0</v>
      </c>
      <c r="I116" s="81">
        <v>0</v>
      </c>
      <c r="J116" s="81">
        <v>0</v>
      </c>
      <c r="K116" s="81">
        <v>0</v>
      </c>
      <c r="L116" s="81">
        <v>0</v>
      </c>
      <c r="M116" s="81">
        <v>0</v>
      </c>
      <c r="N116" s="81">
        <v>0</v>
      </c>
      <c r="O116" s="81">
        <v>0</v>
      </c>
    </row>
    <row r="117" spans="1:22" x14ac:dyDescent="0.25">
      <c r="B117" s="8" t="s">
        <v>161</v>
      </c>
      <c r="C117" s="81">
        <v>-90.997803502738861</v>
      </c>
      <c r="D117" s="81">
        <v>-82.064098602479476</v>
      </c>
      <c r="E117" s="81">
        <v>-71.905428991743122</v>
      </c>
      <c r="F117" s="81">
        <v>-48.688988994623912</v>
      </c>
      <c r="G117" s="81">
        <v>-34.553979335480165</v>
      </c>
      <c r="H117" s="81">
        <v>-30.031798340994186</v>
      </c>
      <c r="I117" s="81">
        <v>-27.454907289976205</v>
      </c>
      <c r="J117" s="81">
        <v>-22.657196849603821</v>
      </c>
      <c r="K117" s="81">
        <v>-19.596565781783738</v>
      </c>
      <c r="L117" s="81">
        <v>-19.192826071181202</v>
      </c>
      <c r="M117" s="81">
        <v>-18.92343482834184</v>
      </c>
      <c r="N117" s="81">
        <v>-18.854608736023465</v>
      </c>
      <c r="O117" s="81">
        <v>-18.087439766776157</v>
      </c>
      <c r="T117" s="1">
        <v>676.7347817810155</v>
      </c>
      <c r="U117" s="1">
        <v>615.40327287488583</v>
      </c>
      <c r="V117" s="1">
        <v>543.49426779474879</v>
      </c>
    </row>
    <row r="118" spans="1:22" x14ac:dyDescent="0.25">
      <c r="B118" s="9"/>
      <c r="C118" s="82"/>
      <c r="D118" s="82"/>
      <c r="E118" s="82"/>
      <c r="F118" s="82"/>
      <c r="G118" s="82"/>
      <c r="H118" s="82"/>
      <c r="I118" s="82"/>
      <c r="J118" s="82"/>
      <c r="K118" s="82"/>
      <c r="L118" s="82"/>
      <c r="M118" s="82"/>
      <c r="N118" s="82"/>
      <c r="O118" s="82"/>
    </row>
    <row r="119" spans="1:22" x14ac:dyDescent="0.25">
      <c r="B119" s="9"/>
      <c r="C119" s="82"/>
      <c r="D119" s="82"/>
      <c r="E119" s="82"/>
      <c r="F119" s="82"/>
      <c r="G119" s="82"/>
      <c r="H119" s="82"/>
      <c r="I119" s="82"/>
      <c r="J119" s="82"/>
      <c r="K119" s="82"/>
      <c r="L119" s="82"/>
      <c r="M119" s="82"/>
      <c r="N119" s="82"/>
      <c r="O119" s="82"/>
    </row>
    <row r="120" spans="1:22" x14ac:dyDescent="0.25">
      <c r="B120" s="8"/>
      <c r="F120" s="2"/>
      <c r="H120" s="2"/>
      <c r="J120" s="2"/>
      <c r="L120" s="2"/>
    </row>
    <row r="121" spans="1:22" x14ac:dyDescent="0.25">
      <c r="A121" s="5" t="s">
        <v>52</v>
      </c>
      <c r="B121" s="5" t="s">
        <v>162</v>
      </c>
      <c r="C121" s="81">
        <v>0</v>
      </c>
      <c r="D121" s="81">
        <v>0</v>
      </c>
      <c r="E121" s="81">
        <v>0</v>
      </c>
      <c r="F121" s="81">
        <v>0</v>
      </c>
      <c r="G121" s="81">
        <v>0</v>
      </c>
      <c r="H121" s="81">
        <v>0</v>
      </c>
      <c r="I121" s="81">
        <v>0</v>
      </c>
      <c r="J121" s="81">
        <v>0</v>
      </c>
      <c r="K121" s="81">
        <v>0</v>
      </c>
      <c r="L121" s="81">
        <v>0</v>
      </c>
      <c r="M121" s="81">
        <v>0</v>
      </c>
      <c r="N121" s="81">
        <v>0</v>
      </c>
      <c r="O121" s="81">
        <v>0</v>
      </c>
      <c r="T121" s="1">
        <v>0</v>
      </c>
      <c r="U121" s="1">
        <v>0</v>
      </c>
      <c r="V121" s="1">
        <v>0</v>
      </c>
    </row>
    <row r="123" spans="1:22" ht="15.75" thickBot="1" x14ac:dyDescent="0.3"/>
    <row r="124" spans="1:22" ht="15.75" thickBot="1" x14ac:dyDescent="0.3">
      <c r="A124" s="3" t="s">
        <v>5</v>
      </c>
      <c r="C124" s="102" t="s">
        <v>168</v>
      </c>
      <c r="D124" s="103"/>
      <c r="E124" s="103"/>
      <c r="F124" s="103"/>
      <c r="G124" s="103"/>
      <c r="H124" s="103"/>
      <c r="I124" s="103"/>
      <c r="J124" s="103"/>
      <c r="K124" s="103"/>
      <c r="L124" s="103"/>
      <c r="M124" s="103"/>
      <c r="N124" s="103"/>
      <c r="O124" s="104"/>
    </row>
    <row r="125" spans="1:22" x14ac:dyDescent="0.25">
      <c r="A125" s="10" t="s">
        <v>8</v>
      </c>
      <c r="B125" s="4" t="s">
        <v>152</v>
      </c>
      <c r="C125" s="2">
        <v>2018</v>
      </c>
      <c r="D125" s="2">
        <v>2019</v>
      </c>
      <c r="E125" s="2">
        <v>2020</v>
      </c>
      <c r="F125" s="1">
        <v>2023</v>
      </c>
      <c r="G125" s="2">
        <v>2025</v>
      </c>
      <c r="H125" s="1">
        <v>2028</v>
      </c>
      <c r="I125" s="2">
        <v>2030</v>
      </c>
      <c r="J125" s="1">
        <v>2033</v>
      </c>
      <c r="K125" s="2">
        <v>2035</v>
      </c>
      <c r="L125" s="1">
        <v>2038</v>
      </c>
      <c r="M125" s="2">
        <v>2040</v>
      </c>
      <c r="N125" s="2">
        <v>2045</v>
      </c>
      <c r="O125" s="2">
        <v>2050</v>
      </c>
      <c r="T125" s="1">
        <v>2018</v>
      </c>
      <c r="U125" s="1">
        <v>2019</v>
      </c>
      <c r="V125" s="1">
        <v>2020</v>
      </c>
    </row>
    <row r="126" spans="1:22" x14ac:dyDescent="0.25">
      <c r="A126" s="5" t="s">
        <v>9</v>
      </c>
      <c r="B126" s="5" t="s">
        <v>153</v>
      </c>
      <c r="C126" s="81">
        <v>0</v>
      </c>
      <c r="D126" s="81">
        <v>0</v>
      </c>
      <c r="E126" s="81">
        <v>0</v>
      </c>
      <c r="F126" s="81">
        <v>0</v>
      </c>
      <c r="G126" s="81">
        <v>0</v>
      </c>
      <c r="H126" s="81">
        <v>0</v>
      </c>
      <c r="I126" s="81">
        <v>0</v>
      </c>
      <c r="J126" s="81">
        <v>0</v>
      </c>
      <c r="K126" s="81">
        <v>0</v>
      </c>
      <c r="L126" s="81">
        <v>0</v>
      </c>
      <c r="M126" s="81">
        <v>0</v>
      </c>
      <c r="N126" s="81">
        <v>0</v>
      </c>
      <c r="O126" s="81">
        <v>0</v>
      </c>
      <c r="T126" s="1">
        <v>187.06821649704457</v>
      </c>
      <c r="U126" s="1">
        <v>173.60786826399857</v>
      </c>
      <c r="V126" s="1">
        <v>174.92436067411725</v>
      </c>
    </row>
    <row r="127" spans="1:22" x14ac:dyDescent="0.25">
      <c r="A127" s="6" t="s">
        <v>13</v>
      </c>
      <c r="B127" s="6" t="s">
        <v>154</v>
      </c>
      <c r="C127" s="81">
        <v>138.13161299317457</v>
      </c>
      <c r="D127" s="81">
        <v>133.53979359543101</v>
      </c>
      <c r="E127" s="81">
        <v>159.3300000000001</v>
      </c>
      <c r="F127" s="81">
        <v>159.40353293350333</v>
      </c>
      <c r="G127" s="81">
        <v>159.52720195803425</v>
      </c>
      <c r="H127" s="81">
        <v>159.6493476539562</v>
      </c>
      <c r="I127" s="81">
        <v>159.77265037170238</v>
      </c>
      <c r="J127" s="81">
        <v>159.8512977037476</v>
      </c>
      <c r="K127" s="81">
        <v>159.93133642155451</v>
      </c>
      <c r="L127" s="81">
        <v>160.00770730268121</v>
      </c>
      <c r="M127" s="81">
        <v>160.00224222076653</v>
      </c>
      <c r="N127" s="81">
        <v>160.02827272654255</v>
      </c>
      <c r="O127" s="81">
        <v>159.96727526856071</v>
      </c>
      <c r="T127" s="1">
        <v>217.48761760057434</v>
      </c>
      <c r="U127" s="1">
        <v>183.83121740014712</v>
      </c>
      <c r="V127" s="1">
        <v>143.13884394643168</v>
      </c>
    </row>
    <row r="128" spans="1:22" x14ac:dyDescent="0.25">
      <c r="A128" s="6" t="s">
        <v>58</v>
      </c>
      <c r="B128" s="6" t="s">
        <v>155</v>
      </c>
      <c r="C128" s="81">
        <v>0</v>
      </c>
      <c r="D128" s="81">
        <v>0</v>
      </c>
      <c r="E128" s="81">
        <v>0</v>
      </c>
      <c r="F128" s="81">
        <v>0</v>
      </c>
      <c r="G128" s="81">
        <v>0</v>
      </c>
      <c r="H128" s="81">
        <v>0</v>
      </c>
      <c r="I128" s="81">
        <v>0</v>
      </c>
      <c r="J128" s="81">
        <v>0</v>
      </c>
      <c r="K128" s="81">
        <v>0</v>
      </c>
      <c r="L128" s="81">
        <v>0</v>
      </c>
      <c r="M128" s="81">
        <v>0</v>
      </c>
      <c r="N128" s="81">
        <v>0</v>
      </c>
      <c r="O128" s="81">
        <v>0</v>
      </c>
      <c r="T128" s="1">
        <v>0</v>
      </c>
      <c r="U128" s="1">
        <v>0</v>
      </c>
      <c r="V128" s="1">
        <v>0</v>
      </c>
    </row>
    <row r="129" spans="1:22" x14ac:dyDescent="0.25">
      <c r="A129" s="6" t="s">
        <v>39</v>
      </c>
      <c r="B129" s="6" t="s">
        <v>156</v>
      </c>
      <c r="C129" s="81">
        <v>0</v>
      </c>
      <c r="D129" s="81">
        <v>0</v>
      </c>
      <c r="E129" s="81">
        <v>0</v>
      </c>
      <c r="F129" s="81">
        <v>0</v>
      </c>
      <c r="G129" s="81">
        <v>0</v>
      </c>
      <c r="H129" s="81">
        <v>0</v>
      </c>
      <c r="I129" s="81">
        <v>0</v>
      </c>
      <c r="J129" s="81">
        <v>0</v>
      </c>
      <c r="K129" s="81">
        <v>0</v>
      </c>
      <c r="L129" s="81">
        <v>0</v>
      </c>
      <c r="M129" s="81">
        <v>0</v>
      </c>
      <c r="N129" s="81">
        <v>0</v>
      </c>
      <c r="O129" s="81">
        <v>0</v>
      </c>
      <c r="T129" s="1">
        <v>25.3594536046974</v>
      </c>
      <c r="U129" s="1">
        <v>25.311007061144647</v>
      </c>
      <c r="V129" s="1">
        <v>25.674899074751586</v>
      </c>
    </row>
    <row r="130" spans="1:22" x14ac:dyDescent="0.25">
      <c r="A130" s="6" t="s">
        <v>54</v>
      </c>
      <c r="B130" s="6" t="s">
        <v>157</v>
      </c>
      <c r="C130" s="81">
        <v>0</v>
      </c>
      <c r="D130" s="81">
        <v>0</v>
      </c>
      <c r="E130" s="81">
        <v>0</v>
      </c>
      <c r="F130" s="81">
        <v>0</v>
      </c>
      <c r="G130" s="81">
        <v>0</v>
      </c>
      <c r="H130" s="81">
        <v>0</v>
      </c>
      <c r="I130" s="81">
        <v>0</v>
      </c>
      <c r="J130" s="81">
        <v>0</v>
      </c>
      <c r="K130" s="81">
        <v>0</v>
      </c>
      <c r="L130" s="81">
        <v>0</v>
      </c>
      <c r="M130" s="81">
        <v>0</v>
      </c>
      <c r="N130" s="81">
        <v>0</v>
      </c>
      <c r="O130" s="81">
        <v>0</v>
      </c>
      <c r="T130" s="1">
        <v>0</v>
      </c>
      <c r="U130" s="1">
        <v>0</v>
      </c>
      <c r="V130" s="1">
        <v>0</v>
      </c>
    </row>
    <row r="131" spans="1:22" x14ac:dyDescent="0.25">
      <c r="A131" s="6" t="s">
        <v>47</v>
      </c>
      <c r="B131" s="6" t="s">
        <v>158</v>
      </c>
      <c r="C131" s="81">
        <v>0</v>
      </c>
      <c r="D131" s="81">
        <v>0</v>
      </c>
      <c r="E131" s="81">
        <v>0</v>
      </c>
      <c r="F131" s="81">
        <v>0</v>
      </c>
      <c r="G131" s="81">
        <v>0</v>
      </c>
      <c r="H131" s="81">
        <v>0</v>
      </c>
      <c r="I131" s="81">
        <v>0</v>
      </c>
      <c r="J131" s="81">
        <v>0</v>
      </c>
      <c r="K131" s="81">
        <v>0</v>
      </c>
      <c r="L131" s="81">
        <v>0</v>
      </c>
      <c r="M131" s="81">
        <v>0</v>
      </c>
      <c r="N131" s="81">
        <v>0</v>
      </c>
      <c r="O131" s="81">
        <v>0</v>
      </c>
      <c r="T131" s="1">
        <v>0</v>
      </c>
      <c r="U131" s="1">
        <v>0</v>
      </c>
      <c r="V131" s="1">
        <v>0</v>
      </c>
    </row>
    <row r="132" spans="1:22" x14ac:dyDescent="0.25">
      <c r="A132" s="7"/>
      <c r="B132" s="8" t="s">
        <v>159</v>
      </c>
      <c r="C132" s="81">
        <v>138.13161299317443</v>
      </c>
      <c r="D132" s="81">
        <v>133.53979359543098</v>
      </c>
      <c r="E132" s="81">
        <v>159.3300000000001</v>
      </c>
      <c r="F132" s="81">
        <v>159.40353293350341</v>
      </c>
      <c r="G132" s="81">
        <v>159.5272019580342</v>
      </c>
      <c r="H132" s="81">
        <v>159.64934765395628</v>
      </c>
      <c r="I132" s="81">
        <v>159.77265037170241</v>
      </c>
      <c r="J132" s="81">
        <v>159.85129770374755</v>
      </c>
      <c r="K132" s="81">
        <v>159.93133642155453</v>
      </c>
      <c r="L132" s="81">
        <v>160.00770730268124</v>
      </c>
      <c r="M132" s="81">
        <v>160.00224222076668</v>
      </c>
      <c r="N132" s="81">
        <v>160.02827272654264</v>
      </c>
      <c r="O132" s="81">
        <v>159.9672752685608</v>
      </c>
      <c r="T132" s="1">
        <v>429.91528770231633</v>
      </c>
      <c r="U132" s="1">
        <v>382.75009272529036</v>
      </c>
      <c r="V132" s="1">
        <v>343.73810369530054</v>
      </c>
    </row>
    <row r="133" spans="1:22" x14ac:dyDescent="0.25">
      <c r="A133" s="7"/>
      <c r="B133" s="9"/>
      <c r="C133" s="82"/>
      <c r="D133" s="82"/>
      <c r="E133" s="82"/>
      <c r="F133" s="82"/>
      <c r="G133" s="82"/>
      <c r="H133" s="82"/>
      <c r="I133" s="82"/>
      <c r="J133" s="82"/>
      <c r="K133" s="82"/>
      <c r="L133" s="82"/>
      <c r="M133" s="82"/>
      <c r="N133" s="82"/>
      <c r="O133" s="82"/>
    </row>
    <row r="134" spans="1:22" x14ac:dyDescent="0.25">
      <c r="A134" s="7"/>
      <c r="B134" s="9"/>
      <c r="C134" s="82"/>
      <c r="D134" s="82"/>
      <c r="E134" s="82"/>
      <c r="F134" s="82"/>
      <c r="G134" s="82"/>
      <c r="H134" s="82"/>
      <c r="I134" s="82"/>
      <c r="J134" s="82"/>
      <c r="K134" s="82"/>
      <c r="L134" s="82"/>
      <c r="M134" s="82"/>
      <c r="N134" s="82"/>
      <c r="O134" s="82"/>
    </row>
    <row r="135" spans="1:22" x14ac:dyDescent="0.25">
      <c r="A135" s="7"/>
      <c r="B135" s="9"/>
      <c r="F135" s="2"/>
      <c r="H135" s="2"/>
      <c r="J135" s="2"/>
      <c r="L135" s="2"/>
    </row>
    <row r="136" spans="1:22" x14ac:dyDescent="0.25">
      <c r="A136" s="5" t="s">
        <v>66</v>
      </c>
      <c r="B136" s="5" t="s">
        <v>160</v>
      </c>
      <c r="C136" s="81">
        <v>0</v>
      </c>
      <c r="D136" s="81">
        <v>0</v>
      </c>
      <c r="E136" s="81">
        <v>0</v>
      </c>
      <c r="F136" s="81">
        <v>0</v>
      </c>
      <c r="G136" s="81">
        <v>0</v>
      </c>
      <c r="H136" s="81">
        <v>0</v>
      </c>
      <c r="I136" s="81">
        <v>0</v>
      </c>
      <c r="J136" s="81">
        <v>0</v>
      </c>
      <c r="K136" s="81">
        <v>0</v>
      </c>
      <c r="L136" s="81">
        <v>0</v>
      </c>
      <c r="M136" s="81">
        <v>0</v>
      </c>
      <c r="N136" s="81">
        <v>0</v>
      </c>
      <c r="O136" s="81">
        <v>0</v>
      </c>
    </row>
    <row r="137" spans="1:22" x14ac:dyDescent="0.25">
      <c r="B137" s="8" t="s">
        <v>161</v>
      </c>
      <c r="C137" s="81">
        <v>138.13161299317443</v>
      </c>
      <c r="D137" s="81">
        <v>133.53979359543098</v>
      </c>
      <c r="E137" s="81">
        <v>159.3300000000001</v>
      </c>
      <c r="F137" s="81">
        <v>159.40353293350341</v>
      </c>
      <c r="G137" s="81">
        <v>159.5272019580342</v>
      </c>
      <c r="H137" s="81">
        <v>159.64934765395628</v>
      </c>
      <c r="I137" s="81">
        <v>159.77265037170241</v>
      </c>
      <c r="J137" s="81">
        <v>159.85129770374755</v>
      </c>
      <c r="K137" s="81">
        <v>159.93133642155453</v>
      </c>
      <c r="L137" s="81">
        <v>160.00770730268124</v>
      </c>
      <c r="M137" s="81">
        <v>160.00224222076668</v>
      </c>
      <c r="N137" s="81">
        <v>160.02827272654264</v>
      </c>
      <c r="O137" s="81">
        <v>159.9672752685608</v>
      </c>
      <c r="T137" s="1">
        <v>429.91528770231633</v>
      </c>
      <c r="U137" s="1">
        <v>382.75009272529036</v>
      </c>
      <c r="V137" s="1">
        <v>343.73810369530054</v>
      </c>
    </row>
    <row r="138" spans="1:22" x14ac:dyDescent="0.25">
      <c r="B138" s="9"/>
      <c r="C138" s="82"/>
      <c r="D138" s="82"/>
      <c r="E138" s="82"/>
      <c r="F138" s="82"/>
      <c r="G138" s="82"/>
      <c r="H138" s="82"/>
      <c r="I138" s="82"/>
      <c r="J138" s="82"/>
      <c r="K138" s="82"/>
      <c r="L138" s="82"/>
      <c r="M138" s="82"/>
      <c r="N138" s="82"/>
      <c r="O138" s="82"/>
    </row>
    <row r="139" spans="1:22" x14ac:dyDescent="0.25">
      <c r="B139" s="9"/>
      <c r="C139" s="82"/>
      <c r="D139" s="82"/>
      <c r="E139" s="82"/>
      <c r="F139" s="82"/>
      <c r="G139" s="82"/>
      <c r="H139" s="82"/>
      <c r="I139" s="82"/>
      <c r="J139" s="82"/>
      <c r="K139" s="82"/>
      <c r="L139" s="82"/>
      <c r="M139" s="82"/>
      <c r="N139" s="82"/>
      <c r="O139" s="82"/>
    </row>
    <row r="140" spans="1:22" x14ac:dyDescent="0.25">
      <c r="B140" s="8"/>
      <c r="F140" s="2"/>
      <c r="H140" s="2"/>
      <c r="J140" s="2"/>
      <c r="L140" s="2"/>
    </row>
    <row r="141" spans="1:22" x14ac:dyDescent="0.25">
      <c r="A141" s="5" t="s">
        <v>52</v>
      </c>
      <c r="B141" s="5" t="s">
        <v>162</v>
      </c>
      <c r="C141" s="81">
        <v>0</v>
      </c>
      <c r="D141" s="81">
        <v>0</v>
      </c>
      <c r="E141" s="81">
        <v>0</v>
      </c>
      <c r="F141" s="81">
        <v>0</v>
      </c>
      <c r="G141" s="81">
        <v>0</v>
      </c>
      <c r="H141" s="81">
        <v>0</v>
      </c>
      <c r="I141" s="81">
        <v>0</v>
      </c>
      <c r="J141" s="81">
        <v>0</v>
      </c>
      <c r="K141" s="81">
        <v>0</v>
      </c>
      <c r="L141" s="81">
        <v>0</v>
      </c>
      <c r="M141" s="81">
        <v>0</v>
      </c>
      <c r="N141" s="81">
        <v>0</v>
      </c>
      <c r="O141" s="81">
        <v>0</v>
      </c>
    </row>
    <row r="143" spans="1:22" ht="15.75" thickBot="1" x14ac:dyDescent="0.3"/>
    <row r="144" spans="1:22" ht="15.75" thickBot="1" x14ac:dyDescent="0.3">
      <c r="A144" s="3" t="s">
        <v>6</v>
      </c>
      <c r="C144" s="102" t="s">
        <v>169</v>
      </c>
      <c r="D144" s="103"/>
      <c r="E144" s="103"/>
      <c r="F144" s="103"/>
      <c r="G144" s="103"/>
      <c r="H144" s="103"/>
      <c r="I144" s="103"/>
      <c r="J144" s="103"/>
      <c r="K144" s="103"/>
      <c r="L144" s="103"/>
      <c r="M144" s="103"/>
      <c r="N144" s="103"/>
      <c r="O144" s="104"/>
    </row>
    <row r="145" spans="1:22" x14ac:dyDescent="0.25">
      <c r="A145" s="10" t="s">
        <v>8</v>
      </c>
      <c r="B145" s="4" t="s">
        <v>152</v>
      </c>
      <c r="C145" s="2">
        <v>2018</v>
      </c>
      <c r="D145" s="2">
        <v>2019</v>
      </c>
      <c r="E145" s="2">
        <v>2020</v>
      </c>
      <c r="F145" s="1">
        <v>2023</v>
      </c>
      <c r="G145" s="2">
        <v>2025</v>
      </c>
      <c r="H145" s="1">
        <v>2028</v>
      </c>
      <c r="I145" s="2">
        <v>2030</v>
      </c>
      <c r="J145" s="1">
        <v>2033</v>
      </c>
      <c r="K145" s="2">
        <v>2035</v>
      </c>
      <c r="L145" s="1">
        <v>2038</v>
      </c>
      <c r="M145" s="2">
        <v>2040</v>
      </c>
      <c r="N145" s="2">
        <v>2045</v>
      </c>
      <c r="O145" s="2">
        <v>2050</v>
      </c>
      <c r="T145" s="1">
        <v>2018</v>
      </c>
      <c r="U145" s="1">
        <v>2019</v>
      </c>
      <c r="V145" s="1">
        <v>2020</v>
      </c>
    </row>
    <row r="146" spans="1:22" x14ac:dyDescent="0.25">
      <c r="A146" s="5" t="s">
        <v>9</v>
      </c>
      <c r="B146" s="5" t="s">
        <v>153</v>
      </c>
      <c r="C146" s="81">
        <v>0</v>
      </c>
      <c r="D146" s="81">
        <v>0</v>
      </c>
      <c r="E146" s="81">
        <v>0</v>
      </c>
      <c r="F146" s="81">
        <v>0</v>
      </c>
      <c r="G146" s="81">
        <v>0</v>
      </c>
      <c r="H146" s="81">
        <v>0</v>
      </c>
      <c r="I146" s="81">
        <v>0</v>
      </c>
      <c r="J146" s="81">
        <v>0</v>
      </c>
      <c r="K146" s="81">
        <v>0</v>
      </c>
      <c r="L146" s="81">
        <v>0</v>
      </c>
      <c r="M146" s="81">
        <v>0</v>
      </c>
      <c r="N146" s="81">
        <v>0</v>
      </c>
      <c r="O146" s="81">
        <v>0</v>
      </c>
      <c r="T146" s="1">
        <v>0</v>
      </c>
      <c r="U146" s="1">
        <v>0</v>
      </c>
      <c r="V146" s="1">
        <v>0</v>
      </c>
    </row>
    <row r="147" spans="1:22" x14ac:dyDescent="0.25">
      <c r="A147" s="6" t="s">
        <v>13</v>
      </c>
      <c r="B147" s="6" t="s">
        <v>154</v>
      </c>
      <c r="C147" s="81">
        <v>0</v>
      </c>
      <c r="D147" s="81">
        <v>0</v>
      </c>
      <c r="E147" s="81">
        <v>0</v>
      </c>
      <c r="F147" s="81">
        <v>0</v>
      </c>
      <c r="G147" s="81">
        <v>0</v>
      </c>
      <c r="H147" s="81">
        <v>0</v>
      </c>
      <c r="I147" s="81">
        <v>0</v>
      </c>
      <c r="J147" s="81">
        <v>0</v>
      </c>
      <c r="K147" s="81">
        <v>0</v>
      </c>
      <c r="L147" s="81">
        <v>0</v>
      </c>
      <c r="M147" s="81">
        <v>0</v>
      </c>
      <c r="N147" s="81">
        <v>0</v>
      </c>
      <c r="O147" s="81">
        <v>0</v>
      </c>
      <c r="T147" s="1">
        <v>12.250677260000005</v>
      </c>
      <c r="U147" s="1">
        <v>10.290631532000003</v>
      </c>
      <c r="V147" s="1">
        <v>8.5404853960000011</v>
      </c>
    </row>
    <row r="148" spans="1:22" x14ac:dyDescent="0.25">
      <c r="A148" s="6" t="s">
        <v>58</v>
      </c>
      <c r="B148" s="6" t="s">
        <v>155</v>
      </c>
      <c r="C148" s="81">
        <v>0</v>
      </c>
      <c r="D148" s="81">
        <v>0</v>
      </c>
      <c r="E148" s="81">
        <v>0</v>
      </c>
      <c r="F148" s="81">
        <v>0</v>
      </c>
      <c r="G148" s="81">
        <v>0</v>
      </c>
      <c r="H148" s="81">
        <v>0</v>
      </c>
      <c r="I148" s="81">
        <v>0</v>
      </c>
      <c r="J148" s="81">
        <v>0</v>
      </c>
      <c r="K148" s="81">
        <v>0</v>
      </c>
      <c r="L148" s="81">
        <v>0</v>
      </c>
      <c r="M148" s="81">
        <v>0</v>
      </c>
      <c r="N148" s="81">
        <v>0</v>
      </c>
      <c r="O148" s="81">
        <v>0</v>
      </c>
      <c r="T148" s="1">
        <v>0</v>
      </c>
      <c r="U148" s="1">
        <v>0</v>
      </c>
      <c r="V148" s="1">
        <v>0</v>
      </c>
    </row>
    <row r="149" spans="1:22" x14ac:dyDescent="0.25">
      <c r="A149" s="6" t="s">
        <v>39</v>
      </c>
      <c r="B149" s="6" t="s">
        <v>156</v>
      </c>
      <c r="C149" s="81">
        <v>0</v>
      </c>
      <c r="D149" s="81">
        <v>0</v>
      </c>
      <c r="E149" s="81">
        <v>0</v>
      </c>
      <c r="F149" s="81">
        <v>0</v>
      </c>
      <c r="G149" s="81">
        <v>0</v>
      </c>
      <c r="H149" s="81">
        <v>0</v>
      </c>
      <c r="I149" s="81">
        <v>0</v>
      </c>
      <c r="J149" s="81">
        <v>0</v>
      </c>
      <c r="K149" s="81">
        <v>0</v>
      </c>
      <c r="L149" s="81">
        <v>0</v>
      </c>
      <c r="M149" s="81">
        <v>0</v>
      </c>
      <c r="N149" s="81">
        <v>0</v>
      </c>
      <c r="O149" s="81">
        <v>0</v>
      </c>
      <c r="T149" s="1">
        <v>0</v>
      </c>
      <c r="U149" s="1">
        <v>0</v>
      </c>
      <c r="V149" s="1">
        <v>0</v>
      </c>
    </row>
    <row r="150" spans="1:22" x14ac:dyDescent="0.25">
      <c r="A150" s="6" t="s">
        <v>54</v>
      </c>
      <c r="B150" s="6" t="s">
        <v>157</v>
      </c>
      <c r="C150" s="81">
        <v>0</v>
      </c>
      <c r="D150" s="81">
        <v>0</v>
      </c>
      <c r="E150" s="81">
        <v>0</v>
      </c>
      <c r="F150" s="81">
        <v>0</v>
      </c>
      <c r="G150" s="81">
        <v>0</v>
      </c>
      <c r="H150" s="81">
        <v>0</v>
      </c>
      <c r="I150" s="81">
        <v>0</v>
      </c>
      <c r="J150" s="81">
        <v>0</v>
      </c>
      <c r="K150" s="81">
        <v>0</v>
      </c>
      <c r="L150" s="81">
        <v>0</v>
      </c>
      <c r="M150" s="81">
        <v>0</v>
      </c>
      <c r="N150" s="81">
        <v>0</v>
      </c>
      <c r="O150" s="81">
        <v>0</v>
      </c>
      <c r="T150" s="1">
        <v>0</v>
      </c>
      <c r="U150" s="1">
        <v>0</v>
      </c>
      <c r="V150" s="1">
        <v>0</v>
      </c>
    </row>
    <row r="151" spans="1:22" x14ac:dyDescent="0.25">
      <c r="A151" s="6" t="s">
        <v>47</v>
      </c>
      <c r="B151" s="6" t="s">
        <v>158</v>
      </c>
      <c r="C151" s="81">
        <v>0</v>
      </c>
      <c r="D151" s="81">
        <v>0</v>
      </c>
      <c r="E151" s="81">
        <v>0</v>
      </c>
      <c r="F151" s="81">
        <v>0</v>
      </c>
      <c r="G151" s="81">
        <v>0</v>
      </c>
      <c r="H151" s="81">
        <v>0</v>
      </c>
      <c r="I151" s="81">
        <v>0</v>
      </c>
      <c r="J151" s="81">
        <v>0</v>
      </c>
      <c r="K151" s="81">
        <v>0</v>
      </c>
      <c r="L151" s="81">
        <v>0</v>
      </c>
      <c r="M151" s="81">
        <v>0</v>
      </c>
      <c r="N151" s="81">
        <v>0</v>
      </c>
      <c r="O151" s="81">
        <v>0</v>
      </c>
      <c r="T151" s="1">
        <v>0</v>
      </c>
      <c r="U151" s="1">
        <v>0</v>
      </c>
      <c r="V151" s="1">
        <v>0</v>
      </c>
    </row>
    <row r="152" spans="1:22" x14ac:dyDescent="0.25">
      <c r="A152" s="7"/>
      <c r="B152" s="8" t="s">
        <v>159</v>
      </c>
      <c r="C152" s="81">
        <v>0</v>
      </c>
      <c r="D152" s="81">
        <v>0</v>
      </c>
      <c r="E152" s="81">
        <v>0</v>
      </c>
      <c r="F152" s="81">
        <v>0</v>
      </c>
      <c r="G152" s="81">
        <v>0</v>
      </c>
      <c r="H152" s="81">
        <v>0</v>
      </c>
      <c r="I152" s="81">
        <v>0</v>
      </c>
      <c r="J152" s="81">
        <v>0</v>
      </c>
      <c r="K152" s="81">
        <v>0</v>
      </c>
      <c r="L152" s="81">
        <v>0</v>
      </c>
      <c r="M152" s="81">
        <v>0</v>
      </c>
      <c r="N152" s="81">
        <v>0</v>
      </c>
      <c r="O152" s="81">
        <v>0</v>
      </c>
      <c r="T152" s="1">
        <v>12.250677260000005</v>
      </c>
      <c r="U152" s="1">
        <v>10.290631532000003</v>
      </c>
      <c r="V152" s="1">
        <v>8.5404853960000011</v>
      </c>
    </row>
    <row r="153" spans="1:22" x14ac:dyDescent="0.25">
      <c r="A153" s="7"/>
      <c r="B153" s="9"/>
      <c r="C153" s="82"/>
      <c r="D153" s="82"/>
      <c r="E153" s="82"/>
      <c r="F153" s="82"/>
      <c r="G153" s="82"/>
      <c r="H153" s="82"/>
      <c r="I153" s="82"/>
      <c r="J153" s="82"/>
      <c r="K153" s="82"/>
      <c r="L153" s="82"/>
      <c r="M153" s="82"/>
      <c r="N153" s="82"/>
      <c r="O153" s="82"/>
    </row>
    <row r="154" spans="1:22" x14ac:dyDescent="0.25">
      <c r="A154" s="7"/>
      <c r="B154" s="9"/>
      <c r="C154" s="82"/>
      <c r="D154" s="82"/>
      <c r="E154" s="82"/>
      <c r="F154" s="82"/>
      <c r="G154" s="82"/>
      <c r="H154" s="82"/>
      <c r="I154" s="82"/>
      <c r="J154" s="82"/>
      <c r="K154" s="82"/>
      <c r="L154" s="82"/>
      <c r="M154" s="82"/>
      <c r="N154" s="82"/>
      <c r="O154" s="82"/>
    </row>
    <row r="155" spans="1:22" x14ac:dyDescent="0.25">
      <c r="A155" s="7"/>
      <c r="B155" s="9"/>
      <c r="F155" s="2"/>
      <c r="H155" s="2"/>
      <c r="J155" s="2"/>
      <c r="L155" s="2"/>
    </row>
    <row r="156" spans="1:22" x14ac:dyDescent="0.25">
      <c r="A156" s="5" t="s">
        <v>66</v>
      </c>
      <c r="B156" s="5" t="s">
        <v>160</v>
      </c>
      <c r="C156" s="81">
        <v>0</v>
      </c>
      <c r="D156" s="81">
        <v>0</v>
      </c>
      <c r="E156" s="81">
        <v>0</v>
      </c>
      <c r="F156" s="81">
        <v>0</v>
      </c>
      <c r="G156" s="81">
        <v>0</v>
      </c>
      <c r="H156" s="81">
        <v>0</v>
      </c>
      <c r="I156" s="81">
        <v>0</v>
      </c>
      <c r="J156" s="81">
        <v>0</v>
      </c>
      <c r="K156" s="81">
        <v>0</v>
      </c>
      <c r="L156" s="81">
        <v>0</v>
      </c>
      <c r="M156" s="81">
        <v>0</v>
      </c>
      <c r="N156" s="81">
        <v>0</v>
      </c>
      <c r="O156" s="81">
        <v>0</v>
      </c>
    </row>
    <row r="157" spans="1:22" x14ac:dyDescent="0.25">
      <c r="B157" s="8" t="s">
        <v>161</v>
      </c>
      <c r="C157" s="81">
        <v>0</v>
      </c>
      <c r="D157" s="81">
        <v>0</v>
      </c>
      <c r="E157" s="81">
        <v>0</v>
      </c>
      <c r="F157" s="81">
        <v>0</v>
      </c>
      <c r="G157" s="81">
        <v>0</v>
      </c>
      <c r="H157" s="81">
        <v>0</v>
      </c>
      <c r="I157" s="81">
        <v>0</v>
      </c>
      <c r="J157" s="81">
        <v>0</v>
      </c>
      <c r="K157" s="81">
        <v>0</v>
      </c>
      <c r="L157" s="81">
        <v>0</v>
      </c>
      <c r="M157" s="81">
        <v>0</v>
      </c>
      <c r="N157" s="81">
        <v>0</v>
      </c>
      <c r="O157" s="81">
        <v>0</v>
      </c>
      <c r="T157" s="1">
        <v>12.250677260000005</v>
      </c>
      <c r="U157" s="1">
        <v>10.290631532000003</v>
      </c>
      <c r="V157" s="1">
        <v>8.5404853960000011</v>
      </c>
    </row>
    <row r="158" spans="1:22" x14ac:dyDescent="0.25">
      <c r="B158" s="9"/>
      <c r="C158" s="82"/>
      <c r="D158" s="82"/>
      <c r="E158" s="82"/>
      <c r="F158" s="82"/>
      <c r="G158" s="82"/>
      <c r="H158" s="82"/>
      <c r="I158" s="82"/>
      <c r="J158" s="82"/>
      <c r="K158" s="82"/>
      <c r="L158" s="82"/>
      <c r="M158" s="82"/>
      <c r="N158" s="82"/>
      <c r="O158" s="82"/>
    </row>
    <row r="159" spans="1:22" x14ac:dyDescent="0.25">
      <c r="B159" s="9"/>
      <c r="C159" s="82"/>
      <c r="D159" s="82"/>
      <c r="E159" s="82"/>
      <c r="F159" s="82"/>
      <c r="G159" s="82"/>
      <c r="H159" s="82"/>
      <c r="I159" s="82"/>
      <c r="J159" s="82"/>
      <c r="K159" s="82"/>
      <c r="L159" s="82"/>
      <c r="M159" s="82"/>
      <c r="N159" s="82"/>
      <c r="O159" s="82"/>
    </row>
    <row r="160" spans="1:22" x14ac:dyDescent="0.25">
      <c r="B160" s="8"/>
      <c r="F160" s="2"/>
      <c r="H160" s="2"/>
      <c r="J160" s="2"/>
      <c r="L160" s="2"/>
    </row>
    <row r="161" spans="1:15" x14ac:dyDescent="0.25">
      <c r="A161" s="5" t="s">
        <v>52</v>
      </c>
      <c r="B161" s="5" t="s">
        <v>162</v>
      </c>
      <c r="C161" s="81">
        <v>0</v>
      </c>
      <c r="D161" s="81">
        <v>0</v>
      </c>
      <c r="E161" s="81">
        <v>0</v>
      </c>
      <c r="F161" s="81">
        <v>0</v>
      </c>
      <c r="G161" s="81">
        <v>0</v>
      </c>
      <c r="H161" s="81">
        <v>0</v>
      </c>
      <c r="I161" s="81">
        <v>0</v>
      </c>
      <c r="J161" s="81">
        <v>0</v>
      </c>
      <c r="K161" s="81">
        <v>0</v>
      </c>
      <c r="L161" s="81">
        <v>0</v>
      </c>
      <c r="M161" s="81">
        <v>0</v>
      </c>
      <c r="N161" s="81">
        <v>0</v>
      </c>
      <c r="O161" s="81">
        <v>0</v>
      </c>
    </row>
  </sheetData>
  <mergeCells count="8">
    <mergeCell ref="C124:O124"/>
    <mergeCell ref="C144:O144"/>
    <mergeCell ref="C4:O4"/>
    <mergeCell ref="C24:O24"/>
    <mergeCell ref="C44:O44"/>
    <mergeCell ref="C64:O64"/>
    <mergeCell ref="C84:O84"/>
    <mergeCell ref="C104:O10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D99F9-1F81-40DB-91D1-CD83AAB33853}">
  <sheetPr>
    <tabColor theme="4" tint="0.59999389629810485"/>
  </sheetPr>
  <dimension ref="A1:O143"/>
  <sheetViews>
    <sheetView workbookViewId="0">
      <selection activeCell="K23" sqref="K23"/>
    </sheetView>
  </sheetViews>
  <sheetFormatPr baseColWidth="10" defaultColWidth="11.42578125" defaultRowHeight="15" x14ac:dyDescent="0.25"/>
  <cols>
    <col min="1" max="1" width="12.85546875" customWidth="1"/>
    <col min="2" max="2" width="55.85546875" customWidth="1"/>
    <col min="3" max="6" width="11.42578125" style="2"/>
    <col min="7" max="7" width="11.7109375" style="2" bestFit="1" customWidth="1"/>
    <col min="8" max="8" width="11.7109375" style="2" customWidth="1"/>
    <col min="9" max="15" width="11.42578125" style="2"/>
  </cols>
  <sheetData>
    <row r="1" spans="1:15" ht="15.75" thickBot="1" x14ac:dyDescent="0.3">
      <c r="B1" s="65" t="s">
        <v>170</v>
      </c>
    </row>
    <row r="2" spans="1:15" x14ac:dyDescent="0.25">
      <c r="B2" s="92"/>
    </row>
    <row r="3" spans="1:15" ht="30" x14ac:dyDescent="0.35">
      <c r="B3" s="14" t="s">
        <v>171</v>
      </c>
      <c r="C3" s="15">
        <v>2018</v>
      </c>
      <c r="D3" s="15">
        <v>2019</v>
      </c>
      <c r="E3" s="15">
        <v>2020</v>
      </c>
      <c r="F3" s="15">
        <v>2023</v>
      </c>
      <c r="G3" s="15">
        <v>2025</v>
      </c>
      <c r="H3" s="15">
        <v>2028</v>
      </c>
      <c r="I3" s="15">
        <v>2030</v>
      </c>
      <c r="J3" s="15">
        <v>2033</v>
      </c>
      <c r="K3" s="15">
        <v>2035</v>
      </c>
      <c r="L3" s="15">
        <v>2038</v>
      </c>
      <c r="M3" s="15">
        <v>2040</v>
      </c>
      <c r="N3" s="15">
        <v>2045</v>
      </c>
      <c r="O3" s="15">
        <v>2050</v>
      </c>
    </row>
    <row r="4" spans="1:15" ht="15.75" x14ac:dyDescent="0.3">
      <c r="A4" s="55"/>
      <c r="B4" s="52" t="s">
        <v>172</v>
      </c>
      <c r="C4" s="94">
        <v>47.982936798889192</v>
      </c>
      <c r="D4" s="94">
        <v>46.237279599615867</v>
      </c>
      <c r="E4" s="94">
        <v>41.26644373686787</v>
      </c>
      <c r="F4" s="94">
        <v>39.99159818682628</v>
      </c>
      <c r="G4" s="94">
        <v>32.305201800735475</v>
      </c>
      <c r="H4" s="94">
        <v>29.135619062535696</v>
      </c>
      <c r="I4" s="94">
        <v>27.177206835204718</v>
      </c>
      <c r="J4" s="94">
        <v>22.684152953646461</v>
      </c>
      <c r="K4" s="94">
        <v>19.576956413433429</v>
      </c>
      <c r="L4" s="94">
        <v>12.20706523096178</v>
      </c>
      <c r="M4" s="94">
        <v>7.9758919360984644</v>
      </c>
      <c r="N4" s="94">
        <v>2.1236840181703505</v>
      </c>
      <c r="O4" s="94">
        <v>-6.6628087148834352</v>
      </c>
    </row>
    <row r="5" spans="1:15" ht="15.75" x14ac:dyDescent="0.3">
      <c r="A5" s="56"/>
      <c r="B5" s="52" t="s">
        <v>173</v>
      </c>
      <c r="C5" s="94">
        <v>82.798768827183437</v>
      </c>
      <c r="D5" s="94">
        <v>79.778832154130384</v>
      </c>
      <c r="E5" s="94">
        <v>72.046643272841251</v>
      </c>
      <c r="F5" s="94">
        <v>66.82987893498121</v>
      </c>
      <c r="G5" s="94">
        <v>64.80112298102793</v>
      </c>
      <c r="H5" s="94">
        <v>53.101776716058787</v>
      </c>
      <c r="I5" s="94">
        <v>45.156553334272054</v>
      </c>
      <c r="J5" s="94">
        <v>35.998876972470583</v>
      </c>
      <c r="K5" s="94">
        <v>29.904600015613806</v>
      </c>
      <c r="L5" s="94">
        <v>21.794080810794473</v>
      </c>
      <c r="M5" s="94">
        <v>16.80675389298678</v>
      </c>
      <c r="N5" s="94">
        <v>3.7235380244406437</v>
      </c>
      <c r="O5" s="94">
        <v>-7.2820145481286644</v>
      </c>
    </row>
    <row r="6" spans="1:15" ht="15.75" x14ac:dyDescent="0.3">
      <c r="A6" s="57"/>
      <c r="B6" s="52" t="s">
        <v>155</v>
      </c>
      <c r="C6" s="94">
        <v>14.82175001724347</v>
      </c>
      <c r="D6" s="94">
        <v>16.019293332765589</v>
      </c>
      <c r="E6" s="94">
        <v>15.92755293394351</v>
      </c>
      <c r="F6" s="94">
        <v>14.483086336937879</v>
      </c>
      <c r="G6" s="94">
        <v>11.313821811620448</v>
      </c>
      <c r="H6" s="94">
        <v>7.7328393353389799</v>
      </c>
      <c r="I6" s="94">
        <v>7.2070427683094049</v>
      </c>
      <c r="J6" s="94">
        <v>6.6117378901580528</v>
      </c>
      <c r="K6" s="94">
        <v>6.3835657009060842</v>
      </c>
      <c r="L6" s="94">
        <v>6.1056242323186289</v>
      </c>
      <c r="M6" s="94">
        <v>5.9324997605358938</v>
      </c>
      <c r="N6" s="94">
        <v>5.5539924151682367</v>
      </c>
      <c r="O6" s="94">
        <v>5.3859959201700178</v>
      </c>
    </row>
    <row r="7" spans="1:15" ht="15.75" x14ac:dyDescent="0.3">
      <c r="A7" s="58"/>
      <c r="B7" s="52" t="s">
        <v>174</v>
      </c>
      <c r="C7" s="94">
        <v>79.047162180152426</v>
      </c>
      <c r="D7" s="94">
        <v>76.038242817806392</v>
      </c>
      <c r="E7" s="94">
        <v>71.317464878882802</v>
      </c>
      <c r="F7" s="94">
        <v>64.124009293944567</v>
      </c>
      <c r="G7" s="94">
        <v>54.390420692531649</v>
      </c>
      <c r="H7" s="94">
        <v>40.574544441261004</v>
      </c>
      <c r="I7" s="94">
        <v>31.954105205794896</v>
      </c>
      <c r="J7" s="94">
        <v>24.703296443051048</v>
      </c>
      <c r="K7" s="94">
        <v>20.121429994604227</v>
      </c>
      <c r="L7" s="94">
        <v>14.383223623443781</v>
      </c>
      <c r="M7" s="94">
        <v>11.06438551560565</v>
      </c>
      <c r="N7" s="94">
        <v>7.04014245638154</v>
      </c>
      <c r="O7" s="94">
        <v>3.6699243942019235</v>
      </c>
    </row>
    <row r="8" spans="1:15" ht="15.75" x14ac:dyDescent="0.3">
      <c r="A8" s="59"/>
      <c r="B8" s="52" t="s">
        <v>175</v>
      </c>
      <c r="C8" s="94">
        <v>80.438063869247728</v>
      </c>
      <c r="D8" s="94">
        <v>78.615927276214691</v>
      </c>
      <c r="E8" s="94">
        <v>78.244410458031723</v>
      </c>
      <c r="F8" s="94">
        <v>75.200482474894557</v>
      </c>
      <c r="G8" s="94">
        <v>72.887652243152715</v>
      </c>
      <c r="H8" s="94">
        <v>69.349423577466695</v>
      </c>
      <c r="I8" s="94">
        <v>67.104421794436078</v>
      </c>
      <c r="J8" s="94">
        <v>63.267684185571923</v>
      </c>
      <c r="K8" s="94">
        <v>60.829093743864163</v>
      </c>
      <c r="L8" s="94">
        <v>56.766328243958696</v>
      </c>
      <c r="M8" s="94">
        <v>54.272688691953583</v>
      </c>
      <c r="N8" s="94">
        <v>48.49663220271195</v>
      </c>
      <c r="O8" s="94">
        <v>44.178918977682564</v>
      </c>
    </row>
    <row r="9" spans="1:15" ht="15.75" x14ac:dyDescent="0.3">
      <c r="A9" s="60"/>
      <c r="B9" s="52" t="s">
        <v>158</v>
      </c>
      <c r="C9" s="94">
        <v>135.27741605391483</v>
      </c>
      <c r="D9" s="94">
        <v>134.37001989682375</v>
      </c>
      <c r="E9" s="94">
        <v>113.52614045160404</v>
      </c>
      <c r="F9" s="94">
        <v>122.18685460579101</v>
      </c>
      <c r="G9" s="94">
        <v>115.66157106314878</v>
      </c>
      <c r="H9" s="94">
        <v>100.42066173747538</v>
      </c>
      <c r="I9" s="94">
        <v>90.523898245796317</v>
      </c>
      <c r="J9" s="94">
        <v>68.493136949261199</v>
      </c>
      <c r="K9" s="94">
        <v>55.247600283727152</v>
      </c>
      <c r="L9" s="94">
        <v>29.952711097263865</v>
      </c>
      <c r="M9" s="94">
        <v>17.481624962364098</v>
      </c>
      <c r="N9" s="94">
        <v>4.6041694554266543</v>
      </c>
      <c r="O9" s="94">
        <v>3.5049646411622248</v>
      </c>
    </row>
    <row r="10" spans="1:15" ht="15.75" x14ac:dyDescent="0.3">
      <c r="A10" s="61"/>
      <c r="B10" s="53" t="s">
        <v>176</v>
      </c>
      <c r="C10" s="94">
        <v>24.67768267427131</v>
      </c>
      <c r="D10" s="94">
        <v>24.788154499257924</v>
      </c>
      <c r="E10" s="94">
        <v>11.461953510581548</v>
      </c>
      <c r="F10" s="94">
        <v>18.842997008930741</v>
      </c>
      <c r="G10" s="94">
        <v>23.76873704531225</v>
      </c>
      <c r="H10" s="94">
        <v>23.506133408421277</v>
      </c>
      <c r="I10" s="94">
        <v>23.331070385117631</v>
      </c>
      <c r="J10" s="94">
        <v>20.639523184354484</v>
      </c>
      <c r="K10" s="94">
        <v>18.845170826554263</v>
      </c>
      <c r="L10" s="94">
        <v>16.21918833024062</v>
      </c>
      <c r="M10" s="94">
        <v>14.456895122286245</v>
      </c>
      <c r="N10" s="94">
        <v>12.177314692423787</v>
      </c>
      <c r="O10" s="94">
        <v>8.8598379488380719</v>
      </c>
    </row>
    <row r="11" spans="1:15" ht="15.75" x14ac:dyDescent="0.3">
      <c r="A11" s="62"/>
      <c r="B11" s="54" t="s">
        <v>177</v>
      </c>
      <c r="C11" s="66">
        <v>440.36609774663111</v>
      </c>
      <c r="D11" s="66">
        <v>431.05959507735668</v>
      </c>
      <c r="E11" s="66">
        <v>392.32865573217111</v>
      </c>
      <c r="F11" s="66">
        <v>382.81590983337554</v>
      </c>
      <c r="G11" s="66">
        <v>351.359790592217</v>
      </c>
      <c r="H11" s="66">
        <v>300.31486487013655</v>
      </c>
      <c r="I11" s="66">
        <v>269.12322818381341</v>
      </c>
      <c r="J11" s="66">
        <v>221.75888539415928</v>
      </c>
      <c r="K11" s="66">
        <v>192.06324615214888</v>
      </c>
      <c r="L11" s="66">
        <v>141.20903323874123</v>
      </c>
      <c r="M11" s="66">
        <v>113.53384475954446</v>
      </c>
      <c r="N11" s="66">
        <v>71.542158572299371</v>
      </c>
      <c r="O11" s="66">
        <v>42.794980670204616</v>
      </c>
    </row>
    <row r="12" spans="1:15" ht="15.75" x14ac:dyDescent="0.3">
      <c r="A12" s="63"/>
      <c r="B12" s="52" t="s">
        <v>66</v>
      </c>
      <c r="C12" s="95">
        <v>-19.651713240185437</v>
      </c>
      <c r="D12" s="95">
        <v>-18.226970308104235</v>
      </c>
      <c r="E12" s="95">
        <v>-21.621854947390073</v>
      </c>
      <c r="F12" s="95">
        <v>-14.786431838292172</v>
      </c>
      <c r="G12" s="95">
        <v>-5.0787934474615479</v>
      </c>
      <c r="H12" s="95">
        <v>-13.803224039403041</v>
      </c>
      <c r="I12" s="95">
        <v>-19.3285186840913</v>
      </c>
      <c r="J12" s="95">
        <v>-17.959455953308211</v>
      </c>
      <c r="K12" s="95">
        <v>-17.679563467879191</v>
      </c>
      <c r="L12" s="95">
        <v>-14.151473500631141</v>
      </c>
      <c r="M12" s="95">
        <v>-14.525105344376186</v>
      </c>
      <c r="N12" s="95">
        <v>-14.038490194821101</v>
      </c>
      <c r="O12" s="95">
        <v>-13.394703675746829</v>
      </c>
    </row>
    <row r="13" spans="1:15" ht="15.75" x14ac:dyDescent="0.3">
      <c r="A13" s="64"/>
      <c r="B13" s="54" t="s">
        <v>178</v>
      </c>
      <c r="C13" s="66">
        <v>420.71438450644564</v>
      </c>
      <c r="D13" s="66">
        <v>412.83262476925239</v>
      </c>
      <c r="E13" s="66">
        <v>370.70680078478102</v>
      </c>
      <c r="F13" s="66">
        <v>368.02947799508337</v>
      </c>
      <c r="G13" s="66">
        <v>346.28099714475542</v>
      </c>
      <c r="H13" s="66">
        <v>286.51164083073354</v>
      </c>
      <c r="I13" s="66">
        <v>249.79470949972219</v>
      </c>
      <c r="J13" s="66">
        <v>203.79942944085104</v>
      </c>
      <c r="K13" s="66">
        <v>174.38368268426967</v>
      </c>
      <c r="L13" s="66">
        <v>127.05755973811009</v>
      </c>
      <c r="M13" s="66">
        <v>99.008739415168264</v>
      </c>
      <c r="N13" s="66">
        <v>57.503668377478277</v>
      </c>
      <c r="O13" s="66">
        <v>29.400276994457791</v>
      </c>
    </row>
    <row r="14" spans="1:15" s="91" customFormat="1" ht="12.75" x14ac:dyDescent="0.2"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</row>
    <row r="15" spans="1:15" ht="16.5" x14ac:dyDescent="0.3">
      <c r="B15" s="12" t="s">
        <v>172</v>
      </c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</row>
    <row r="16" spans="1:15" ht="30" x14ac:dyDescent="0.35">
      <c r="A16" s="47" t="s">
        <v>179</v>
      </c>
      <c r="B16" s="14" t="s">
        <v>171</v>
      </c>
      <c r="C16" s="15">
        <v>2018</v>
      </c>
      <c r="D16" s="15">
        <v>2019</v>
      </c>
      <c r="E16" s="15">
        <v>2020</v>
      </c>
      <c r="F16" s="15">
        <v>2023</v>
      </c>
      <c r="G16" s="15">
        <v>2025</v>
      </c>
      <c r="H16" s="15">
        <v>2028</v>
      </c>
      <c r="I16" s="15">
        <v>2030</v>
      </c>
      <c r="J16" s="15">
        <v>2033</v>
      </c>
      <c r="K16" s="15">
        <v>2035</v>
      </c>
      <c r="L16" s="15">
        <v>2038</v>
      </c>
      <c r="M16" s="15">
        <v>2040</v>
      </c>
      <c r="N16" s="15">
        <v>2045</v>
      </c>
      <c r="O16" s="15">
        <v>2050</v>
      </c>
    </row>
    <row r="17" spans="1:15" ht="15.75" x14ac:dyDescent="0.3">
      <c r="A17" s="48" t="s">
        <v>69</v>
      </c>
      <c r="B17" s="16" t="s">
        <v>221</v>
      </c>
      <c r="C17" s="94">
        <v>21.221087089166581</v>
      </c>
      <c r="D17" s="94">
        <v>19.929661530672664</v>
      </c>
      <c r="E17" s="94">
        <v>17.671946742455908</v>
      </c>
      <c r="F17" s="94">
        <v>17.171952958720823</v>
      </c>
      <c r="G17" s="94">
        <v>9.4193993553915529</v>
      </c>
      <c r="H17" s="94">
        <v>8.5152007526065159</v>
      </c>
      <c r="I17" s="94">
        <v>7.9401743437705417</v>
      </c>
      <c r="J17" s="94">
        <v>6.5488769462624612</v>
      </c>
      <c r="K17" s="94">
        <v>5.7069952774251602</v>
      </c>
      <c r="L17" s="94">
        <v>2.1810138526907878</v>
      </c>
      <c r="M17" s="94">
        <v>0.40287951907467789</v>
      </c>
      <c r="N17" s="94">
        <v>0.33205849677569638</v>
      </c>
      <c r="O17" s="94">
        <v>0.26770205836364952</v>
      </c>
    </row>
    <row r="18" spans="1:15" ht="15.75" x14ac:dyDescent="0.3">
      <c r="A18" s="48"/>
      <c r="B18" s="16" t="s">
        <v>222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4">
        <v>0</v>
      </c>
      <c r="I18" s="94">
        <v>0</v>
      </c>
      <c r="J18" s="94">
        <v>0</v>
      </c>
      <c r="K18" s="94">
        <v>0</v>
      </c>
      <c r="L18" s="94">
        <v>0</v>
      </c>
      <c r="M18" s="94">
        <v>0</v>
      </c>
      <c r="N18" s="94">
        <v>0</v>
      </c>
      <c r="O18" s="94">
        <v>0</v>
      </c>
    </row>
    <row r="19" spans="1:15" ht="15.75" x14ac:dyDescent="0.3">
      <c r="A19" s="48" t="s">
        <v>68</v>
      </c>
      <c r="B19" s="16" t="s">
        <v>223</v>
      </c>
      <c r="C19" s="94">
        <v>5.8004970118282966</v>
      </c>
      <c r="D19" s="94">
        <v>5.7102121322219004</v>
      </c>
      <c r="E19" s="94">
        <v>5.4460102351404069</v>
      </c>
      <c r="F19" s="94">
        <v>4.7385547738613081</v>
      </c>
      <c r="G19" s="94">
        <v>4.6279120410051631</v>
      </c>
      <c r="H19" s="94">
        <v>4.3755523436830215</v>
      </c>
      <c r="I19" s="94">
        <v>4.1843594768136416</v>
      </c>
      <c r="J19" s="94">
        <v>3.5108413543104566</v>
      </c>
      <c r="K19" s="94">
        <v>3.0864593043038488</v>
      </c>
      <c r="L19" s="94">
        <v>2.2249593620473798</v>
      </c>
      <c r="M19" s="94">
        <v>1.7388880381762373</v>
      </c>
      <c r="N19" s="94">
        <v>0.88549266590833653</v>
      </c>
      <c r="O19" s="94">
        <v>0.21123344596334129</v>
      </c>
    </row>
    <row r="20" spans="1:15" ht="15.75" x14ac:dyDescent="0.3">
      <c r="A20" s="48"/>
      <c r="B20" s="16" t="s">
        <v>224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4">
        <v>0</v>
      </c>
      <c r="I20" s="94">
        <v>0</v>
      </c>
      <c r="J20" s="94">
        <v>-0.60000000000000009</v>
      </c>
      <c r="K20" s="94">
        <v>-1</v>
      </c>
      <c r="L20" s="94">
        <v>-1.3</v>
      </c>
      <c r="M20" s="94">
        <v>-1.5</v>
      </c>
      <c r="N20" s="94">
        <v>-2</v>
      </c>
      <c r="O20" s="94">
        <v>-3</v>
      </c>
    </row>
    <row r="21" spans="1:15" ht="15.75" x14ac:dyDescent="0.3">
      <c r="A21" s="48" t="s">
        <v>11</v>
      </c>
      <c r="B21" s="16" t="s">
        <v>225</v>
      </c>
      <c r="C21" s="94">
        <v>9.0973932589633613</v>
      </c>
      <c r="D21" s="94">
        <v>8.7096915785989424</v>
      </c>
      <c r="E21" s="94">
        <v>7.1849926549194567</v>
      </c>
      <c r="F21" s="94">
        <v>7.1967588721132421</v>
      </c>
      <c r="G21" s="94">
        <v>7.6853700160672389</v>
      </c>
      <c r="H21" s="94">
        <v>6.7803000092487613</v>
      </c>
      <c r="I21" s="94">
        <v>6.2776383691350635</v>
      </c>
      <c r="J21" s="94">
        <v>5.4185182384534727</v>
      </c>
      <c r="K21" s="94">
        <v>4.5984635200078916</v>
      </c>
      <c r="L21" s="94">
        <v>3.872635307792085</v>
      </c>
      <c r="M21" s="94">
        <v>3.3916477962723919</v>
      </c>
      <c r="N21" s="94">
        <v>2.2242721164286028</v>
      </c>
      <c r="O21" s="94">
        <v>0.85703682149364957</v>
      </c>
    </row>
    <row r="22" spans="1:15" ht="15.75" x14ac:dyDescent="0.3">
      <c r="A22" s="48"/>
      <c r="B22" s="16" t="s">
        <v>226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4">
        <v>0</v>
      </c>
      <c r="I22" s="94">
        <v>0</v>
      </c>
      <c r="J22" s="94">
        <v>0</v>
      </c>
      <c r="K22" s="94">
        <v>0</v>
      </c>
      <c r="L22" s="94">
        <v>-0.60000000000000009</v>
      </c>
      <c r="M22" s="94">
        <v>-1</v>
      </c>
      <c r="N22" s="94">
        <v>-2</v>
      </c>
      <c r="O22" s="94">
        <v>-3</v>
      </c>
    </row>
    <row r="23" spans="1:15" ht="15.75" x14ac:dyDescent="0.3">
      <c r="A23" s="48" t="s">
        <v>81</v>
      </c>
      <c r="B23" s="16" t="s">
        <v>89</v>
      </c>
      <c r="C23" s="94">
        <v>2.9294309628616215</v>
      </c>
      <c r="D23" s="94">
        <v>2.8472145429754812</v>
      </c>
      <c r="E23" s="94">
        <v>2.1192845397919959</v>
      </c>
      <c r="F23" s="94">
        <v>2.3016642516629613</v>
      </c>
      <c r="G23" s="94">
        <v>2.22963588219686</v>
      </c>
      <c r="H23" s="94">
        <v>1.5727005190039436</v>
      </c>
      <c r="I23" s="94">
        <v>1.1799386975555013</v>
      </c>
      <c r="J23" s="94">
        <v>0.86415870832210684</v>
      </c>
      <c r="K23" s="94">
        <v>0.66853057418775952</v>
      </c>
      <c r="L23" s="94">
        <v>0.64083814711166298</v>
      </c>
      <c r="M23" s="94">
        <v>0.62241814168006748</v>
      </c>
      <c r="N23" s="94">
        <v>1.1836474929225074E-3</v>
      </c>
      <c r="O23" s="94">
        <v>1.1836474929225074E-3</v>
      </c>
    </row>
    <row r="24" spans="1:15" ht="15.75" x14ac:dyDescent="0.3">
      <c r="A24" s="48" t="s">
        <v>35</v>
      </c>
      <c r="B24" s="16" t="s">
        <v>90</v>
      </c>
      <c r="C24" s="94">
        <v>1.1255999999999999E-2</v>
      </c>
      <c r="D24" s="94">
        <v>1.1255999999999999E-2</v>
      </c>
      <c r="E24" s="94">
        <v>1.1255999999999999E-2</v>
      </c>
      <c r="F24" s="94">
        <v>1.3131999999999966E-3</v>
      </c>
      <c r="G24" s="94">
        <v>1.3131999999999966E-3</v>
      </c>
      <c r="H24" s="94">
        <v>1.3131999999999966E-3</v>
      </c>
      <c r="I24" s="94">
        <v>1.3131999999999966E-3</v>
      </c>
      <c r="J24" s="94">
        <v>1.3131999999999966E-3</v>
      </c>
      <c r="K24" s="94">
        <v>1.3131999999999966E-3</v>
      </c>
      <c r="L24" s="94">
        <v>1.3131999999999966E-3</v>
      </c>
      <c r="M24" s="94">
        <v>1.3131999999999966E-3</v>
      </c>
      <c r="N24" s="94">
        <v>1.3131999999999966E-3</v>
      </c>
      <c r="O24" s="94">
        <v>1.3131999999999966E-3</v>
      </c>
    </row>
    <row r="25" spans="1:15" ht="15.75" x14ac:dyDescent="0.3">
      <c r="A25" s="48" t="s">
        <v>36</v>
      </c>
      <c r="B25" s="16" t="s">
        <v>91</v>
      </c>
      <c r="C25" s="94">
        <v>0.12449829671374033</v>
      </c>
      <c r="D25" s="94">
        <v>0.11556875148091966</v>
      </c>
      <c r="E25" s="94">
        <v>0.10255535131879857</v>
      </c>
      <c r="F25" s="94">
        <v>0.79482458599406514</v>
      </c>
      <c r="G25" s="94">
        <v>0.79383627008587931</v>
      </c>
      <c r="H25" s="94">
        <v>0.78983814623249815</v>
      </c>
      <c r="I25" s="94">
        <v>0.7871816255218127</v>
      </c>
      <c r="J25" s="94">
        <v>0.59699356078756705</v>
      </c>
      <c r="K25" s="94">
        <v>0.47021764279771766</v>
      </c>
      <c r="L25" s="94">
        <v>0.19256455826768384</v>
      </c>
      <c r="M25" s="94">
        <v>7.5136780265812071E-3</v>
      </c>
      <c r="N25" s="94">
        <v>3.3072961038607155E-3</v>
      </c>
      <c r="O25" s="94">
        <v>2.1851093679384364E-3</v>
      </c>
    </row>
    <row r="26" spans="1:15" ht="15.75" x14ac:dyDescent="0.3">
      <c r="A26" s="48" t="s">
        <v>12</v>
      </c>
      <c r="B26" s="16" t="s">
        <v>92</v>
      </c>
      <c r="C26" s="94">
        <v>1.5965347791033064</v>
      </c>
      <c r="D26" s="94">
        <v>1.5830693952813211</v>
      </c>
      <c r="E26" s="94">
        <v>1.2652320311654934</v>
      </c>
      <c r="F26" s="94">
        <v>1.3007221604244359</v>
      </c>
      <c r="G26" s="94">
        <v>1.2540886526980248</v>
      </c>
      <c r="H26" s="94">
        <v>1.0914836528473664</v>
      </c>
      <c r="I26" s="94">
        <v>0.98448178997306179</v>
      </c>
      <c r="J26" s="94">
        <v>0.83086738175088981</v>
      </c>
      <c r="K26" s="94">
        <v>0.73290995305967166</v>
      </c>
      <c r="L26" s="94">
        <v>0.55166529287343236</v>
      </c>
      <c r="M26" s="94">
        <v>0.43789010374629395</v>
      </c>
      <c r="N26" s="94">
        <v>0.30766760751149991</v>
      </c>
      <c r="O26" s="94">
        <v>0.16701574046045736</v>
      </c>
    </row>
    <row r="27" spans="1:15" ht="15.75" x14ac:dyDescent="0.3">
      <c r="A27" s="48" t="s">
        <v>93</v>
      </c>
      <c r="B27" s="16" t="s">
        <v>180</v>
      </c>
      <c r="C27" s="94">
        <v>1.2972036304645215E-3</v>
      </c>
      <c r="D27" s="94">
        <v>1.183647492922507E-3</v>
      </c>
      <c r="E27" s="94">
        <v>1.2399582524855166E-3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4">
        <v>0</v>
      </c>
      <c r="M27" s="94">
        <v>0</v>
      </c>
      <c r="N27" s="94">
        <v>0</v>
      </c>
      <c r="O27" s="94">
        <v>0</v>
      </c>
    </row>
    <row r="28" spans="1:15" ht="15.75" x14ac:dyDescent="0.3">
      <c r="A28" s="48" t="s">
        <v>10</v>
      </c>
      <c r="B28" s="16" t="s">
        <v>94</v>
      </c>
      <c r="C28" s="94">
        <v>7.2009421966218206</v>
      </c>
      <c r="D28" s="94">
        <v>7.329422020891716</v>
      </c>
      <c r="E28" s="94">
        <v>7.4639262238233197</v>
      </c>
      <c r="F28" s="94">
        <v>6.4858073840494495</v>
      </c>
      <c r="G28" s="94">
        <v>6.2936463832907537</v>
      </c>
      <c r="H28" s="94">
        <v>6.0092304389135895</v>
      </c>
      <c r="I28" s="94">
        <v>5.8221193324350891</v>
      </c>
      <c r="J28" s="94">
        <v>5.5125835637595051</v>
      </c>
      <c r="K28" s="94">
        <v>5.3120669416513797</v>
      </c>
      <c r="L28" s="94">
        <v>5.0420755101787487</v>
      </c>
      <c r="M28" s="94">
        <v>4.8733414591222139</v>
      </c>
      <c r="N28" s="94">
        <v>4.3683889879494311</v>
      </c>
      <c r="O28" s="94">
        <v>3.8295212619746066</v>
      </c>
    </row>
    <row r="29" spans="1:15" ht="15.75" x14ac:dyDescent="0.3">
      <c r="A29" s="48"/>
      <c r="B29" s="16" t="s">
        <v>227</v>
      </c>
      <c r="C29" s="94">
        <v>0</v>
      </c>
      <c r="D29" s="94">
        <v>0</v>
      </c>
      <c r="E29" s="94">
        <v>0</v>
      </c>
      <c r="F29" s="94">
        <v>0</v>
      </c>
      <c r="G29" s="94">
        <v>0</v>
      </c>
      <c r="H29" s="94">
        <v>0</v>
      </c>
      <c r="I29" s="94">
        <v>0</v>
      </c>
      <c r="J29" s="94">
        <v>0</v>
      </c>
      <c r="K29" s="94">
        <v>0</v>
      </c>
      <c r="L29" s="94">
        <v>-0.60000000000000009</v>
      </c>
      <c r="M29" s="94">
        <v>-1</v>
      </c>
      <c r="N29" s="94">
        <v>-2</v>
      </c>
      <c r="O29" s="94">
        <v>-6</v>
      </c>
    </row>
    <row r="30" spans="1:15" ht="15.75" x14ac:dyDescent="0.3">
      <c r="A30" s="48"/>
      <c r="B30" s="17" t="s">
        <v>181</v>
      </c>
      <c r="C30" s="67">
        <f t="shared" ref="C30:O30" si="0">SUM(C17:C29)</f>
        <v>47.982936798889199</v>
      </c>
      <c r="D30" s="67">
        <f t="shared" si="0"/>
        <v>46.237279599615874</v>
      </c>
      <c r="E30" s="67">
        <f t="shared" si="0"/>
        <v>41.26644373686787</v>
      </c>
      <c r="F30" s="67">
        <f t="shared" si="0"/>
        <v>39.991598186826288</v>
      </c>
      <c r="G30" s="67">
        <f t="shared" si="0"/>
        <v>32.305201800735475</v>
      </c>
      <c r="H30" s="67">
        <f t="shared" si="0"/>
        <v>29.135619062535696</v>
      </c>
      <c r="I30" s="67">
        <f t="shared" si="0"/>
        <v>27.177206835204711</v>
      </c>
      <c r="J30" s="67">
        <f t="shared" si="0"/>
        <v>22.684152953646461</v>
      </c>
      <c r="K30" s="67">
        <f t="shared" si="0"/>
        <v>19.576956413433429</v>
      </c>
      <c r="L30" s="67">
        <f t="shared" si="0"/>
        <v>12.207065230961781</v>
      </c>
      <c r="M30" s="67">
        <f t="shared" si="0"/>
        <v>7.9758919360984635</v>
      </c>
      <c r="N30" s="67">
        <f t="shared" si="0"/>
        <v>2.1236840181703496</v>
      </c>
      <c r="O30" s="67">
        <f t="shared" si="0"/>
        <v>-6.6628087148834343</v>
      </c>
    </row>
    <row r="31" spans="1:15" ht="15.75" x14ac:dyDescent="0.3">
      <c r="A31" s="49"/>
      <c r="B31" s="18"/>
      <c r="C31" s="79">
        <f>C30-'Répartition SECTEN1_2023'!C6/1000</f>
        <v>0</v>
      </c>
      <c r="D31" s="79">
        <f>D30-'Répartition SECTEN1_2023'!D6/1000</f>
        <v>0</v>
      </c>
      <c r="E31" s="79">
        <f>E30-'Répartition SECTEN1_2023'!E6/1000</f>
        <v>0</v>
      </c>
      <c r="F31" s="79"/>
      <c r="G31" s="79">
        <f>G30-'Répartition SECTEN1_2023'!G6/1000</f>
        <v>0</v>
      </c>
      <c r="H31" s="79"/>
      <c r="I31" s="79">
        <f>I30-'Répartition SECTEN1_2023'!I6/1000</f>
        <v>0</v>
      </c>
      <c r="J31" s="79"/>
      <c r="K31" s="79">
        <f>K30-'Répartition SECTEN1_2023'!K6/1000</f>
        <v>0</v>
      </c>
      <c r="L31" s="79"/>
      <c r="M31" s="79">
        <f>M30-'Répartition SECTEN1_2023'!M6/1000</f>
        <v>0</v>
      </c>
      <c r="N31" s="79">
        <f>N30-'Répartition SECTEN1_2023'!N6/1000</f>
        <v>0</v>
      </c>
      <c r="O31" s="79">
        <f>O30-'Répartition SECTEN1_2023'!O6/1000</f>
        <v>0</v>
      </c>
    </row>
    <row r="32" spans="1:15" ht="16.5" x14ac:dyDescent="0.3">
      <c r="A32" s="49"/>
      <c r="B32" s="19" t="s">
        <v>173</v>
      </c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</row>
    <row r="33" spans="1:15" ht="30" x14ac:dyDescent="0.35">
      <c r="A33" s="47"/>
      <c r="B33" s="14" t="s">
        <v>171</v>
      </c>
      <c r="C33" s="15">
        <v>2018</v>
      </c>
      <c r="D33" s="15">
        <v>2019</v>
      </c>
      <c r="E33" s="15">
        <v>2020</v>
      </c>
      <c r="F33" s="15">
        <v>2023</v>
      </c>
      <c r="G33" s="15">
        <v>2025</v>
      </c>
      <c r="H33" s="15">
        <v>2028</v>
      </c>
      <c r="I33" s="15">
        <v>2030</v>
      </c>
      <c r="J33" s="15">
        <v>2033</v>
      </c>
      <c r="K33" s="15">
        <v>2035</v>
      </c>
      <c r="L33" s="15">
        <v>2038</v>
      </c>
      <c r="M33" s="15">
        <v>2040</v>
      </c>
      <c r="N33" s="15">
        <v>2045</v>
      </c>
      <c r="O33" s="15">
        <v>2050</v>
      </c>
    </row>
    <row r="34" spans="1:15" ht="15.75" x14ac:dyDescent="0.3">
      <c r="A34" s="48" t="s">
        <v>17</v>
      </c>
      <c r="B34" s="21" t="s">
        <v>228</v>
      </c>
      <c r="C34" s="94">
        <v>20.90191758916956</v>
      </c>
      <c r="D34" s="94">
        <v>19.949164849166994</v>
      </c>
      <c r="E34" s="94">
        <v>19.256350744473959</v>
      </c>
      <c r="F34" s="94">
        <v>17.327430323909969</v>
      </c>
      <c r="G34" s="94">
        <v>16.660163631306137</v>
      </c>
      <c r="H34" s="94">
        <v>14.83800277536808</v>
      </c>
      <c r="I34" s="94">
        <v>13.689497019258324</v>
      </c>
      <c r="J34" s="94">
        <v>12.225467641486967</v>
      </c>
      <c r="K34" s="94">
        <v>10.974321350607559</v>
      </c>
      <c r="L34" s="94">
        <v>9.2507870421532665</v>
      </c>
      <c r="M34" s="94">
        <v>8.2209538179332462</v>
      </c>
      <c r="N34" s="94">
        <v>6.1396391533103181</v>
      </c>
      <c r="O34" s="94">
        <v>4.0536195643391961</v>
      </c>
    </row>
    <row r="35" spans="1:15" ht="15.75" x14ac:dyDescent="0.3">
      <c r="A35" s="48"/>
      <c r="B35" s="21" t="s">
        <v>229</v>
      </c>
      <c r="C35" s="94">
        <v>0</v>
      </c>
      <c r="D35" s="94">
        <v>0</v>
      </c>
      <c r="E35" s="94">
        <v>0</v>
      </c>
      <c r="F35" s="94">
        <v>0</v>
      </c>
      <c r="G35" s="94">
        <v>0</v>
      </c>
      <c r="H35" s="94">
        <v>-1.29</v>
      </c>
      <c r="I35" s="94">
        <v>-2.15</v>
      </c>
      <c r="J35" s="94">
        <v>-3.1399999999999997</v>
      </c>
      <c r="K35" s="94">
        <v>-3.8</v>
      </c>
      <c r="L35" s="94">
        <v>-5.12</v>
      </c>
      <c r="M35" s="94">
        <v>-6</v>
      </c>
      <c r="N35" s="94">
        <v>-6.5</v>
      </c>
      <c r="O35" s="94">
        <v>-7</v>
      </c>
    </row>
    <row r="36" spans="1:15" ht="15.75" x14ac:dyDescent="0.3">
      <c r="A36" s="48" t="s">
        <v>7</v>
      </c>
      <c r="B36" s="21" t="s">
        <v>230</v>
      </c>
      <c r="C36" s="94">
        <v>3.5715926626176588</v>
      </c>
      <c r="D36" s="94">
        <v>3.7816428863333806</v>
      </c>
      <c r="E36" s="94">
        <v>3.6121133299396315</v>
      </c>
      <c r="F36" s="94">
        <v>2.994712803962444</v>
      </c>
      <c r="G36" s="94">
        <v>2.6550900515938656</v>
      </c>
      <c r="H36" s="94">
        <v>2.0720726886282761</v>
      </c>
      <c r="I36" s="94">
        <v>1.7033968805657724</v>
      </c>
      <c r="J36" s="94">
        <v>1.4560840533701627</v>
      </c>
      <c r="K36" s="94">
        <v>1.2807204214466603</v>
      </c>
      <c r="L36" s="94">
        <v>0.99685266810264683</v>
      </c>
      <c r="M36" s="94">
        <v>0.76874879812100361</v>
      </c>
      <c r="N36" s="94">
        <v>0.36542731425928887</v>
      </c>
      <c r="O36" s="94">
        <v>0.21250012605224874</v>
      </c>
    </row>
    <row r="37" spans="1:15" ht="15.75" x14ac:dyDescent="0.3">
      <c r="A37" s="48"/>
      <c r="B37" s="21" t="s">
        <v>231</v>
      </c>
      <c r="C37" s="94">
        <v>0</v>
      </c>
      <c r="D37" s="94">
        <v>0</v>
      </c>
      <c r="E37" s="94">
        <v>0</v>
      </c>
      <c r="F37" s="94">
        <v>0</v>
      </c>
      <c r="G37" s="94">
        <v>0</v>
      </c>
      <c r="H37" s="94">
        <v>0</v>
      </c>
      <c r="I37" s="94">
        <v>0</v>
      </c>
      <c r="J37" s="94">
        <v>0</v>
      </c>
      <c r="K37" s="94">
        <v>0</v>
      </c>
      <c r="L37" s="94">
        <v>0</v>
      </c>
      <c r="M37" s="94">
        <v>0</v>
      </c>
      <c r="N37" s="94">
        <v>0</v>
      </c>
      <c r="O37" s="94">
        <v>0</v>
      </c>
    </row>
    <row r="38" spans="1:15" ht="15.75" x14ac:dyDescent="0.3">
      <c r="A38" s="48" t="s">
        <v>18</v>
      </c>
      <c r="B38" s="21" t="s">
        <v>232</v>
      </c>
      <c r="C38" s="94">
        <v>3.1339739742391721</v>
      </c>
      <c r="D38" s="94">
        <v>3.0241628140862624</v>
      </c>
      <c r="E38" s="94">
        <v>3.4865009653328545</v>
      </c>
      <c r="F38" s="94">
        <v>3.1074929966319171</v>
      </c>
      <c r="G38" s="94">
        <v>3.0037373960415441</v>
      </c>
      <c r="H38" s="94">
        <v>2.6447969873521915</v>
      </c>
      <c r="I38" s="94">
        <v>2.4060627941550581</v>
      </c>
      <c r="J38" s="94">
        <v>2.0890059506171048</v>
      </c>
      <c r="K38" s="94">
        <v>1.8918060626121398</v>
      </c>
      <c r="L38" s="94">
        <v>1.506229868888326</v>
      </c>
      <c r="M38" s="94">
        <v>1.2840107781823975</v>
      </c>
      <c r="N38" s="94">
        <v>0.91308761851476805</v>
      </c>
      <c r="O38" s="94">
        <v>0.39950403146948654</v>
      </c>
    </row>
    <row r="39" spans="1:15" ht="15.75" x14ac:dyDescent="0.3">
      <c r="A39" s="48"/>
      <c r="B39" s="21" t="s">
        <v>233</v>
      </c>
      <c r="C39" s="94">
        <v>0</v>
      </c>
      <c r="D39" s="94">
        <v>0</v>
      </c>
      <c r="E39" s="94">
        <v>0</v>
      </c>
      <c r="F39" s="94">
        <v>0</v>
      </c>
      <c r="G39" s="94">
        <v>0</v>
      </c>
      <c r="H39" s="94">
        <v>0</v>
      </c>
      <c r="I39" s="94">
        <v>0</v>
      </c>
      <c r="J39" s="94">
        <v>0</v>
      </c>
      <c r="K39" s="94">
        <v>0</v>
      </c>
      <c r="L39" s="94">
        <v>0</v>
      </c>
      <c r="M39" s="94">
        <v>0</v>
      </c>
      <c r="N39" s="94">
        <v>0</v>
      </c>
      <c r="O39" s="94">
        <v>0</v>
      </c>
    </row>
    <row r="40" spans="1:15" ht="15.75" x14ac:dyDescent="0.3">
      <c r="A40" s="48" t="s">
        <v>20</v>
      </c>
      <c r="B40" s="21" t="s">
        <v>234</v>
      </c>
      <c r="C40" s="94">
        <v>9.6192003950892015</v>
      </c>
      <c r="D40" s="94">
        <v>9.4631172950201439</v>
      </c>
      <c r="E40" s="94">
        <v>8.7934921539635216</v>
      </c>
      <c r="F40" s="94">
        <v>7.2301016929775015</v>
      </c>
      <c r="G40" s="94">
        <v>6.944445828414314</v>
      </c>
      <c r="H40" s="94">
        <v>5.9965778258087727</v>
      </c>
      <c r="I40" s="94">
        <v>5.4003658474363343</v>
      </c>
      <c r="J40" s="94">
        <v>4.6453511408248414</v>
      </c>
      <c r="K40" s="94">
        <v>4.255771740505498</v>
      </c>
      <c r="L40" s="94">
        <v>3.1950007597132304</v>
      </c>
      <c r="M40" s="94">
        <v>2.5719877021663273</v>
      </c>
      <c r="N40" s="94">
        <v>1.5740068419456263</v>
      </c>
      <c r="O40" s="94">
        <v>0.21703169350396784</v>
      </c>
    </row>
    <row r="41" spans="1:15" ht="15.75" x14ac:dyDescent="0.3">
      <c r="A41" s="48"/>
      <c r="B41" s="21" t="s">
        <v>235</v>
      </c>
      <c r="C41" s="94">
        <v>0</v>
      </c>
      <c r="D41" s="94">
        <v>0</v>
      </c>
      <c r="E41" s="94">
        <v>0</v>
      </c>
      <c r="F41" s="94">
        <v>0</v>
      </c>
      <c r="G41" s="94">
        <v>0</v>
      </c>
      <c r="H41" s="94">
        <v>0</v>
      </c>
      <c r="I41" s="94">
        <v>0</v>
      </c>
      <c r="J41" s="94">
        <v>0</v>
      </c>
      <c r="K41" s="94">
        <v>0</v>
      </c>
      <c r="L41" s="94">
        <v>0</v>
      </c>
      <c r="M41" s="94">
        <v>0</v>
      </c>
      <c r="N41" s="94">
        <v>-1.5</v>
      </c>
      <c r="O41" s="94">
        <v>-2.5</v>
      </c>
    </row>
    <row r="42" spans="1:15" ht="15.75" x14ac:dyDescent="0.3">
      <c r="A42" s="48" t="s">
        <v>14</v>
      </c>
      <c r="B42" s="21" t="s">
        <v>236</v>
      </c>
      <c r="C42" s="94">
        <v>18.312409148924186</v>
      </c>
      <c r="D42" s="94">
        <v>16.786840162996779</v>
      </c>
      <c r="E42" s="94">
        <v>12.781823822845366</v>
      </c>
      <c r="F42" s="94">
        <v>13.440388308027478</v>
      </c>
      <c r="G42" s="94">
        <v>13.35897204009504</v>
      </c>
      <c r="H42" s="94">
        <v>11.127599665196662</v>
      </c>
      <c r="I42" s="94">
        <v>9.3796600819850831</v>
      </c>
      <c r="J42" s="94">
        <v>7.9386564720536432</v>
      </c>
      <c r="K42" s="94">
        <v>6.9813580797403256</v>
      </c>
      <c r="L42" s="94">
        <v>6.2098728441560338</v>
      </c>
      <c r="M42" s="94">
        <v>5.7553909254092135</v>
      </c>
      <c r="N42" s="94">
        <v>2.0747009734507147</v>
      </c>
      <c r="O42" s="94">
        <v>1.0839448831298151</v>
      </c>
    </row>
    <row r="43" spans="1:15" ht="15.75" x14ac:dyDescent="0.3">
      <c r="A43" s="48"/>
      <c r="B43" s="21" t="s">
        <v>237</v>
      </c>
      <c r="C43" s="94">
        <v>0</v>
      </c>
      <c r="D43" s="94">
        <v>0</v>
      </c>
      <c r="E43" s="94">
        <v>0</v>
      </c>
      <c r="F43" s="94">
        <v>0</v>
      </c>
      <c r="G43" s="94">
        <v>0</v>
      </c>
      <c r="H43" s="94">
        <v>-1.9500000000000002</v>
      </c>
      <c r="I43" s="94">
        <v>-3.25</v>
      </c>
      <c r="J43" s="94">
        <v>-3.25</v>
      </c>
      <c r="K43" s="94">
        <v>-3.25</v>
      </c>
      <c r="L43" s="94">
        <v>-3.3220000000000001</v>
      </c>
      <c r="M43" s="94">
        <v>-3.37</v>
      </c>
      <c r="N43" s="94">
        <v>-3.37</v>
      </c>
      <c r="O43" s="94">
        <v>-3.37</v>
      </c>
    </row>
    <row r="44" spans="1:15" ht="15.75" x14ac:dyDescent="0.3">
      <c r="A44" s="48" t="s">
        <v>15</v>
      </c>
      <c r="B44" s="21" t="s">
        <v>238</v>
      </c>
      <c r="C44" s="94">
        <v>2.5645498793374286</v>
      </c>
      <c r="D44" s="94">
        <v>2.4190312685432249</v>
      </c>
      <c r="E44" s="94">
        <v>2.1597482701172863</v>
      </c>
      <c r="F44" s="94">
        <v>2.0489552257264276</v>
      </c>
      <c r="G44" s="94">
        <v>2.0772269782663457</v>
      </c>
      <c r="H44" s="94">
        <v>1.971639787347284</v>
      </c>
      <c r="I44" s="94">
        <v>1.8699155682501869</v>
      </c>
      <c r="J44" s="94">
        <v>1.7771647632838417</v>
      </c>
      <c r="K44" s="94">
        <v>1.7283021037492023</v>
      </c>
      <c r="L44" s="94">
        <v>1.6159265580410103</v>
      </c>
      <c r="M44" s="94">
        <v>1.5549213248804508</v>
      </c>
      <c r="N44" s="94">
        <v>1.4440715031579365</v>
      </c>
      <c r="O44" s="94">
        <v>1.3037244226525628</v>
      </c>
    </row>
    <row r="45" spans="1:15" ht="15.75" x14ac:dyDescent="0.3">
      <c r="A45" s="48"/>
      <c r="B45" s="21" t="s">
        <v>239</v>
      </c>
      <c r="C45" s="94">
        <v>0</v>
      </c>
      <c r="D45" s="94">
        <v>0</v>
      </c>
      <c r="E45" s="94">
        <v>0</v>
      </c>
      <c r="F45" s="94">
        <v>0</v>
      </c>
      <c r="G45" s="94">
        <v>0</v>
      </c>
      <c r="H45" s="94">
        <v>0</v>
      </c>
      <c r="I45" s="94">
        <v>0</v>
      </c>
      <c r="J45" s="94">
        <v>0</v>
      </c>
      <c r="K45" s="94">
        <v>0</v>
      </c>
      <c r="L45" s="94">
        <v>0</v>
      </c>
      <c r="M45" s="94">
        <v>0</v>
      </c>
      <c r="N45" s="94">
        <v>0</v>
      </c>
      <c r="O45" s="94">
        <v>0</v>
      </c>
    </row>
    <row r="46" spans="1:15" ht="15.75" x14ac:dyDescent="0.3">
      <c r="A46" s="48" t="s">
        <v>21</v>
      </c>
      <c r="B46" s="21" t="s">
        <v>240</v>
      </c>
      <c r="C46" s="94">
        <v>19.38445746248448</v>
      </c>
      <c r="D46" s="94">
        <v>19.364076692986302</v>
      </c>
      <c r="E46" s="94">
        <v>17.839787855896322</v>
      </c>
      <c r="F46" s="94">
        <v>16.923836194717399</v>
      </c>
      <c r="G46" s="94">
        <v>16.434185245245175</v>
      </c>
      <c r="H46" s="94">
        <v>15.1801895259527</v>
      </c>
      <c r="I46" s="94">
        <v>14.364334361865554</v>
      </c>
      <c r="J46" s="94">
        <v>13.486756599763591</v>
      </c>
      <c r="K46" s="94">
        <v>12.993786550132931</v>
      </c>
      <c r="L46" s="94">
        <v>11.720243378686668</v>
      </c>
      <c r="M46" s="94">
        <v>10.976076519166648</v>
      </c>
      <c r="N46" s="94">
        <v>9.5390521437257103</v>
      </c>
      <c r="O46" s="94">
        <v>7.9277324024307214</v>
      </c>
    </row>
    <row r="47" spans="1:15" ht="15.75" x14ac:dyDescent="0.3">
      <c r="A47" s="48"/>
      <c r="B47" s="21" t="s">
        <v>241</v>
      </c>
      <c r="C47" s="94">
        <v>0</v>
      </c>
      <c r="D47" s="94">
        <v>0</v>
      </c>
      <c r="E47" s="94">
        <v>0</v>
      </c>
      <c r="F47" s="94">
        <v>0</v>
      </c>
      <c r="G47" s="94">
        <v>0</v>
      </c>
      <c r="H47" s="94">
        <v>-0.72</v>
      </c>
      <c r="I47" s="94">
        <v>-1.2</v>
      </c>
      <c r="J47" s="94">
        <v>-3.4800000000000004</v>
      </c>
      <c r="K47" s="94">
        <v>-5</v>
      </c>
      <c r="L47" s="94">
        <v>-5.3</v>
      </c>
      <c r="M47" s="94">
        <v>-5.5</v>
      </c>
      <c r="N47" s="94">
        <v>-6</v>
      </c>
      <c r="O47" s="94">
        <v>-7</v>
      </c>
    </row>
    <row r="48" spans="1:15" ht="15.75" x14ac:dyDescent="0.3">
      <c r="A48" s="48" t="s">
        <v>19</v>
      </c>
      <c r="B48" s="21" t="s">
        <v>242</v>
      </c>
      <c r="C48" s="94">
        <v>2.5570015931356989</v>
      </c>
      <c r="D48" s="94">
        <v>2.4360020801853524</v>
      </c>
      <c r="E48" s="94">
        <v>2.345935500340746</v>
      </c>
      <c r="F48" s="94">
        <v>2.176955044318829</v>
      </c>
      <c r="G48" s="94">
        <v>2.1361242325203684</v>
      </c>
      <c r="H48" s="94">
        <v>1.8752863516185909</v>
      </c>
      <c r="I48" s="94">
        <v>1.7027560064105061</v>
      </c>
      <c r="J48" s="94">
        <v>1.4648193474103495</v>
      </c>
      <c r="K48" s="94">
        <v>1.3454167882005692</v>
      </c>
      <c r="L48" s="94">
        <v>1.0264719487559135</v>
      </c>
      <c r="M48" s="94">
        <v>0.84042686223600815</v>
      </c>
      <c r="N48" s="94">
        <v>0.53277204487584184</v>
      </c>
      <c r="O48" s="94">
        <v>0.11398088520724182</v>
      </c>
    </row>
    <row r="49" spans="1:15" ht="15.75" x14ac:dyDescent="0.3">
      <c r="A49" s="48"/>
      <c r="B49" s="21" t="s">
        <v>243</v>
      </c>
      <c r="C49" s="94">
        <v>0</v>
      </c>
      <c r="D49" s="94">
        <v>0</v>
      </c>
      <c r="E49" s="94">
        <v>0</v>
      </c>
      <c r="F49" s="94">
        <v>0</v>
      </c>
      <c r="G49" s="94">
        <v>0</v>
      </c>
      <c r="H49" s="94">
        <v>0</v>
      </c>
      <c r="I49" s="94">
        <v>0</v>
      </c>
      <c r="J49" s="94">
        <v>0</v>
      </c>
      <c r="K49" s="94">
        <v>0</v>
      </c>
      <c r="L49" s="94">
        <v>0</v>
      </c>
      <c r="M49" s="94">
        <v>0</v>
      </c>
      <c r="N49" s="94">
        <v>0</v>
      </c>
      <c r="O49" s="94">
        <v>0</v>
      </c>
    </row>
    <row r="50" spans="1:15" ht="15.75" x14ac:dyDescent="0.3">
      <c r="A50" s="48" t="s">
        <v>16</v>
      </c>
      <c r="B50" s="21" t="s">
        <v>244</v>
      </c>
      <c r="C50" s="94">
        <v>2.7536661221860359</v>
      </c>
      <c r="D50" s="94">
        <v>2.5547941048119589</v>
      </c>
      <c r="E50" s="94">
        <v>1.7708906299315734</v>
      </c>
      <c r="F50" s="94">
        <v>1.5800063447092505</v>
      </c>
      <c r="G50" s="94">
        <v>1.5311775775451266</v>
      </c>
      <c r="H50" s="94">
        <v>1.3556111087862333</v>
      </c>
      <c r="I50" s="94">
        <v>1.2405647743452408</v>
      </c>
      <c r="J50" s="94">
        <v>1.0855710036600728</v>
      </c>
      <c r="K50" s="94">
        <v>1.0031169186189253</v>
      </c>
      <c r="L50" s="94">
        <v>0.81469574229738373</v>
      </c>
      <c r="M50" s="94">
        <v>0.70423716489148791</v>
      </c>
      <c r="N50" s="94">
        <v>0.51078043120044025</v>
      </c>
      <c r="O50" s="94">
        <v>0.27594744308609548</v>
      </c>
    </row>
    <row r="51" spans="1:15" ht="15.75" x14ac:dyDescent="0.3">
      <c r="A51" s="48"/>
      <c r="B51" s="21" t="s">
        <v>245</v>
      </c>
      <c r="C51" s="94">
        <v>0</v>
      </c>
      <c r="D51" s="94">
        <v>0</v>
      </c>
      <c r="E51" s="94">
        <v>0</v>
      </c>
      <c r="F51" s="94">
        <v>0</v>
      </c>
      <c r="G51" s="94">
        <v>0</v>
      </c>
      <c r="H51" s="94">
        <v>0</v>
      </c>
      <c r="I51" s="94">
        <v>0</v>
      </c>
      <c r="J51" s="94">
        <v>-0.30000000000000004</v>
      </c>
      <c r="K51" s="94">
        <v>-0.5</v>
      </c>
      <c r="L51" s="94">
        <v>-0.8</v>
      </c>
      <c r="M51" s="94">
        <v>-1</v>
      </c>
      <c r="N51" s="94">
        <v>-2</v>
      </c>
      <c r="O51" s="94">
        <v>-3</v>
      </c>
    </row>
    <row r="52" spans="1:15" ht="15.75" x14ac:dyDescent="0.3">
      <c r="A52" s="48"/>
      <c r="B52" s="22" t="s">
        <v>182</v>
      </c>
      <c r="C52" s="68">
        <f t="shared" ref="C52:O52" si="1">SUM(C34:C51)</f>
        <v>82.798768827183423</v>
      </c>
      <c r="D52" s="68">
        <f t="shared" si="1"/>
        <v>79.778832154130399</v>
      </c>
      <c r="E52" s="68">
        <f t="shared" si="1"/>
        <v>72.046643272841251</v>
      </c>
      <c r="F52" s="68">
        <f t="shared" si="1"/>
        <v>66.82987893498121</v>
      </c>
      <c r="G52" s="68">
        <f t="shared" si="1"/>
        <v>64.801122981027916</v>
      </c>
      <c r="H52" s="68">
        <f t="shared" si="1"/>
        <v>53.101776716058794</v>
      </c>
      <c r="I52" s="68">
        <f t="shared" si="1"/>
        <v>45.156553334272047</v>
      </c>
      <c r="J52" s="68">
        <f t="shared" si="1"/>
        <v>35.998876972470569</v>
      </c>
      <c r="K52" s="68">
        <f t="shared" si="1"/>
        <v>29.904600015613809</v>
      </c>
      <c r="L52" s="68">
        <f t="shared" si="1"/>
        <v>21.79408081079448</v>
      </c>
      <c r="M52" s="68">
        <f t="shared" si="1"/>
        <v>16.806753892986784</v>
      </c>
      <c r="N52" s="68">
        <f t="shared" si="1"/>
        <v>3.7235380244406446</v>
      </c>
      <c r="O52" s="68">
        <f t="shared" si="1"/>
        <v>-7.2820145481286644</v>
      </c>
    </row>
    <row r="53" spans="1:15" ht="15.75" x14ac:dyDescent="0.3">
      <c r="A53" s="49"/>
      <c r="B53" s="18"/>
      <c r="C53" s="79">
        <f>C52-'Répartition SECTEN1_2023'!C7/1000</f>
        <v>0</v>
      </c>
      <c r="D53" s="79">
        <f>D52-'Répartition SECTEN1_2023'!D7/1000</f>
        <v>0</v>
      </c>
      <c r="E53" s="79">
        <f>E52-'Répartition SECTEN1_2023'!E7/1000</f>
        <v>0</v>
      </c>
      <c r="F53" s="89"/>
      <c r="G53" s="89">
        <f>G52-'Répartition SECTEN1_2023'!G7/1000</f>
        <v>0</v>
      </c>
      <c r="H53" s="79"/>
      <c r="I53" s="79">
        <f>I52-'Répartition SECTEN1_2023'!I7/1000</f>
        <v>0</v>
      </c>
      <c r="J53" s="79"/>
      <c r="K53" s="79">
        <f>K52-'Répartition SECTEN1_2023'!K7/1000</f>
        <v>0</v>
      </c>
      <c r="L53" s="79"/>
      <c r="M53" s="79">
        <f>M52-'Répartition SECTEN1_2023'!M7/1000</f>
        <v>0</v>
      </c>
      <c r="N53" s="79">
        <f>N52-'Répartition SECTEN1_2023'!N7/1000</f>
        <v>0</v>
      </c>
      <c r="O53" s="79">
        <f>O52-'Répartition SECTEN1_2023'!O7/1000</f>
        <v>0</v>
      </c>
    </row>
    <row r="54" spans="1:15" ht="16.5" x14ac:dyDescent="0.3">
      <c r="A54" s="49"/>
      <c r="B54" s="24" t="s">
        <v>155</v>
      </c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</row>
    <row r="55" spans="1:15" ht="30" x14ac:dyDescent="0.35">
      <c r="A55" s="47"/>
      <c r="B55" s="14" t="s">
        <v>171</v>
      </c>
      <c r="C55" s="15">
        <v>2018</v>
      </c>
      <c r="D55" s="15">
        <v>2019</v>
      </c>
      <c r="E55" s="15">
        <v>2020</v>
      </c>
      <c r="F55" s="15">
        <v>2023</v>
      </c>
      <c r="G55" s="15">
        <v>2025</v>
      </c>
      <c r="H55" s="15">
        <v>2028</v>
      </c>
      <c r="I55" s="15">
        <v>2030</v>
      </c>
      <c r="J55" s="15">
        <v>2033</v>
      </c>
      <c r="K55" s="15">
        <v>2035</v>
      </c>
      <c r="L55" s="15">
        <v>2038</v>
      </c>
      <c r="M55" s="15">
        <v>2040</v>
      </c>
      <c r="N55" s="15">
        <v>2045</v>
      </c>
      <c r="O55" s="15">
        <v>2050</v>
      </c>
    </row>
    <row r="56" spans="1:15" ht="15.75" x14ac:dyDescent="0.3">
      <c r="A56" s="48" t="s">
        <v>60</v>
      </c>
      <c r="B56" s="21" t="s">
        <v>95</v>
      </c>
      <c r="C56" s="94">
        <v>12.208796173456442</v>
      </c>
      <c r="D56" s="94">
        <v>13.108752638415172</v>
      </c>
      <c r="E56" s="94">
        <v>13.08334420663698</v>
      </c>
      <c r="F56" s="94">
        <v>11.513502680129694</v>
      </c>
      <c r="G56" s="94">
        <v>8.3074212481436778</v>
      </c>
      <c r="H56" s="94">
        <v>4.6477638232031708</v>
      </c>
      <c r="I56" s="94">
        <v>4.0810988448819741</v>
      </c>
      <c r="J56" s="94">
        <v>3.4602697676555207</v>
      </c>
      <c r="K56" s="94">
        <v>3.2014084886121741</v>
      </c>
      <c r="L56" s="94">
        <v>2.8356930314664752</v>
      </c>
      <c r="M56" s="94">
        <v>2.5948655645265659</v>
      </c>
      <c r="N56" s="94">
        <v>2.0697777633313437</v>
      </c>
      <c r="O56" s="94">
        <v>1.7909504566911369</v>
      </c>
    </row>
    <row r="57" spans="1:15" ht="15.75" x14ac:dyDescent="0.3">
      <c r="A57" s="48" t="s">
        <v>59</v>
      </c>
      <c r="B57" s="21" t="s">
        <v>96</v>
      </c>
      <c r="C57" s="94">
        <v>1.2469625456394386</v>
      </c>
      <c r="D57" s="94">
        <v>1.6022758836369131</v>
      </c>
      <c r="E57" s="94">
        <v>1.5862253972008609</v>
      </c>
      <c r="F57" s="94">
        <v>1.6916565198346902</v>
      </c>
      <c r="G57" s="94">
        <v>1.6951170588779676</v>
      </c>
      <c r="H57" s="94">
        <v>1.7319661127905492</v>
      </c>
      <c r="I57" s="94">
        <v>1.7610876216326314</v>
      </c>
      <c r="J57" s="94">
        <v>1.781722142211873</v>
      </c>
      <c r="K57" s="94">
        <v>1.8028847716276046</v>
      </c>
      <c r="L57" s="94">
        <v>1.8588879142055024</v>
      </c>
      <c r="M57" s="94">
        <v>1.8985638574042463</v>
      </c>
      <c r="N57" s="94">
        <v>2.0087513548869484</v>
      </c>
      <c r="O57" s="94">
        <v>2.117561150214728</v>
      </c>
    </row>
    <row r="58" spans="1:15" ht="15.75" x14ac:dyDescent="0.3">
      <c r="A58" s="48" t="s">
        <v>42</v>
      </c>
      <c r="B58" s="21" t="s">
        <v>97</v>
      </c>
      <c r="C58" s="94">
        <v>1.0199035251640765</v>
      </c>
      <c r="D58" s="94">
        <v>0.97164899883818268</v>
      </c>
      <c r="E58" s="94">
        <v>0.92416012480018095</v>
      </c>
      <c r="F58" s="94">
        <v>0.9437458579768544</v>
      </c>
      <c r="G58" s="94">
        <v>0.97690106090862905</v>
      </c>
      <c r="H58" s="94">
        <v>1.0187220327662534</v>
      </c>
      <c r="I58" s="94">
        <v>1.0296419970170769</v>
      </c>
      <c r="J58" s="94">
        <v>1.0323477792276654</v>
      </c>
      <c r="K58" s="94">
        <v>1.0370533506366075</v>
      </c>
      <c r="L58" s="94">
        <v>1.0567059483168335</v>
      </c>
      <c r="M58" s="94">
        <v>1.0778049008806816</v>
      </c>
      <c r="N58" s="94">
        <v>1.1091928769857151</v>
      </c>
      <c r="O58" s="94">
        <v>1.1138478422940132</v>
      </c>
    </row>
    <row r="59" spans="1:15" ht="15.75" x14ac:dyDescent="0.3">
      <c r="A59" s="48" t="s">
        <v>38</v>
      </c>
      <c r="B59" s="21" t="s">
        <v>98</v>
      </c>
      <c r="C59" s="94">
        <v>0.34608777298351112</v>
      </c>
      <c r="D59" s="94">
        <v>0.33661581187532735</v>
      </c>
      <c r="E59" s="94">
        <v>0.33382320530548948</v>
      </c>
      <c r="F59" s="94">
        <v>0.3341812789966403</v>
      </c>
      <c r="G59" s="94">
        <v>0.33438244369017095</v>
      </c>
      <c r="H59" s="94">
        <v>0.33438736657900553</v>
      </c>
      <c r="I59" s="94">
        <v>0.33521430477772346</v>
      </c>
      <c r="J59" s="94">
        <v>0.33739820106299379</v>
      </c>
      <c r="K59" s="94">
        <v>0.34221909002969864</v>
      </c>
      <c r="L59" s="94">
        <v>0.35433733832981795</v>
      </c>
      <c r="M59" s="94">
        <v>0.36126543772440017</v>
      </c>
      <c r="N59" s="94">
        <v>0.36627041996423004</v>
      </c>
      <c r="O59" s="94">
        <v>0.36363647097013985</v>
      </c>
    </row>
    <row r="60" spans="1:15" ht="15.75" x14ac:dyDescent="0.3">
      <c r="A60" s="48"/>
      <c r="B60" s="26" t="s">
        <v>183</v>
      </c>
      <c r="C60" s="69">
        <f t="shared" ref="C60:D60" si="2">SUM(C56:C59)</f>
        <v>14.821750017243469</v>
      </c>
      <c r="D60" s="69">
        <f t="shared" si="2"/>
        <v>16.019293332765596</v>
      </c>
      <c r="E60" s="69">
        <f t="shared" ref="E60:O60" si="3">SUM(E56:E59)</f>
        <v>15.927552933943511</v>
      </c>
      <c r="F60" s="69">
        <f t="shared" si="3"/>
        <v>14.483086336937879</v>
      </c>
      <c r="G60" s="69">
        <f t="shared" si="3"/>
        <v>11.313821811620445</v>
      </c>
      <c r="H60" s="69">
        <f t="shared" si="3"/>
        <v>7.732839335338979</v>
      </c>
      <c r="I60" s="69">
        <f t="shared" si="3"/>
        <v>7.2070427683094058</v>
      </c>
      <c r="J60" s="69">
        <f t="shared" si="3"/>
        <v>6.6117378901580528</v>
      </c>
      <c r="K60" s="69">
        <f t="shared" si="3"/>
        <v>6.3835657009060851</v>
      </c>
      <c r="L60" s="69">
        <f t="shared" si="3"/>
        <v>6.1056242323186281</v>
      </c>
      <c r="M60" s="69">
        <f t="shared" si="3"/>
        <v>5.9324997605358938</v>
      </c>
      <c r="N60" s="69">
        <f t="shared" si="3"/>
        <v>5.5539924151682367</v>
      </c>
      <c r="O60" s="69">
        <f t="shared" si="3"/>
        <v>5.3859959201700178</v>
      </c>
    </row>
    <row r="61" spans="1:15" ht="15.75" x14ac:dyDescent="0.3">
      <c r="A61" s="49"/>
      <c r="B61" s="18"/>
      <c r="C61" s="79">
        <f>C60-'Répartition SECTEN1_2023'!C8/1000</f>
        <v>0</v>
      </c>
      <c r="D61" s="79">
        <f>D60-'Répartition SECTEN1_2023'!D8/1000</f>
        <v>0</v>
      </c>
      <c r="E61" s="79">
        <f>E60-'Répartition SECTEN1_2023'!E8/1000</f>
        <v>0</v>
      </c>
      <c r="F61" s="79"/>
      <c r="G61" s="79">
        <f>G60-'Répartition SECTEN1_2023'!G8/1000</f>
        <v>0</v>
      </c>
      <c r="H61" s="79"/>
      <c r="I61" s="79">
        <f>I60-'Répartition SECTEN1_2023'!I8/1000</f>
        <v>0</v>
      </c>
      <c r="J61" s="79"/>
      <c r="K61" s="79">
        <f>K60-'Répartition SECTEN1_2023'!K8/1000</f>
        <v>0</v>
      </c>
      <c r="L61" s="79"/>
      <c r="M61" s="79">
        <f>M60-'Répartition SECTEN1_2023'!M8/1000</f>
        <v>0</v>
      </c>
      <c r="N61" s="79">
        <f>N60-'Répartition SECTEN1_2023'!N8/1000</f>
        <v>0</v>
      </c>
      <c r="O61" s="79">
        <f>O60-'Répartition SECTEN1_2023'!O8/1000</f>
        <v>0</v>
      </c>
    </row>
    <row r="62" spans="1:15" ht="16.5" x14ac:dyDescent="0.3">
      <c r="A62" s="49"/>
      <c r="B62" s="27" t="s">
        <v>174</v>
      </c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</row>
    <row r="63" spans="1:15" ht="30" x14ac:dyDescent="0.35">
      <c r="A63" s="47"/>
      <c r="B63" s="14" t="s">
        <v>171</v>
      </c>
      <c r="C63" s="15">
        <v>2018</v>
      </c>
      <c r="D63" s="15">
        <v>2019</v>
      </c>
      <c r="E63" s="15">
        <v>2020</v>
      </c>
      <c r="F63" s="15">
        <v>2023</v>
      </c>
      <c r="G63" s="15">
        <v>2025</v>
      </c>
      <c r="H63" s="15">
        <v>2028</v>
      </c>
      <c r="I63" s="15">
        <v>2030</v>
      </c>
      <c r="J63" s="15">
        <v>2033</v>
      </c>
      <c r="K63" s="15">
        <v>2035</v>
      </c>
      <c r="L63" s="15">
        <v>2038</v>
      </c>
      <c r="M63" s="15">
        <v>2040</v>
      </c>
      <c r="N63" s="15">
        <v>2045</v>
      </c>
      <c r="O63" s="15">
        <v>2050</v>
      </c>
    </row>
    <row r="64" spans="1:15" ht="15.75" x14ac:dyDescent="0.3">
      <c r="A64" s="50" t="s">
        <v>77</v>
      </c>
      <c r="B64" s="16" t="s">
        <v>99</v>
      </c>
      <c r="C64" s="94">
        <v>43.686359349349537</v>
      </c>
      <c r="D64" s="94">
        <v>42.249881963590838</v>
      </c>
      <c r="E64" s="94">
        <v>39.946030758021081</v>
      </c>
      <c r="F64" s="94">
        <v>35.61757469588234</v>
      </c>
      <c r="G64" s="94">
        <v>29.555116001114872</v>
      </c>
      <c r="H64" s="94">
        <v>21.149692993401853</v>
      </c>
      <c r="I64" s="94">
        <v>15.870026693473017</v>
      </c>
      <c r="J64" s="94">
        <v>11.619929467327353</v>
      </c>
      <c r="K64" s="94">
        <v>9.0318822664836791</v>
      </c>
      <c r="L64" s="94">
        <v>6.3728553438353623</v>
      </c>
      <c r="M64" s="94">
        <v>4.8186656309082068</v>
      </c>
      <c r="N64" s="94">
        <v>2.7921240605254134</v>
      </c>
      <c r="O64" s="94">
        <v>0.79384949083322509</v>
      </c>
    </row>
    <row r="65" spans="1:15" ht="15.75" x14ac:dyDescent="0.3">
      <c r="A65" s="50" t="s">
        <v>87</v>
      </c>
      <c r="B65" s="16" t="s">
        <v>100</v>
      </c>
      <c r="C65" s="94">
        <v>1.0938918363073953</v>
      </c>
      <c r="D65" s="94">
        <v>1.1251115848828004</v>
      </c>
      <c r="E65" s="94">
        <v>1.1156431108079023</v>
      </c>
      <c r="F65" s="94">
        <v>1.0415221823892691</v>
      </c>
      <c r="G65" s="94">
        <v>1.0277623164049998</v>
      </c>
      <c r="H65" s="94">
        <v>0.95011842877595243</v>
      </c>
      <c r="I65" s="94">
        <v>0.90343777142307335</v>
      </c>
      <c r="J65" s="94">
        <v>0.79589791677141908</v>
      </c>
      <c r="K65" s="94">
        <v>0.66295053904081858</v>
      </c>
      <c r="L65" s="94">
        <v>0.44225904818388079</v>
      </c>
      <c r="M65" s="94">
        <v>0.31150428963025023</v>
      </c>
      <c r="N65" s="94">
        <v>0.11658185206331098</v>
      </c>
      <c r="O65" s="94">
        <v>5.2985005899160616E-2</v>
      </c>
    </row>
    <row r="66" spans="1:15" ht="15.75" x14ac:dyDescent="0.3">
      <c r="A66" s="50" t="s">
        <v>85</v>
      </c>
      <c r="B66" s="16" t="s">
        <v>101</v>
      </c>
      <c r="C66" s="94">
        <v>9.1433251218765582E-2</v>
      </c>
      <c r="D66" s="94">
        <v>8.4854054742770704E-2</v>
      </c>
      <c r="E66" s="94">
        <v>7.3513455469674291E-2</v>
      </c>
      <c r="F66" s="94">
        <v>4.4284360022578406E-2</v>
      </c>
      <c r="G66" s="94">
        <v>4.1204854319469464E-2</v>
      </c>
      <c r="H66" s="94">
        <v>3.2331008249493275E-2</v>
      </c>
      <c r="I66" s="94">
        <v>2.271962879722984E-2</v>
      </c>
      <c r="J66" s="94">
        <v>7.2402612831790579E-3</v>
      </c>
      <c r="K66" s="94">
        <v>2.430282080217202E-3</v>
      </c>
      <c r="L66" s="94">
        <v>1.0490895044584724E-3</v>
      </c>
      <c r="M66" s="94">
        <v>1.0701762034980875E-3</v>
      </c>
      <c r="N66" s="94">
        <v>1.1247659452543529E-3</v>
      </c>
      <c r="O66" s="94">
        <v>1.1821403124725512E-3</v>
      </c>
    </row>
    <row r="67" spans="1:15" ht="15.75" x14ac:dyDescent="0.3">
      <c r="A67" s="50" t="s">
        <v>41</v>
      </c>
      <c r="B67" s="16" t="s">
        <v>102</v>
      </c>
      <c r="C67" s="94">
        <v>1.2395937068046929</v>
      </c>
      <c r="D67" s="94">
        <v>0.93162967845828226</v>
      </c>
      <c r="E67" s="94">
        <v>0.9093161395228565</v>
      </c>
      <c r="F67" s="94">
        <v>0.88566937282967573</v>
      </c>
      <c r="G67" s="94">
        <v>0.88407390233816097</v>
      </c>
      <c r="H67" s="94">
        <v>0.88158646736966484</v>
      </c>
      <c r="I67" s="94">
        <v>0.87043708374590001</v>
      </c>
      <c r="J67" s="94">
        <v>0.85911467787662987</v>
      </c>
      <c r="K67" s="94">
        <v>0.8613111118626513</v>
      </c>
      <c r="L67" s="94">
        <v>0.86128943992749907</v>
      </c>
      <c r="M67" s="94">
        <v>0.86139175591152584</v>
      </c>
      <c r="N67" s="94">
        <v>0.86129611546664542</v>
      </c>
      <c r="O67" s="94">
        <v>0.85850182656418961</v>
      </c>
    </row>
    <row r="68" spans="1:15" ht="15.75" x14ac:dyDescent="0.3">
      <c r="A68" s="50" t="s">
        <v>56</v>
      </c>
      <c r="B68" s="16" t="s">
        <v>103</v>
      </c>
      <c r="C68" s="94">
        <v>0.28055013331349032</v>
      </c>
      <c r="D68" s="94">
        <v>0.28089841594061327</v>
      </c>
      <c r="E68" s="94">
        <v>0.28006950446087714</v>
      </c>
      <c r="F68" s="94">
        <v>0.20163879393016262</v>
      </c>
      <c r="G68" s="94">
        <v>0.13332591808096456</v>
      </c>
      <c r="H68" s="94">
        <v>7.6965436176784405E-2</v>
      </c>
      <c r="I68" s="94">
        <v>3.9107990768355624E-2</v>
      </c>
      <c r="J68" s="94">
        <v>2.3231029486731374E-2</v>
      </c>
      <c r="K68" s="94">
        <v>1.3824779520638921E-2</v>
      </c>
      <c r="L68" s="94">
        <v>5.7554394480298521E-3</v>
      </c>
      <c r="M68" s="94">
        <v>1.836819584641882E-3</v>
      </c>
      <c r="N68" s="94">
        <v>4.6079801887962432E-4</v>
      </c>
      <c r="O68" s="94">
        <v>1.1481755967528447E-4</v>
      </c>
    </row>
    <row r="69" spans="1:15" ht="15.75" x14ac:dyDescent="0.3">
      <c r="A69" s="50" t="s">
        <v>37</v>
      </c>
      <c r="B69" s="16" t="s">
        <v>104</v>
      </c>
      <c r="C69" s="94">
        <v>2.5226914892346208</v>
      </c>
      <c r="D69" s="94">
        <v>2.5590751671150698</v>
      </c>
      <c r="E69" s="94">
        <v>2.5722868847268363</v>
      </c>
      <c r="F69" s="94">
        <v>2.6634358128028439</v>
      </c>
      <c r="G69" s="94">
        <v>2.7238691655282183</v>
      </c>
      <c r="H69" s="94">
        <v>2.7342606113407451</v>
      </c>
      <c r="I69" s="94">
        <v>2.7297452861633063</v>
      </c>
      <c r="J69" s="94">
        <v>2.6352664223926934</v>
      </c>
      <c r="K69" s="94">
        <v>2.456217709340498</v>
      </c>
      <c r="L69" s="94">
        <v>1.9754937588258403</v>
      </c>
      <c r="M69" s="94">
        <v>1.6679855516826592</v>
      </c>
      <c r="N69" s="94">
        <v>1.3882462416954351</v>
      </c>
      <c r="O69" s="94">
        <v>1.3806444937540983</v>
      </c>
    </row>
    <row r="70" spans="1:15" ht="15.75" x14ac:dyDescent="0.3">
      <c r="A70" s="50" t="s">
        <v>105</v>
      </c>
      <c r="B70" s="16" t="s">
        <v>106</v>
      </c>
      <c r="C70" s="94">
        <v>0</v>
      </c>
      <c r="D70" s="94">
        <v>0</v>
      </c>
      <c r="E70" s="94">
        <v>0</v>
      </c>
      <c r="F70" s="94">
        <v>0</v>
      </c>
      <c r="G70" s="94">
        <v>0</v>
      </c>
      <c r="H70" s="94">
        <v>0</v>
      </c>
      <c r="I70" s="94">
        <v>0</v>
      </c>
      <c r="J70" s="94">
        <v>0</v>
      </c>
      <c r="K70" s="94">
        <v>0</v>
      </c>
      <c r="L70" s="94">
        <v>0</v>
      </c>
      <c r="M70" s="94">
        <v>0</v>
      </c>
      <c r="N70" s="94">
        <v>0</v>
      </c>
      <c r="O70" s="94">
        <v>0</v>
      </c>
    </row>
    <row r="71" spans="1:15" x14ac:dyDescent="0.25">
      <c r="A71" s="50"/>
      <c r="B71" s="29" t="s">
        <v>184</v>
      </c>
      <c r="C71" s="70">
        <f t="shared" ref="C71:D71" si="4">SUM(C64:C70)</f>
        <v>48.914519766228494</v>
      </c>
      <c r="D71" s="70">
        <f t="shared" si="4"/>
        <v>47.23145086473037</v>
      </c>
      <c r="E71" s="70">
        <f>SUM(E64:E70)</f>
        <v>44.896859853009225</v>
      </c>
      <c r="F71" s="70">
        <f t="shared" ref="F71:O71" si="5">SUM(F64:F70)</f>
        <v>40.454125217856877</v>
      </c>
      <c r="G71" s="70">
        <f t="shared" si="5"/>
        <v>34.365352157786688</v>
      </c>
      <c r="H71" s="70">
        <f t="shared" si="5"/>
        <v>25.824954945314492</v>
      </c>
      <c r="I71" s="70">
        <f t="shared" si="5"/>
        <v>20.435474454370883</v>
      </c>
      <c r="J71" s="70">
        <f t="shared" si="5"/>
        <v>15.940679775138006</v>
      </c>
      <c r="K71" s="70">
        <f t="shared" si="5"/>
        <v>13.028616688328505</v>
      </c>
      <c r="L71" s="70">
        <f t="shared" si="5"/>
        <v>9.6587021197250706</v>
      </c>
      <c r="M71" s="70">
        <f t="shared" si="5"/>
        <v>7.6624542239207818</v>
      </c>
      <c r="N71" s="70">
        <f t="shared" si="5"/>
        <v>5.1598338337149388</v>
      </c>
      <c r="O71" s="70">
        <f t="shared" si="5"/>
        <v>3.0872777749228213</v>
      </c>
    </row>
    <row r="72" spans="1:15" ht="15.75" x14ac:dyDescent="0.3">
      <c r="A72" s="50" t="s">
        <v>80</v>
      </c>
      <c r="B72" s="16" t="s">
        <v>107</v>
      </c>
      <c r="C72" s="94">
        <v>22.173965193814915</v>
      </c>
      <c r="D72" s="94">
        <v>21.687564188399239</v>
      </c>
      <c r="E72" s="94">
        <v>20.149276356325505</v>
      </c>
      <c r="F72" s="94">
        <v>20.007771192392692</v>
      </c>
      <c r="G72" s="94">
        <v>17.129164507974028</v>
      </c>
      <c r="H72" s="94">
        <v>12.685778382048222</v>
      </c>
      <c r="I72" s="94">
        <v>9.8345587575941131</v>
      </c>
      <c r="J72" s="94">
        <v>7.4129963194693458</v>
      </c>
      <c r="K72" s="94">
        <v>5.9419284937865831</v>
      </c>
      <c r="L72" s="94">
        <v>3.8108228624554528</v>
      </c>
      <c r="M72" s="94">
        <v>2.6077307923989763</v>
      </c>
      <c r="N72" s="94">
        <v>1.272975433026895</v>
      </c>
      <c r="O72" s="94">
        <v>8.7318148129102699E-2</v>
      </c>
    </row>
    <row r="73" spans="1:15" ht="15.75" x14ac:dyDescent="0.3">
      <c r="A73" s="50" t="s">
        <v>88</v>
      </c>
      <c r="B73" s="16" t="s">
        <v>108</v>
      </c>
      <c r="C73" s="94">
        <v>1.4117217340166281</v>
      </c>
      <c r="D73" s="94">
        <v>1.3991679823718897</v>
      </c>
      <c r="E73" s="94">
        <v>1.3544790325422289</v>
      </c>
      <c r="F73" s="94">
        <v>0.61340921597547671</v>
      </c>
      <c r="G73" s="94">
        <v>0.53940318268922149</v>
      </c>
      <c r="H73" s="94">
        <v>0.47528205061621975</v>
      </c>
      <c r="I73" s="94">
        <v>0.44929418500610757</v>
      </c>
      <c r="J73" s="94">
        <v>0.40220348575727294</v>
      </c>
      <c r="K73" s="94">
        <v>0.35363636687123712</v>
      </c>
      <c r="L73" s="94">
        <v>0.27019776739979884</v>
      </c>
      <c r="M73" s="94">
        <v>0.21960162930257068</v>
      </c>
      <c r="N73" s="94">
        <v>0.11748150549185191</v>
      </c>
      <c r="O73" s="94">
        <v>5.4339344178637256E-2</v>
      </c>
    </row>
    <row r="74" spans="1:15" ht="15.75" x14ac:dyDescent="0.3">
      <c r="A74" s="50" t="s">
        <v>86</v>
      </c>
      <c r="B74" s="16" t="s">
        <v>109</v>
      </c>
      <c r="C74" s="94">
        <v>4.5876823371310484</v>
      </c>
      <c r="D74" s="94">
        <v>3.81641941878555</v>
      </c>
      <c r="E74" s="94">
        <v>3.1281256913781568</v>
      </c>
      <c r="F74" s="94">
        <v>2.1284235880496603</v>
      </c>
      <c r="G74" s="94">
        <v>1.6155113795664409</v>
      </c>
      <c r="H74" s="94">
        <v>1.0988213365589534</v>
      </c>
      <c r="I74" s="94">
        <v>0.91098396094373257</v>
      </c>
      <c r="J74" s="94">
        <v>0.66115302029698908</v>
      </c>
      <c r="K74" s="94">
        <v>0.53090766979275461</v>
      </c>
      <c r="L74" s="94">
        <v>0.3973337363568053</v>
      </c>
      <c r="M74" s="94">
        <v>0.34070077482770356</v>
      </c>
      <c r="N74" s="94">
        <v>0.26310857900017925</v>
      </c>
      <c r="O74" s="94">
        <v>0.22135093538394304</v>
      </c>
    </row>
    <row r="75" spans="1:15" ht="27" x14ac:dyDescent="0.3">
      <c r="A75" s="50" t="s">
        <v>40</v>
      </c>
      <c r="B75" s="16" t="s">
        <v>110</v>
      </c>
      <c r="C75" s="94">
        <v>0.5265125550145312</v>
      </c>
      <c r="D75" s="94">
        <v>0.28035732932360613</v>
      </c>
      <c r="E75" s="94">
        <v>0.2991395937145313</v>
      </c>
      <c r="F75" s="94">
        <v>0.23536672261320596</v>
      </c>
      <c r="G75" s="94">
        <v>0.23140022701614693</v>
      </c>
      <c r="H75" s="94">
        <v>0.22805724219938511</v>
      </c>
      <c r="I75" s="94">
        <v>0.22283288985452557</v>
      </c>
      <c r="J75" s="94">
        <v>0.21786337345926873</v>
      </c>
      <c r="K75" s="94">
        <v>0.21766510962923333</v>
      </c>
      <c r="L75" s="94">
        <v>0.21667431101133308</v>
      </c>
      <c r="M75" s="94">
        <v>0.21607150617218998</v>
      </c>
      <c r="N75" s="94">
        <v>0.21478707695344373</v>
      </c>
      <c r="O75" s="94">
        <v>0.21336297942777604</v>
      </c>
    </row>
    <row r="76" spans="1:15" ht="27" x14ac:dyDescent="0.3">
      <c r="A76" s="50" t="s">
        <v>57</v>
      </c>
      <c r="B76" s="16" t="s">
        <v>111</v>
      </c>
      <c r="C76" s="94">
        <v>1.4327605939468071</v>
      </c>
      <c r="D76" s="94">
        <v>1.6232830341957327</v>
      </c>
      <c r="E76" s="94">
        <v>1.4895843519131624</v>
      </c>
      <c r="F76" s="94">
        <v>0.68491335705667222</v>
      </c>
      <c r="G76" s="94">
        <v>0.5095892374991291</v>
      </c>
      <c r="H76" s="94">
        <v>0.26165048452372958</v>
      </c>
      <c r="I76" s="94">
        <v>0.10096095802553211</v>
      </c>
      <c r="J76" s="94">
        <v>6.8400468930166686E-2</v>
      </c>
      <c r="K76" s="94">
        <v>4.8675666195916914E-2</v>
      </c>
      <c r="L76" s="94">
        <v>2.9492826495321603E-2</v>
      </c>
      <c r="M76" s="94">
        <v>1.7826588983427455E-2</v>
      </c>
      <c r="N76" s="94">
        <v>1.1956028194231987E-2</v>
      </c>
      <c r="O76" s="94">
        <v>6.2752121596427188E-3</v>
      </c>
    </row>
    <row r="77" spans="1:15" x14ac:dyDescent="0.25">
      <c r="A77" s="50"/>
      <c r="B77" s="29" t="s">
        <v>185</v>
      </c>
      <c r="C77" s="70">
        <f t="shared" ref="C77:D77" si="6">SUM(C72:C76)</f>
        <v>30.132642413923929</v>
      </c>
      <c r="D77" s="70">
        <f t="shared" si="6"/>
        <v>28.806791953076019</v>
      </c>
      <c r="E77" s="70">
        <f>SUM(E72:E76)</f>
        <v>26.420605025873584</v>
      </c>
      <c r="F77" s="70">
        <f t="shared" ref="F77:O77" si="7">SUM(F72:F76)</f>
        <v>23.669884076087708</v>
      </c>
      <c r="G77" s="70">
        <f t="shared" si="7"/>
        <v>20.025068534744964</v>
      </c>
      <c r="H77" s="70">
        <f t="shared" si="7"/>
        <v>14.749589495946511</v>
      </c>
      <c r="I77" s="70">
        <f t="shared" si="7"/>
        <v>11.518630751424013</v>
      </c>
      <c r="J77" s="70">
        <f t="shared" si="7"/>
        <v>8.7626166679130417</v>
      </c>
      <c r="K77" s="70">
        <f t="shared" si="7"/>
        <v>7.0928133062757253</v>
      </c>
      <c r="L77" s="70">
        <f t="shared" si="7"/>
        <v>4.7245215037187114</v>
      </c>
      <c r="M77" s="70">
        <f t="shared" si="7"/>
        <v>3.4019312916848681</v>
      </c>
      <c r="N77" s="70">
        <f t="shared" si="7"/>
        <v>1.8803086226666017</v>
      </c>
      <c r="O77" s="70">
        <f t="shared" si="7"/>
        <v>0.58264661927910177</v>
      </c>
    </row>
    <row r="78" spans="1:15" ht="15.75" x14ac:dyDescent="0.3">
      <c r="A78" s="48"/>
      <c r="B78" s="30" t="s">
        <v>186</v>
      </c>
      <c r="C78" s="71">
        <f t="shared" ref="C78:D78" si="8">SUM(C71,C77)</f>
        <v>79.047162180152426</v>
      </c>
      <c r="D78" s="71">
        <f t="shared" si="8"/>
        <v>76.038242817806392</v>
      </c>
      <c r="E78" s="71">
        <f>SUM(E71,E77)</f>
        <v>71.317464878882816</v>
      </c>
      <c r="F78" s="71">
        <f t="shared" ref="F78:O78" si="9">SUM(F71,F77)</f>
        <v>64.124009293944582</v>
      </c>
      <c r="G78" s="71">
        <f t="shared" si="9"/>
        <v>54.390420692531649</v>
      </c>
      <c r="H78" s="71">
        <f t="shared" si="9"/>
        <v>40.574544441261004</v>
      </c>
      <c r="I78" s="71">
        <f t="shared" si="9"/>
        <v>31.954105205794896</v>
      </c>
      <c r="J78" s="71">
        <f t="shared" si="9"/>
        <v>24.703296443051048</v>
      </c>
      <c r="K78" s="71">
        <f t="shared" si="9"/>
        <v>20.121429994604231</v>
      </c>
      <c r="L78" s="71">
        <f t="shared" si="9"/>
        <v>14.383223623443783</v>
      </c>
      <c r="M78" s="71">
        <f t="shared" si="9"/>
        <v>11.06438551560565</v>
      </c>
      <c r="N78" s="71">
        <f t="shared" si="9"/>
        <v>7.04014245638154</v>
      </c>
      <c r="O78" s="71">
        <f t="shared" si="9"/>
        <v>3.6699243942019231</v>
      </c>
    </row>
    <row r="79" spans="1:15" ht="15.75" x14ac:dyDescent="0.3">
      <c r="A79" s="49"/>
      <c r="B79" s="18"/>
      <c r="C79" s="79">
        <f>C78-'Répartition SECTEN1_2023'!C9/1000</f>
        <v>0</v>
      </c>
      <c r="D79" s="79">
        <f>D78-'Répartition SECTEN1_2023'!D9/1000</f>
        <v>0</v>
      </c>
      <c r="E79" s="79">
        <f>E78-'Répartition SECTEN1_2023'!E9/1000</f>
        <v>0</v>
      </c>
      <c r="F79" s="88"/>
      <c r="G79" s="88">
        <f>G78-'Répartition SECTEN1_2023'!G9/1000</f>
        <v>0</v>
      </c>
      <c r="H79" s="79"/>
      <c r="I79" s="79">
        <f>I78-'Répartition SECTEN1_2023'!I9/1000</f>
        <v>0</v>
      </c>
      <c r="J79" s="79"/>
      <c r="K79" s="79">
        <f>K78-'Répartition SECTEN1_2023'!K9/1000</f>
        <v>0</v>
      </c>
      <c r="L79" s="79"/>
      <c r="M79" s="79">
        <f>M78-'Répartition SECTEN1_2023'!M9/1000</f>
        <v>0</v>
      </c>
      <c r="N79" s="79">
        <f>N78-'Répartition SECTEN1_2023'!N9/1000</f>
        <v>0</v>
      </c>
      <c r="O79" s="79">
        <f>O78-'Répartition SECTEN1_2023'!O9/1000</f>
        <v>0</v>
      </c>
    </row>
    <row r="80" spans="1:15" ht="16.5" x14ac:dyDescent="0.3">
      <c r="A80" s="49"/>
      <c r="B80" s="31" t="s">
        <v>175</v>
      </c>
      <c r="C80" s="32"/>
      <c r="D80" s="32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</row>
    <row r="81" spans="1:15" ht="30" x14ac:dyDescent="0.35">
      <c r="A81" s="47"/>
      <c r="B81" s="14" t="s">
        <v>171</v>
      </c>
      <c r="C81" s="15">
        <v>2018</v>
      </c>
      <c r="D81" s="15">
        <v>2019</v>
      </c>
      <c r="E81" s="15">
        <v>2020</v>
      </c>
      <c r="F81" s="15">
        <v>2023</v>
      </c>
      <c r="G81" s="15">
        <v>2025</v>
      </c>
      <c r="H81" s="15">
        <v>2028</v>
      </c>
      <c r="I81" s="15">
        <v>2030</v>
      </c>
      <c r="J81" s="15">
        <v>2033</v>
      </c>
      <c r="K81" s="15">
        <v>2035</v>
      </c>
      <c r="L81" s="15">
        <v>2038</v>
      </c>
      <c r="M81" s="15">
        <v>2040</v>
      </c>
      <c r="N81" s="15">
        <v>2045</v>
      </c>
      <c r="O81" s="15">
        <v>2050</v>
      </c>
    </row>
    <row r="82" spans="1:15" ht="15.75" x14ac:dyDescent="0.3">
      <c r="A82" s="48" t="s">
        <v>62</v>
      </c>
      <c r="B82" s="21" t="s">
        <v>112</v>
      </c>
      <c r="C82" s="94">
        <v>40.16514233117762</v>
      </c>
      <c r="D82" s="94">
        <v>39.413637171783421</v>
      </c>
      <c r="E82" s="94">
        <v>38.713795033646619</v>
      </c>
      <c r="F82" s="94">
        <v>36.878739052548731</v>
      </c>
      <c r="G82" s="94">
        <v>35.696733696870695</v>
      </c>
      <c r="H82" s="94">
        <v>33.963333462143197</v>
      </c>
      <c r="I82" s="94">
        <v>32.884503244092286</v>
      </c>
      <c r="J82" s="94">
        <v>31.476066189546525</v>
      </c>
      <c r="K82" s="94">
        <v>30.59488372298766</v>
      </c>
      <c r="L82" s="94">
        <v>29.309110778901154</v>
      </c>
      <c r="M82" s="94">
        <v>28.473962069089385</v>
      </c>
      <c r="N82" s="94">
        <v>26.459754631685879</v>
      </c>
      <c r="O82" s="94">
        <v>24.544612564319923</v>
      </c>
    </row>
    <row r="83" spans="1:15" ht="15.75" x14ac:dyDescent="0.3">
      <c r="A83" s="48" t="s">
        <v>64</v>
      </c>
      <c r="B83" s="21" t="s">
        <v>113</v>
      </c>
      <c r="C83" s="94">
        <v>2.9209121290693232</v>
      </c>
      <c r="D83" s="94">
        <v>2.8976521245027342</v>
      </c>
      <c r="E83" s="94">
        <v>2.8587765120163322</v>
      </c>
      <c r="F83" s="94">
        <v>2.6829250849601305</v>
      </c>
      <c r="G83" s="94">
        <v>2.5081040072125078</v>
      </c>
      <c r="H83" s="94">
        <v>2.262594241664861</v>
      </c>
      <c r="I83" s="94">
        <v>2.1202370313358392</v>
      </c>
      <c r="J83" s="94">
        <v>1.8416865200027026</v>
      </c>
      <c r="K83" s="94">
        <v>1.6778711749046937</v>
      </c>
      <c r="L83" s="94">
        <v>1.4534081729875215</v>
      </c>
      <c r="M83" s="94">
        <v>1.3173097775920315</v>
      </c>
      <c r="N83" s="94">
        <v>1.0214505646009124</v>
      </c>
      <c r="O83" s="94">
        <v>0.78367370897794353</v>
      </c>
    </row>
    <row r="84" spans="1:15" ht="15.75" x14ac:dyDescent="0.3">
      <c r="A84" s="48" t="s">
        <v>65</v>
      </c>
      <c r="B84" s="21" t="s">
        <v>114</v>
      </c>
      <c r="C84" s="94">
        <v>0.24060702605878781</v>
      </c>
      <c r="D84" s="94">
        <v>0.23591051083297598</v>
      </c>
      <c r="E84" s="94">
        <v>0.23480781667089365</v>
      </c>
      <c r="F84" s="94">
        <v>0.20759325929870509</v>
      </c>
      <c r="G84" s="94">
        <v>0.19987217828509155</v>
      </c>
      <c r="H84" s="94">
        <v>0.18828808545478806</v>
      </c>
      <c r="I84" s="94">
        <v>0.18186763129325151</v>
      </c>
      <c r="J84" s="94">
        <v>0.16178768199830246</v>
      </c>
      <c r="K84" s="94">
        <v>0.14926530122001144</v>
      </c>
      <c r="L84" s="94">
        <v>0.13058484683855209</v>
      </c>
      <c r="M84" s="94">
        <v>0.11812512503603698</v>
      </c>
      <c r="N84" s="94">
        <v>8.6956904325931145E-2</v>
      </c>
      <c r="O84" s="94">
        <v>7.6367044657875957E-2</v>
      </c>
    </row>
    <row r="85" spans="1:15" ht="15.75" x14ac:dyDescent="0.3">
      <c r="A85" s="48" t="s">
        <v>63</v>
      </c>
      <c r="B85" s="21" t="s">
        <v>115</v>
      </c>
      <c r="C85" s="94">
        <v>4.9180693874427339</v>
      </c>
      <c r="D85" s="94">
        <v>4.8730060010796619</v>
      </c>
      <c r="E85" s="94">
        <v>4.8798742394806167</v>
      </c>
      <c r="F85" s="94">
        <v>4.6803849688973189</v>
      </c>
      <c r="G85" s="94">
        <v>4.5816819385160885</v>
      </c>
      <c r="H85" s="94">
        <v>4.4479155267749464</v>
      </c>
      <c r="I85" s="94">
        <v>4.3677663775504003</v>
      </c>
      <c r="J85" s="94">
        <v>4.2267700709977669</v>
      </c>
      <c r="K85" s="94">
        <v>4.1380401595620402</v>
      </c>
      <c r="L85" s="94">
        <v>4.0102472440536179</v>
      </c>
      <c r="M85" s="94">
        <v>3.9274372207689687</v>
      </c>
      <c r="N85" s="94">
        <v>3.7283499632366288</v>
      </c>
      <c r="O85" s="94">
        <v>3.5458292504576971</v>
      </c>
    </row>
    <row r="86" spans="1:15" ht="15.75" x14ac:dyDescent="0.3">
      <c r="A86" s="48"/>
      <c r="B86" s="33" t="s">
        <v>187</v>
      </c>
      <c r="C86" s="72">
        <f t="shared" ref="C86:D86" si="10">SUM(C82:C85)</f>
        <v>48.244730873748466</v>
      </c>
      <c r="D86" s="72">
        <f t="shared" si="10"/>
        <v>47.420205808198787</v>
      </c>
      <c r="E86" s="72">
        <f>SUM(E82:E85)</f>
        <v>46.687253601814461</v>
      </c>
      <c r="F86" s="72">
        <f t="shared" ref="F86:O86" si="11">SUM(F82:F85)</f>
        <v>44.449642365704889</v>
      </c>
      <c r="G86" s="72">
        <f t="shared" si="11"/>
        <v>42.986391820884386</v>
      </c>
      <c r="H86" s="72">
        <f t="shared" si="11"/>
        <v>40.862131316037797</v>
      </c>
      <c r="I86" s="72">
        <f t="shared" si="11"/>
        <v>39.55437428427178</v>
      </c>
      <c r="J86" s="72">
        <f t="shared" si="11"/>
        <v>37.706310462545297</v>
      </c>
      <c r="K86" s="72">
        <f t="shared" si="11"/>
        <v>36.560060358674406</v>
      </c>
      <c r="L86" s="72">
        <f t="shared" si="11"/>
        <v>34.903351042780848</v>
      </c>
      <c r="M86" s="72">
        <f t="shared" si="11"/>
        <v>33.836834192486421</v>
      </c>
      <c r="N86" s="72">
        <f t="shared" si="11"/>
        <v>31.296512063849349</v>
      </c>
      <c r="O86" s="72">
        <f t="shared" si="11"/>
        <v>28.950482568413438</v>
      </c>
    </row>
    <row r="87" spans="1:15" ht="15.75" x14ac:dyDescent="0.3">
      <c r="A87" s="48" t="s">
        <v>46</v>
      </c>
      <c r="B87" s="21" t="s">
        <v>116</v>
      </c>
      <c r="C87" s="94">
        <v>12.03447836016756</v>
      </c>
      <c r="D87" s="94">
        <v>11.35045064749535</v>
      </c>
      <c r="E87" s="94">
        <v>10.952683226918468</v>
      </c>
      <c r="F87" s="94">
        <v>10.28897969972307</v>
      </c>
      <c r="G87" s="94">
        <v>9.8486021016149881</v>
      </c>
      <c r="H87" s="94">
        <v>9.1911728344861299</v>
      </c>
      <c r="I87" s="94">
        <v>8.7549780764224092</v>
      </c>
      <c r="J87" s="94">
        <v>8.2949464090049769</v>
      </c>
      <c r="K87" s="94">
        <v>7.9909208750386478</v>
      </c>
      <c r="L87" s="94">
        <v>7.5388759405570864</v>
      </c>
      <c r="M87" s="94">
        <v>7.2401748952146683</v>
      </c>
      <c r="N87" s="94">
        <v>6.5027401369504805</v>
      </c>
      <c r="O87" s="94">
        <v>5.7786166002460826</v>
      </c>
    </row>
    <row r="88" spans="1:15" ht="15.75" x14ac:dyDescent="0.3">
      <c r="A88" s="48" t="s">
        <v>44</v>
      </c>
      <c r="B88" s="21" t="s">
        <v>117</v>
      </c>
      <c r="C88" s="94">
        <v>1.4806348965013281</v>
      </c>
      <c r="D88" s="94">
        <v>1.4589883499061047</v>
      </c>
      <c r="E88" s="94">
        <v>1.4481668405376591</v>
      </c>
      <c r="F88" s="94">
        <v>1.6819034318955119</v>
      </c>
      <c r="G88" s="94">
        <v>1.8330724089968107</v>
      </c>
      <c r="H88" s="94">
        <v>2.0573724537691001</v>
      </c>
      <c r="I88" s="94">
        <v>2.2019473551474094</v>
      </c>
      <c r="J88" s="94">
        <v>2.3225786783938087</v>
      </c>
      <c r="K88" s="94">
        <v>2.4004293523790192</v>
      </c>
      <c r="L88" s="94">
        <v>2.5160933726043133</v>
      </c>
      <c r="M88" s="94">
        <v>2.5925311372270943</v>
      </c>
      <c r="N88" s="94">
        <v>2.7796708044210043</v>
      </c>
      <c r="O88" s="94">
        <v>2.960674801667591</v>
      </c>
    </row>
    <row r="89" spans="1:15" ht="15.75" x14ac:dyDescent="0.3">
      <c r="A89" s="48" t="s">
        <v>45</v>
      </c>
      <c r="B89" s="21" t="s">
        <v>118</v>
      </c>
      <c r="C89" s="94">
        <v>1.6184313142199238</v>
      </c>
      <c r="D89" s="94">
        <v>1.5891548079792897</v>
      </c>
      <c r="E89" s="94">
        <v>1.5581215421417247</v>
      </c>
      <c r="F89" s="94">
        <v>1.5266187138173488</v>
      </c>
      <c r="G89" s="94">
        <v>1.5046939789478637</v>
      </c>
      <c r="H89" s="94">
        <v>1.4704257528994031</v>
      </c>
      <c r="I89" s="94">
        <v>1.4466613643114614</v>
      </c>
      <c r="J89" s="94">
        <v>1.4210521692241478</v>
      </c>
      <c r="K89" s="94">
        <v>1.4035175380958251</v>
      </c>
      <c r="L89" s="94">
        <v>1.3765243206644628</v>
      </c>
      <c r="M89" s="94">
        <v>1.35806886310974</v>
      </c>
      <c r="N89" s="94">
        <v>1.3103246555690551</v>
      </c>
      <c r="O89" s="94">
        <v>1.260294318548949</v>
      </c>
    </row>
    <row r="90" spans="1:15" ht="15.75" x14ac:dyDescent="0.3">
      <c r="A90" s="48" t="s">
        <v>61</v>
      </c>
      <c r="B90" s="21" t="s">
        <v>119</v>
      </c>
      <c r="C90" s="94">
        <v>3.6007674959598356E-2</v>
      </c>
      <c r="D90" s="94">
        <v>3.8425866508327168E-2</v>
      </c>
      <c r="E90" s="94">
        <v>3.3610659779717472E-2</v>
      </c>
      <c r="F90" s="94">
        <v>3.3078024789714132E-2</v>
      </c>
      <c r="G90" s="94">
        <v>3.2722934796378562E-2</v>
      </c>
      <c r="H90" s="94">
        <v>3.2190299806375222E-2</v>
      </c>
      <c r="I90" s="94">
        <v>3.1835209813039667E-2</v>
      </c>
      <c r="J90" s="94">
        <v>3.180737308567122E-2</v>
      </c>
      <c r="K90" s="94">
        <v>3.1788815267425587E-2</v>
      </c>
      <c r="L90" s="94">
        <v>3.1760978540057147E-2</v>
      </c>
      <c r="M90" s="94">
        <v>3.1742420721811521E-2</v>
      </c>
      <c r="N90" s="94">
        <v>3.1696026176197448E-2</v>
      </c>
      <c r="O90" s="94">
        <v>3.1649631630583368E-2</v>
      </c>
    </row>
    <row r="91" spans="1:15" ht="15.75" x14ac:dyDescent="0.3">
      <c r="A91" s="48" t="s">
        <v>43</v>
      </c>
      <c r="B91" s="21" t="s">
        <v>120</v>
      </c>
      <c r="C91" s="94">
        <v>7.180885129606887</v>
      </c>
      <c r="D91" s="94">
        <v>7.0574723918855868</v>
      </c>
      <c r="E91" s="94">
        <v>6.7576301091725641</v>
      </c>
      <c r="F91" s="94">
        <v>6.5288401542275398</v>
      </c>
      <c r="G91" s="94">
        <v>6.3438844361068512</v>
      </c>
      <c r="H91" s="94">
        <v>6.0665858932581891</v>
      </c>
      <c r="I91" s="94">
        <v>5.8788644973179398</v>
      </c>
      <c r="J91" s="94">
        <v>5.682974831671852</v>
      </c>
      <c r="K91" s="94">
        <v>5.5526431608801525</v>
      </c>
      <c r="L91" s="94">
        <v>5.3604946297474552</v>
      </c>
      <c r="M91" s="94">
        <v>5.2346337453831193</v>
      </c>
      <c r="N91" s="94">
        <v>4.9273236116030654</v>
      </c>
      <c r="O91" s="94">
        <v>4.6304096089969091</v>
      </c>
    </row>
    <row r="92" spans="1:15" ht="15.75" x14ac:dyDescent="0.3">
      <c r="A92" s="48"/>
      <c r="B92" s="33" t="s">
        <v>188</v>
      </c>
      <c r="C92" s="72">
        <f t="shared" ref="C92:D92" si="12">SUM(C87:C91)</f>
        <v>22.3504373754553</v>
      </c>
      <c r="D92" s="72">
        <f t="shared" si="12"/>
        <v>21.494492063774658</v>
      </c>
      <c r="E92" s="72">
        <f>SUM(E87:E91)</f>
        <v>20.750212378550135</v>
      </c>
      <c r="F92" s="72">
        <f t="shared" ref="F92:O92" si="13">SUM(F87:F91)</f>
        <v>20.059420024453186</v>
      </c>
      <c r="G92" s="72">
        <f t="shared" si="13"/>
        <v>19.562975860462892</v>
      </c>
      <c r="H92" s="72">
        <f t="shared" si="13"/>
        <v>18.817747234219198</v>
      </c>
      <c r="I92" s="72">
        <f t="shared" si="13"/>
        <v>18.314286503012259</v>
      </c>
      <c r="J92" s="72">
        <f t="shared" si="13"/>
        <v>17.753359461380455</v>
      </c>
      <c r="K92" s="72">
        <f t="shared" si="13"/>
        <v>17.379299741661072</v>
      </c>
      <c r="L92" s="72">
        <f t="shared" si="13"/>
        <v>16.823749242113372</v>
      </c>
      <c r="M92" s="72">
        <f t="shared" si="13"/>
        <v>16.457151061656432</v>
      </c>
      <c r="N92" s="72">
        <f t="shared" si="13"/>
        <v>15.551755234719803</v>
      </c>
      <c r="O92" s="72">
        <f t="shared" si="13"/>
        <v>14.661644961090115</v>
      </c>
    </row>
    <row r="93" spans="1:15" ht="15.75" x14ac:dyDescent="0.3">
      <c r="A93" s="48" t="s">
        <v>55</v>
      </c>
      <c r="B93" s="21" t="s">
        <v>121</v>
      </c>
      <c r="C93" s="94">
        <v>9.8428956200439561</v>
      </c>
      <c r="D93" s="94">
        <v>9.7012294042412321</v>
      </c>
      <c r="E93" s="94">
        <v>10.806944477667139</v>
      </c>
      <c r="F93" s="94">
        <v>10.691420084736494</v>
      </c>
      <c r="G93" s="94">
        <v>10.338284561805423</v>
      </c>
      <c r="H93" s="94">
        <v>9.6695450272096917</v>
      </c>
      <c r="I93" s="94">
        <v>9.2357610071520355</v>
      </c>
      <c r="J93" s="94">
        <v>7.8080142616461687</v>
      </c>
      <c r="K93" s="94">
        <v>6.8897336435286967</v>
      </c>
      <c r="L93" s="94">
        <v>5.0392279590644771</v>
      </c>
      <c r="M93" s="94">
        <v>3.9787034378107213</v>
      </c>
      <c r="N93" s="94">
        <v>1.6483649041427826</v>
      </c>
      <c r="O93" s="94">
        <v>0.56679144817900196</v>
      </c>
    </row>
    <row r="94" spans="1:15" ht="15.75" x14ac:dyDescent="0.3">
      <c r="A94" s="48"/>
      <c r="B94" s="34" t="s">
        <v>189</v>
      </c>
      <c r="C94" s="73">
        <f t="shared" ref="C94:D94" si="14">+C92+C86+C93</f>
        <v>80.438063869247728</v>
      </c>
      <c r="D94" s="73">
        <f t="shared" si="14"/>
        <v>78.615927276214677</v>
      </c>
      <c r="E94" s="73">
        <f>+E92+E86+E93</f>
        <v>78.244410458031737</v>
      </c>
      <c r="F94" s="73">
        <f t="shared" ref="F94:O94" si="15">+F92+F86+F93</f>
        <v>75.200482474894571</v>
      </c>
      <c r="G94" s="73">
        <f t="shared" si="15"/>
        <v>72.887652243152701</v>
      </c>
      <c r="H94" s="73">
        <f t="shared" si="15"/>
        <v>69.349423577466681</v>
      </c>
      <c r="I94" s="73">
        <f t="shared" si="15"/>
        <v>67.104421794436078</v>
      </c>
      <c r="J94" s="73">
        <f t="shared" si="15"/>
        <v>63.267684185571923</v>
      </c>
      <c r="K94" s="73">
        <f t="shared" si="15"/>
        <v>60.829093743864178</v>
      </c>
      <c r="L94" s="73">
        <f t="shared" si="15"/>
        <v>56.766328243958696</v>
      </c>
      <c r="M94" s="73">
        <f t="shared" si="15"/>
        <v>54.272688691953576</v>
      </c>
      <c r="N94" s="73">
        <f t="shared" si="15"/>
        <v>48.496632202711936</v>
      </c>
      <c r="O94" s="73">
        <f t="shared" si="15"/>
        <v>44.178918977682557</v>
      </c>
    </row>
    <row r="95" spans="1:15" ht="15.75" x14ac:dyDescent="0.3">
      <c r="A95" s="48"/>
      <c r="B95" s="18"/>
      <c r="C95" s="79">
        <f>C94-'Répartition SECTEN1_2023'!C10/1000</f>
        <v>0</v>
      </c>
      <c r="D95" s="79">
        <f>D94-'Répartition SECTEN1_2023'!D10/1000</f>
        <v>0</v>
      </c>
      <c r="E95" s="79">
        <f>E94-'Répartition SECTEN1_2023'!E10/1000</f>
        <v>0</v>
      </c>
      <c r="F95" s="79"/>
      <c r="G95" s="79">
        <f>G94-'Répartition SECTEN1_2023'!G10/1000</f>
        <v>0</v>
      </c>
      <c r="H95" s="79"/>
      <c r="I95" s="79">
        <f>I94-'Répartition SECTEN1_2023'!I10/1000</f>
        <v>0</v>
      </c>
      <c r="J95" s="79"/>
      <c r="K95" s="79">
        <f>K94-'Répartition SECTEN1_2023'!K10/1000</f>
        <v>0</v>
      </c>
      <c r="L95" s="79"/>
      <c r="M95" s="79">
        <f>M94-'Répartition SECTEN1_2023'!M10/1000</f>
        <v>0</v>
      </c>
      <c r="N95" s="79">
        <f>N94-'Répartition SECTEN1_2023'!N10/1000</f>
        <v>0</v>
      </c>
      <c r="O95" s="79">
        <f>O94-'Répartition SECTEN1_2023'!O10/1000</f>
        <v>0</v>
      </c>
    </row>
    <row r="96" spans="1:15" ht="16.5" x14ac:dyDescent="0.3">
      <c r="A96" s="49"/>
      <c r="B96" s="36" t="s">
        <v>190</v>
      </c>
      <c r="C96" s="37"/>
      <c r="D96" s="37"/>
      <c r="E96" s="37"/>
      <c r="F96" s="37"/>
      <c r="G96" s="37"/>
      <c r="H96" s="37"/>
      <c r="I96" s="37"/>
      <c r="J96" s="37"/>
      <c r="K96" s="37"/>
      <c r="L96" s="37"/>
      <c r="M96" s="37"/>
      <c r="N96" s="37"/>
      <c r="O96" s="37"/>
    </row>
    <row r="97" spans="1:15" ht="30" x14ac:dyDescent="0.35">
      <c r="A97" s="47"/>
      <c r="B97" s="14" t="s">
        <v>171</v>
      </c>
      <c r="C97" s="15">
        <v>2018</v>
      </c>
      <c r="D97" s="15">
        <v>2019</v>
      </c>
      <c r="E97" s="15">
        <v>2020</v>
      </c>
      <c r="F97" s="15">
        <v>2023</v>
      </c>
      <c r="G97" s="15">
        <v>2025</v>
      </c>
      <c r="H97" s="15">
        <v>2028</v>
      </c>
      <c r="I97" s="15">
        <v>2030</v>
      </c>
      <c r="J97" s="15">
        <v>2033</v>
      </c>
      <c r="K97" s="15">
        <v>2035</v>
      </c>
      <c r="L97" s="15">
        <v>2038</v>
      </c>
      <c r="M97" s="15">
        <v>2040</v>
      </c>
      <c r="N97" s="15">
        <v>2045</v>
      </c>
      <c r="O97" s="15">
        <v>2050</v>
      </c>
    </row>
    <row r="98" spans="1:15" ht="15.75" x14ac:dyDescent="0.3">
      <c r="A98" s="48" t="s">
        <v>22</v>
      </c>
      <c r="B98" s="21" t="s">
        <v>122</v>
      </c>
      <c r="C98" s="94">
        <v>51.938509947187022</v>
      </c>
      <c r="D98" s="94">
        <v>50.229340115769034</v>
      </c>
      <c r="E98" s="94">
        <v>40.585778505080903</v>
      </c>
      <c r="F98" s="94">
        <v>36.954335135523699</v>
      </c>
      <c r="G98" s="94">
        <v>28.882254783409643</v>
      </c>
      <c r="H98" s="94">
        <v>21.963170385375193</v>
      </c>
      <c r="I98" s="94">
        <v>17.509035727931455</v>
      </c>
      <c r="J98" s="94">
        <v>12.783255085708909</v>
      </c>
      <c r="K98" s="94">
        <v>9.9275034776176341</v>
      </c>
      <c r="L98" s="94">
        <v>5.2504713838916581</v>
      </c>
      <c r="M98" s="94">
        <v>2.9489210519854097</v>
      </c>
      <c r="N98" s="94">
        <v>0.27165821801993811</v>
      </c>
      <c r="O98" s="94">
        <v>0.11721826112768052</v>
      </c>
    </row>
    <row r="99" spans="1:15" ht="15.75" x14ac:dyDescent="0.3">
      <c r="A99" s="48" t="s">
        <v>23</v>
      </c>
      <c r="B99" s="21" t="s">
        <v>123</v>
      </c>
      <c r="C99" s="94">
        <v>20.207172596100715</v>
      </c>
      <c r="D99" s="94">
        <v>21.80459071652459</v>
      </c>
      <c r="E99" s="94">
        <v>18.574117156975827</v>
      </c>
      <c r="F99" s="94">
        <v>25.241897577338833</v>
      </c>
      <c r="G99" s="94">
        <v>27.404879580751231</v>
      </c>
      <c r="H99" s="94">
        <v>25.627796170518753</v>
      </c>
      <c r="I99" s="94">
        <v>24.459570029853342</v>
      </c>
      <c r="J99" s="94">
        <v>18.090656138805929</v>
      </c>
      <c r="K99" s="94">
        <v>14.363714348064367</v>
      </c>
      <c r="L99" s="94">
        <v>6.4479023407497467</v>
      </c>
      <c r="M99" s="94">
        <v>2.6696621919923378</v>
      </c>
      <c r="N99" s="94">
        <v>0.27614258521663471</v>
      </c>
      <c r="O99" s="94">
        <v>9.7190364284738637E-2</v>
      </c>
    </row>
    <row r="100" spans="1:15" ht="15.75" x14ac:dyDescent="0.3">
      <c r="A100" s="48" t="s">
        <v>24</v>
      </c>
      <c r="B100" s="21" t="s">
        <v>124</v>
      </c>
      <c r="C100" s="94">
        <v>4.087942698376465E-2</v>
      </c>
      <c r="D100" s="94">
        <v>3.4367040160253708E-2</v>
      </c>
      <c r="E100" s="94">
        <v>2.1919793513737077E-2</v>
      </c>
      <c r="F100" s="94">
        <v>2.834664748317978E-2</v>
      </c>
      <c r="G100" s="94">
        <v>7.7638510081024055E-3</v>
      </c>
      <c r="H100" s="94">
        <v>1.346769086391483E-3</v>
      </c>
      <c r="I100" s="94">
        <v>1.0600397647917197E-4</v>
      </c>
      <c r="J100" s="94">
        <v>1.5285288039555861E-5</v>
      </c>
      <c r="K100" s="94">
        <v>1.0542250283203374E-5</v>
      </c>
      <c r="L100" s="94">
        <v>1.0861691009034718E-5</v>
      </c>
      <c r="M100" s="94">
        <v>1.1080010998316314E-5</v>
      </c>
      <c r="N100" s="94">
        <v>1.1645202914448981E-5</v>
      </c>
      <c r="O100" s="94">
        <v>1.2239225298539688E-5</v>
      </c>
    </row>
    <row r="101" spans="1:15" ht="15.75" x14ac:dyDescent="0.3">
      <c r="A101" s="48" t="s">
        <v>25</v>
      </c>
      <c r="B101" s="21" t="s">
        <v>191</v>
      </c>
      <c r="C101" s="94">
        <v>3.3790205656353866E-3</v>
      </c>
      <c r="D101" s="94">
        <v>3.2455505590820305E-3</v>
      </c>
      <c r="E101" s="94">
        <v>2.5849896018422399E-3</v>
      </c>
      <c r="F101" s="94">
        <v>5.8713346467098174E-3</v>
      </c>
      <c r="G101" s="94">
        <v>5.7161148793642546E-3</v>
      </c>
      <c r="H101" s="94">
        <v>5.5119930563335522E-3</v>
      </c>
      <c r="I101" s="94">
        <v>5.4178317710326255E-3</v>
      </c>
      <c r="J101" s="94">
        <v>5.3415326418799246E-3</v>
      </c>
      <c r="K101" s="94">
        <v>5.3185204097804147E-3</v>
      </c>
      <c r="L101" s="94">
        <v>5.2996743713385032E-3</v>
      </c>
      <c r="M101" s="94">
        <v>5.2011386348107865E-3</v>
      </c>
      <c r="N101" s="94">
        <v>4.8612320465298174E-3</v>
      </c>
      <c r="O101" s="94">
        <v>5.9348428431310517E-7</v>
      </c>
    </row>
    <row r="102" spans="1:15" ht="15.75" x14ac:dyDescent="0.3">
      <c r="A102" s="48" t="s">
        <v>125</v>
      </c>
      <c r="B102" s="21" t="s">
        <v>126</v>
      </c>
      <c r="C102" s="94">
        <v>0</v>
      </c>
      <c r="D102" s="94">
        <v>0</v>
      </c>
      <c r="E102" s="94">
        <v>0</v>
      </c>
      <c r="F102" s="94">
        <v>0</v>
      </c>
      <c r="G102" s="94">
        <v>0</v>
      </c>
      <c r="H102" s="94">
        <v>0</v>
      </c>
      <c r="I102" s="94">
        <v>0</v>
      </c>
      <c r="J102" s="94">
        <v>0</v>
      </c>
      <c r="K102" s="94">
        <v>0</v>
      </c>
      <c r="L102" s="94">
        <v>0</v>
      </c>
      <c r="M102" s="94">
        <v>0</v>
      </c>
      <c r="N102" s="94">
        <v>0</v>
      </c>
      <c r="O102" s="94">
        <v>0</v>
      </c>
    </row>
    <row r="103" spans="1:15" ht="15.75" x14ac:dyDescent="0.3">
      <c r="A103" s="48" t="s">
        <v>26</v>
      </c>
      <c r="B103" s="21" t="s">
        <v>127</v>
      </c>
      <c r="C103" s="94">
        <v>17.463060566179113</v>
      </c>
      <c r="D103" s="94">
        <v>17.221554095944324</v>
      </c>
      <c r="E103" s="94">
        <v>14.920753943111718</v>
      </c>
      <c r="F103" s="94">
        <v>16.114000479781968</v>
      </c>
      <c r="G103" s="94">
        <v>15.282362855563383</v>
      </c>
      <c r="H103" s="94">
        <v>13.615160123154531</v>
      </c>
      <c r="I103" s="94">
        <v>12.542963030465165</v>
      </c>
      <c r="J103" s="94">
        <v>9.6061541548498788</v>
      </c>
      <c r="K103" s="94">
        <v>7.8196133365631058</v>
      </c>
      <c r="L103" s="94">
        <v>3.954035745833401</v>
      </c>
      <c r="M103" s="94">
        <v>2.0940664903162229</v>
      </c>
      <c r="N103" s="94">
        <v>0.13026365467095855</v>
      </c>
      <c r="O103" s="94">
        <v>5.654163037814014E-2</v>
      </c>
    </row>
    <row r="104" spans="1:15" ht="15.75" x14ac:dyDescent="0.3">
      <c r="A104" s="48" t="s">
        <v>27</v>
      </c>
      <c r="B104" s="21" t="s">
        <v>128</v>
      </c>
      <c r="C104" s="94">
        <v>2.4222910124424168</v>
      </c>
      <c r="D104" s="94">
        <v>2.4862087926232594</v>
      </c>
      <c r="E104" s="94">
        <v>2.1736161857660186</v>
      </c>
      <c r="F104" s="94">
        <v>4.6227080893060473</v>
      </c>
      <c r="G104" s="94">
        <v>6.2177554260859855</v>
      </c>
      <c r="H104" s="94">
        <v>5.8380719368387064</v>
      </c>
      <c r="I104" s="94">
        <v>5.586971453693395</v>
      </c>
      <c r="J104" s="94">
        <v>4.1233112862871177</v>
      </c>
      <c r="K104" s="94">
        <v>3.2688569621910459</v>
      </c>
      <c r="L104" s="94">
        <v>1.4348820297048253</v>
      </c>
      <c r="M104" s="94">
        <v>0.55533149964996475</v>
      </c>
      <c r="N104" s="94">
        <v>1.9774386701140918E-2</v>
      </c>
      <c r="O104" s="94">
        <v>5.1718852463993742E-4</v>
      </c>
    </row>
    <row r="105" spans="1:15" s="1" customFormat="1" ht="15.75" x14ac:dyDescent="0.3">
      <c r="A105" s="85" t="s">
        <v>28</v>
      </c>
      <c r="B105" s="86" t="s">
        <v>219</v>
      </c>
      <c r="C105" s="94">
        <v>0.14205501723764197</v>
      </c>
      <c r="D105" s="94">
        <v>0.13077426837511841</v>
      </c>
      <c r="E105" s="94">
        <v>8.9647724188750333E-2</v>
      </c>
      <c r="F105" s="94">
        <v>5.6459935830754558E-2</v>
      </c>
      <c r="G105" s="94">
        <v>0</v>
      </c>
      <c r="H105" s="94">
        <v>0</v>
      </c>
      <c r="I105" s="94">
        <v>0</v>
      </c>
      <c r="J105" s="94">
        <v>0</v>
      </c>
      <c r="K105" s="94">
        <v>0</v>
      </c>
      <c r="L105" s="94">
        <v>0</v>
      </c>
      <c r="M105" s="94">
        <v>0</v>
      </c>
      <c r="N105" s="94">
        <v>0</v>
      </c>
      <c r="O105" s="94">
        <v>0</v>
      </c>
    </row>
    <row r="106" spans="1:15" s="1" customFormat="1" ht="15.75" x14ac:dyDescent="0.3">
      <c r="A106" s="85" t="s">
        <v>29</v>
      </c>
      <c r="B106" s="86" t="s">
        <v>220</v>
      </c>
      <c r="C106" s="94">
        <v>1.1690789222496936E-2</v>
      </c>
      <c r="D106" s="94">
        <v>1.2299129225221372E-2</v>
      </c>
      <c r="E106" s="94">
        <v>1.0535396758578005E-2</v>
      </c>
      <c r="F106" s="94">
        <v>1.0712436989734456E-2</v>
      </c>
      <c r="G106" s="94">
        <v>1.074863060846689E-2</v>
      </c>
      <c r="H106" s="94">
        <v>1.0822050365883141E-2</v>
      </c>
      <c r="I106" s="94">
        <v>1.0863326220127392E-2</v>
      </c>
      <c r="J106" s="94">
        <v>1.0906493336688241E-2</v>
      </c>
      <c r="K106" s="94">
        <v>1.0924512159011305E-2</v>
      </c>
      <c r="L106" s="94">
        <v>1.0937050841100398E-2</v>
      </c>
      <c r="M106" s="94">
        <v>1.100539914303942E-2</v>
      </c>
      <c r="N106" s="94">
        <v>1.1245845090833283E-2</v>
      </c>
      <c r="O106" s="94">
        <v>0</v>
      </c>
    </row>
    <row r="107" spans="1:15" ht="15.75" x14ac:dyDescent="0.3">
      <c r="A107" s="48" t="s">
        <v>129</v>
      </c>
      <c r="B107" s="21" t="s">
        <v>130</v>
      </c>
      <c r="C107" s="94">
        <v>0</v>
      </c>
      <c r="D107" s="94">
        <v>0</v>
      </c>
      <c r="E107" s="94">
        <v>0</v>
      </c>
      <c r="F107" s="94">
        <v>0</v>
      </c>
      <c r="G107" s="94">
        <v>0</v>
      </c>
      <c r="H107" s="94">
        <v>0</v>
      </c>
      <c r="I107" s="94">
        <v>0</v>
      </c>
      <c r="J107" s="94">
        <v>0</v>
      </c>
      <c r="K107" s="94">
        <v>0</v>
      </c>
      <c r="L107" s="94">
        <v>0</v>
      </c>
      <c r="M107" s="94">
        <v>0</v>
      </c>
      <c r="N107" s="94">
        <v>0</v>
      </c>
      <c r="O107" s="94">
        <v>0</v>
      </c>
    </row>
    <row r="108" spans="1:15" ht="15.75" x14ac:dyDescent="0.3">
      <c r="A108" s="48" t="s">
        <v>30</v>
      </c>
      <c r="B108" s="21" t="s">
        <v>192</v>
      </c>
      <c r="C108" s="94">
        <v>33.228700412309919</v>
      </c>
      <c r="D108" s="94">
        <v>32.440585884153919</v>
      </c>
      <c r="E108" s="94">
        <v>29.249939629977099</v>
      </c>
      <c r="F108" s="94">
        <v>30.206238491968506</v>
      </c>
      <c r="G108" s="94">
        <v>28.305657656862</v>
      </c>
      <c r="H108" s="94">
        <v>23.949482091089706</v>
      </c>
      <c r="I108" s="94">
        <v>21.102394494958201</v>
      </c>
      <c r="J108" s="94">
        <v>16.150591269198486</v>
      </c>
      <c r="K108" s="94">
        <v>13.133862857786589</v>
      </c>
      <c r="L108" s="94">
        <v>7.282234325756038</v>
      </c>
      <c r="M108" s="94">
        <v>4.3041917257297788</v>
      </c>
      <c r="N108" s="94">
        <v>0.17257667288003897</v>
      </c>
      <c r="O108" s="94">
        <v>9.9661937355659674E-2</v>
      </c>
    </row>
    <row r="109" spans="1:15" ht="15.75" x14ac:dyDescent="0.3">
      <c r="A109" s="48" t="s">
        <v>31</v>
      </c>
      <c r="B109" s="21" t="s">
        <v>193</v>
      </c>
      <c r="C109" s="94">
        <v>1.6708629520279421E-3</v>
      </c>
      <c r="D109" s="94">
        <v>1.0474242184368627E-3</v>
      </c>
      <c r="E109" s="94">
        <v>1.1651326263410308E-3</v>
      </c>
      <c r="F109" s="94">
        <v>6.7168751826196863E-4</v>
      </c>
      <c r="G109" s="94">
        <v>7.5142014362497025E-4</v>
      </c>
      <c r="H109" s="94">
        <v>6.9735824929517893E-4</v>
      </c>
      <c r="I109" s="94">
        <v>6.321615353444618E-4</v>
      </c>
      <c r="J109" s="94">
        <v>5.155297715784676E-4</v>
      </c>
      <c r="K109" s="94">
        <v>4.1705945657791052E-4</v>
      </c>
      <c r="L109" s="94">
        <v>2.2226642547551278E-4</v>
      </c>
      <c r="M109" s="94">
        <v>1.2463001530776686E-4</v>
      </c>
      <c r="N109" s="94">
        <v>4.2703259691331022E-5</v>
      </c>
      <c r="O109" s="94">
        <v>2.0374601931124605E-5</v>
      </c>
    </row>
    <row r="110" spans="1:15" ht="15.75" x14ac:dyDescent="0.3">
      <c r="A110" s="48" t="s">
        <v>32</v>
      </c>
      <c r="B110" s="21" t="s">
        <v>194</v>
      </c>
      <c r="C110" s="94">
        <v>0.35577042683913185</v>
      </c>
      <c r="D110" s="94">
        <v>0.43488543259954243</v>
      </c>
      <c r="E110" s="94">
        <v>0.5262280278610747</v>
      </c>
      <c r="F110" s="94">
        <v>0.77593649750378946</v>
      </c>
      <c r="G110" s="94">
        <v>0.88948908396604864</v>
      </c>
      <c r="H110" s="94">
        <v>1.173797096855328</v>
      </c>
      <c r="I110" s="94">
        <v>1.3610941374986185</v>
      </c>
      <c r="J110" s="94">
        <v>1.4802498506171486</v>
      </c>
      <c r="K110" s="94">
        <v>1.5593269414985735</v>
      </c>
      <c r="L110" s="94">
        <v>1.5423509233515371</v>
      </c>
      <c r="M110" s="94">
        <v>1.5330604732412449</v>
      </c>
      <c r="N110" s="94">
        <v>1.5141383768483163</v>
      </c>
      <c r="O110" s="94">
        <v>1.4959192594453112</v>
      </c>
    </row>
    <row r="111" spans="1:15" ht="15.75" x14ac:dyDescent="0.3">
      <c r="A111" s="48" t="s">
        <v>131</v>
      </c>
      <c r="B111" s="21" t="s">
        <v>195</v>
      </c>
      <c r="C111" s="94">
        <v>0</v>
      </c>
      <c r="D111" s="94">
        <v>0</v>
      </c>
      <c r="E111" s="94">
        <v>0</v>
      </c>
      <c r="F111" s="94">
        <v>0</v>
      </c>
      <c r="G111" s="94">
        <v>0</v>
      </c>
      <c r="H111" s="94">
        <v>0</v>
      </c>
      <c r="I111" s="94">
        <v>0</v>
      </c>
      <c r="J111" s="94">
        <v>0</v>
      </c>
      <c r="K111" s="94">
        <v>0</v>
      </c>
      <c r="L111" s="94">
        <v>0</v>
      </c>
      <c r="M111" s="94">
        <v>0</v>
      </c>
      <c r="N111" s="94">
        <v>0</v>
      </c>
      <c r="O111" s="94">
        <v>0</v>
      </c>
    </row>
    <row r="112" spans="1:15" ht="15.75" x14ac:dyDescent="0.3">
      <c r="A112" s="48" t="s">
        <v>34</v>
      </c>
      <c r="B112" s="21" t="s">
        <v>132</v>
      </c>
      <c r="C112" s="94">
        <v>1.2915353791480355</v>
      </c>
      <c r="D112" s="94">
        <v>1.2920871871584709</v>
      </c>
      <c r="E112" s="94">
        <v>1.0832191663741157</v>
      </c>
      <c r="F112" s="94">
        <v>1.0693341065330937</v>
      </c>
      <c r="G112" s="94">
        <v>1.0369041903244176</v>
      </c>
      <c r="H112" s="94">
        <v>0.88801457160796637</v>
      </c>
      <c r="I112" s="94">
        <v>0.78710238166627033</v>
      </c>
      <c r="J112" s="94">
        <v>0.49569391197855328</v>
      </c>
      <c r="K112" s="94">
        <v>0.33391048795198131</v>
      </c>
      <c r="L112" s="94">
        <v>0.13033230714512678</v>
      </c>
      <c r="M112" s="94">
        <v>4.7505614795253538E-2</v>
      </c>
      <c r="N112" s="94">
        <v>6.6227554330829923E-3</v>
      </c>
      <c r="O112" s="94">
        <v>3.3749910019302354E-3</v>
      </c>
    </row>
    <row r="113" spans="1:15" ht="15.75" x14ac:dyDescent="0.3">
      <c r="A113" s="48" t="s">
        <v>33</v>
      </c>
      <c r="B113" s="21" t="s">
        <v>133</v>
      </c>
      <c r="C113" s="94">
        <v>8.329860215853685E-2</v>
      </c>
      <c r="D113" s="94">
        <v>8.3827961254907019E-2</v>
      </c>
      <c r="E113" s="94">
        <v>8.3404788862302667E-2</v>
      </c>
      <c r="F113" s="94">
        <v>8.7461041734387568E-2</v>
      </c>
      <c r="G113" s="94">
        <v>9.1601802977272079E-2</v>
      </c>
      <c r="H113" s="94">
        <v>8.9628646887990604E-2</v>
      </c>
      <c r="I113" s="94">
        <v>8.2410516658396327E-2</v>
      </c>
      <c r="J113" s="94">
        <v>6.784166594299347E-2</v>
      </c>
      <c r="K113" s="94">
        <v>5.7945346902845862E-2</v>
      </c>
      <c r="L113" s="94">
        <v>3.7282989309425765E-2</v>
      </c>
      <c r="M113" s="94">
        <v>2.5829126314568279E-2</v>
      </c>
      <c r="N113" s="94">
        <v>6.3332804956088219E-6</v>
      </c>
      <c r="O113" s="94">
        <v>0</v>
      </c>
    </row>
    <row r="114" spans="1:15" ht="15.75" x14ac:dyDescent="0.3">
      <c r="A114" s="48" t="s">
        <v>134</v>
      </c>
      <c r="B114" s="21" t="s">
        <v>135</v>
      </c>
      <c r="C114" s="94">
        <v>0</v>
      </c>
      <c r="D114" s="94">
        <v>0</v>
      </c>
      <c r="E114" s="94">
        <v>0</v>
      </c>
      <c r="F114" s="94">
        <v>0</v>
      </c>
      <c r="G114" s="94">
        <v>0</v>
      </c>
      <c r="H114" s="94">
        <v>0</v>
      </c>
      <c r="I114" s="94">
        <v>0</v>
      </c>
      <c r="J114" s="94">
        <v>0</v>
      </c>
      <c r="K114" s="94">
        <v>0</v>
      </c>
      <c r="L114" s="94">
        <v>0</v>
      </c>
      <c r="M114" s="94">
        <v>0</v>
      </c>
      <c r="N114" s="94">
        <v>0</v>
      </c>
      <c r="O114" s="94">
        <v>0</v>
      </c>
    </row>
    <row r="115" spans="1:15" ht="15.75" x14ac:dyDescent="0.3">
      <c r="A115" s="48"/>
      <c r="B115" s="38" t="s">
        <v>196</v>
      </c>
      <c r="C115" s="74">
        <f t="shared" ref="C115:D115" si="16">SUM(C98:C114)</f>
        <v>127.19001405932643</v>
      </c>
      <c r="D115" s="74">
        <f t="shared" si="16"/>
        <v>126.17481359856617</v>
      </c>
      <c r="E115" s="74">
        <f>SUM(E98:E114)</f>
        <v>107.32291044069832</v>
      </c>
      <c r="F115" s="74">
        <f t="shared" ref="F115:O115" si="17">SUM(F98:F114)</f>
        <v>115.17397346215897</v>
      </c>
      <c r="G115" s="74">
        <f t="shared" si="17"/>
        <v>108.13588539657954</v>
      </c>
      <c r="H115" s="74">
        <f t="shared" si="17"/>
        <v>93.163499193086068</v>
      </c>
      <c r="I115" s="74">
        <f t="shared" si="17"/>
        <v>83.448561096227849</v>
      </c>
      <c r="J115" s="74">
        <f t="shared" si="17"/>
        <v>62.814532204427209</v>
      </c>
      <c r="K115" s="74">
        <f t="shared" si="17"/>
        <v>50.4814043928518</v>
      </c>
      <c r="L115" s="74">
        <f t="shared" si="17"/>
        <v>26.09596189907068</v>
      </c>
      <c r="M115" s="74">
        <f t="shared" si="17"/>
        <v>14.194910421828935</v>
      </c>
      <c r="N115" s="74">
        <f t="shared" si="17"/>
        <v>2.4073444086505749</v>
      </c>
      <c r="O115" s="74">
        <f t="shared" si="17"/>
        <v>1.8704568394296144</v>
      </c>
    </row>
    <row r="116" spans="1:15" ht="15.75" x14ac:dyDescent="0.3">
      <c r="A116" s="48" t="s">
        <v>48</v>
      </c>
      <c r="B116" s="21" t="s">
        <v>136</v>
      </c>
      <c r="C116" s="94">
        <v>0.41015904436462647</v>
      </c>
      <c r="D116" s="94">
        <v>0.40960026188842491</v>
      </c>
      <c r="E116" s="94">
        <v>0.34826549057593958</v>
      </c>
      <c r="F116" s="94">
        <v>0.36180151671394473</v>
      </c>
      <c r="G116" s="94">
        <v>0.37174792626230313</v>
      </c>
      <c r="H116" s="94">
        <v>0.3177668265541867</v>
      </c>
      <c r="I116" s="94">
        <v>0.28264886380947363</v>
      </c>
      <c r="J116" s="94">
        <v>0.2086177881855569</v>
      </c>
      <c r="K116" s="94">
        <v>0.16471432803946948</v>
      </c>
      <c r="L116" s="94">
        <v>9.5972268705961372E-2</v>
      </c>
      <c r="M116" s="94">
        <v>6.0820686187116169E-2</v>
      </c>
      <c r="N116" s="94">
        <v>3.1281500084535661E-3</v>
      </c>
      <c r="O116" s="94">
        <v>1.4113992161294006E-3</v>
      </c>
    </row>
    <row r="117" spans="1:15" ht="15.75" x14ac:dyDescent="0.3">
      <c r="A117" s="48" t="s">
        <v>70</v>
      </c>
      <c r="B117" s="21" t="s">
        <v>197</v>
      </c>
      <c r="C117" s="94">
        <v>0.10993335792870489</v>
      </c>
      <c r="D117" s="94">
        <v>0.12062813212633966</v>
      </c>
      <c r="E117" s="94">
        <v>0.1113195938686633</v>
      </c>
      <c r="F117" s="94">
        <v>0.11450772408132937</v>
      </c>
      <c r="G117" s="94">
        <v>0.12480408472855116</v>
      </c>
      <c r="H117" s="94">
        <v>0.13510464118912963</v>
      </c>
      <c r="I117" s="94">
        <v>0.14197167882951517</v>
      </c>
      <c r="J117" s="94">
        <v>0.13617931501348624</v>
      </c>
      <c r="K117" s="94">
        <v>0.13231773913613357</v>
      </c>
      <c r="L117" s="94">
        <v>0.10667109546594326</v>
      </c>
      <c r="M117" s="94">
        <v>8.9573333019149715E-2</v>
      </c>
      <c r="N117" s="94">
        <v>1.6673166948082539E-2</v>
      </c>
      <c r="O117" s="94">
        <v>2.032082178377232E-3</v>
      </c>
    </row>
    <row r="118" spans="1:15" ht="15.75" x14ac:dyDescent="0.3">
      <c r="A118" s="48" t="s">
        <v>50</v>
      </c>
      <c r="B118" s="21" t="s">
        <v>137</v>
      </c>
      <c r="C118" s="94">
        <v>1.5909675359825184</v>
      </c>
      <c r="D118" s="94">
        <v>1.6019457779831172</v>
      </c>
      <c r="E118" s="94">
        <v>1.6266851465932464</v>
      </c>
      <c r="F118" s="94">
        <v>1.5583902248645103</v>
      </c>
      <c r="G118" s="94">
        <v>1.4762481648120023</v>
      </c>
      <c r="H118" s="94">
        <v>1.3176600117494877</v>
      </c>
      <c r="I118" s="94">
        <v>1.2082542833977432</v>
      </c>
      <c r="J118" s="94">
        <v>0.96639313826917794</v>
      </c>
      <c r="K118" s="94">
        <v>0.81779370704957788</v>
      </c>
      <c r="L118" s="94">
        <v>0.57025530618336162</v>
      </c>
      <c r="M118" s="94">
        <v>0.43081486093657129</v>
      </c>
      <c r="N118" s="94">
        <v>0.14969538529606077</v>
      </c>
      <c r="O118" s="94">
        <v>2.1328074133942498E-2</v>
      </c>
    </row>
    <row r="119" spans="1:15" ht="15.75" x14ac:dyDescent="0.3">
      <c r="A119" s="48" t="s">
        <v>49</v>
      </c>
      <c r="B119" s="21" t="s">
        <v>138</v>
      </c>
      <c r="C119" s="94">
        <v>1.0331241442906327</v>
      </c>
      <c r="D119" s="94">
        <v>1.0461846259344962</v>
      </c>
      <c r="E119" s="94">
        <v>1.0417594280391762</v>
      </c>
      <c r="F119" s="94">
        <v>1.0211879763901819</v>
      </c>
      <c r="G119" s="94">
        <v>1.0074736752908529</v>
      </c>
      <c r="H119" s="94">
        <v>0.99768147205388813</v>
      </c>
      <c r="I119" s="94">
        <v>0.99115333656257842</v>
      </c>
      <c r="J119" s="94">
        <v>0.85729014166874828</v>
      </c>
      <c r="K119" s="94">
        <v>0.76804801173952797</v>
      </c>
      <c r="L119" s="94">
        <v>0.55625020270231251</v>
      </c>
      <c r="M119" s="94">
        <v>0.41505166334416888</v>
      </c>
      <c r="N119" s="94">
        <v>3.4574974292502218E-2</v>
      </c>
      <c r="O119" s="94">
        <v>3.1616990852744727E-2</v>
      </c>
    </row>
    <row r="120" spans="1:15" ht="15.75" x14ac:dyDescent="0.3">
      <c r="A120" s="48" t="s">
        <v>51</v>
      </c>
      <c r="B120" s="21" t="s">
        <v>139</v>
      </c>
      <c r="C120" s="94">
        <v>4.9429955049114493</v>
      </c>
      <c r="D120" s="94">
        <v>5.0166411741322277</v>
      </c>
      <c r="E120" s="94">
        <v>3.0750248425070268</v>
      </c>
      <c r="F120" s="94">
        <v>3.956993701582066</v>
      </c>
      <c r="G120" s="94">
        <v>4.5454118154755481</v>
      </c>
      <c r="H120" s="94">
        <v>4.4889495928426024</v>
      </c>
      <c r="I120" s="94">
        <v>4.451308986969158</v>
      </c>
      <c r="J120" s="94">
        <v>3.5101243616970259</v>
      </c>
      <c r="K120" s="94">
        <v>2.8833221049106599</v>
      </c>
      <c r="L120" s="94">
        <v>2.5276003251356007</v>
      </c>
      <c r="M120" s="94">
        <v>2.2904539970481563</v>
      </c>
      <c r="N120" s="94">
        <v>1.9927533702309794</v>
      </c>
      <c r="O120" s="94">
        <v>1.5781192553514161</v>
      </c>
    </row>
    <row r="121" spans="1:15" ht="15.75" x14ac:dyDescent="0.3">
      <c r="A121" s="48"/>
      <c r="B121" s="38" t="s">
        <v>198</v>
      </c>
      <c r="C121" s="74">
        <f t="shared" ref="C121:D121" si="18">SUM(C116:C120)</f>
        <v>8.087179587477932</v>
      </c>
      <c r="D121" s="74">
        <f t="shared" si="18"/>
        <v>8.1949999720646058</v>
      </c>
      <c r="E121" s="74">
        <f>SUM(E116:E120)</f>
        <v>6.2030545015840524</v>
      </c>
      <c r="F121" s="74">
        <f t="shared" ref="F121:O121" si="19">SUM(F116:F120)</f>
        <v>7.0128811436320326</v>
      </c>
      <c r="G121" s="74">
        <f t="shared" si="19"/>
        <v>7.5256856665692577</v>
      </c>
      <c r="H121" s="74">
        <f t="shared" si="19"/>
        <v>7.2571625443892946</v>
      </c>
      <c r="I121" s="74">
        <f t="shared" si="19"/>
        <v>7.0753371495684689</v>
      </c>
      <c r="J121" s="74">
        <f t="shared" si="19"/>
        <v>5.6786047448339954</v>
      </c>
      <c r="K121" s="74">
        <f t="shared" si="19"/>
        <v>4.7661958908753688</v>
      </c>
      <c r="L121" s="74">
        <f t="shared" si="19"/>
        <v>3.8567491981931794</v>
      </c>
      <c r="M121" s="74">
        <f t="shared" si="19"/>
        <v>3.2867145405351623</v>
      </c>
      <c r="N121" s="74">
        <f t="shared" si="19"/>
        <v>2.1968250467760786</v>
      </c>
      <c r="O121" s="74">
        <f t="shared" si="19"/>
        <v>1.63450780173261</v>
      </c>
    </row>
    <row r="122" spans="1:15" ht="15.75" x14ac:dyDescent="0.3">
      <c r="A122" s="48"/>
      <c r="B122" s="39" t="s">
        <v>199</v>
      </c>
      <c r="C122" s="75">
        <f t="shared" ref="C122:D122" si="20">+C115+C121</f>
        <v>135.27719364680436</v>
      </c>
      <c r="D122" s="75">
        <f t="shared" si="20"/>
        <v>134.36981357063078</v>
      </c>
      <c r="E122" s="75">
        <f>+E115+E121</f>
        <v>113.52596494228237</v>
      </c>
      <c r="F122" s="75">
        <f t="shared" ref="F122:O122" si="21">+F115+F121</f>
        <v>122.186854605791</v>
      </c>
      <c r="G122" s="75">
        <f t="shared" si="21"/>
        <v>115.6615710631488</v>
      </c>
      <c r="H122" s="75">
        <f t="shared" si="21"/>
        <v>100.42066173747536</v>
      </c>
      <c r="I122" s="75">
        <f t="shared" si="21"/>
        <v>90.523898245796317</v>
      </c>
      <c r="J122" s="75">
        <f t="shared" si="21"/>
        <v>68.493136949261199</v>
      </c>
      <c r="K122" s="75">
        <f t="shared" si="21"/>
        <v>55.247600283727166</v>
      </c>
      <c r="L122" s="75">
        <f t="shared" si="21"/>
        <v>29.952711097263858</v>
      </c>
      <c r="M122" s="75">
        <f t="shared" si="21"/>
        <v>17.481624962364098</v>
      </c>
      <c r="N122" s="75">
        <f t="shared" si="21"/>
        <v>4.6041694554266535</v>
      </c>
      <c r="O122" s="75">
        <f t="shared" si="21"/>
        <v>3.5049646411622244</v>
      </c>
    </row>
    <row r="123" spans="1:15" ht="15.75" x14ac:dyDescent="0.3">
      <c r="A123" s="48"/>
      <c r="B123" s="18"/>
      <c r="C123" s="79">
        <f>C122-'Répartition SECTEN1_2023'!C11/1000</f>
        <v>-2.2240711047061268E-4</v>
      </c>
      <c r="D123" s="79">
        <f>D122-'Répartition SECTEN1_2023'!D11/1000</f>
        <v>-2.0632619296634402E-4</v>
      </c>
      <c r="E123" s="80">
        <f>E122-'Répartition SECTEN1_2023'!E11/1000</f>
        <v>-1.7550932166443545E-4</v>
      </c>
      <c r="F123" s="79"/>
      <c r="G123" s="93">
        <f>G122-'Répartition SECTEN1_2023'!G11/1000</f>
        <v>0</v>
      </c>
      <c r="H123" s="79"/>
      <c r="I123" s="79">
        <f>I122-'Répartition SECTEN1_2023'!I11/1000</f>
        <v>0</v>
      </c>
      <c r="J123" s="79"/>
      <c r="K123" s="79">
        <f>K122-'Répartition SECTEN1_2023'!K11/1000</f>
        <v>0</v>
      </c>
      <c r="L123" s="79"/>
      <c r="M123" s="79">
        <f>M122-'Répartition SECTEN1_2023'!M11/1000</f>
        <v>0</v>
      </c>
      <c r="N123" s="79">
        <f>N122-'Répartition SECTEN1_2023'!N11/1000</f>
        <v>0</v>
      </c>
      <c r="O123" s="79">
        <f>O122-'Répartition SECTEN1_2023'!O11/1000</f>
        <v>0</v>
      </c>
    </row>
    <row r="124" spans="1:15" ht="15.75" x14ac:dyDescent="0.3">
      <c r="A124" s="51" t="s">
        <v>71</v>
      </c>
      <c r="B124" s="41" t="s">
        <v>200</v>
      </c>
      <c r="C124" s="94">
        <v>6.4672812130610463E-2</v>
      </c>
      <c r="D124" s="94">
        <v>7.0800074960261056E-2</v>
      </c>
      <c r="E124" s="94">
        <v>5.8485101246553872E-2</v>
      </c>
      <c r="F124" s="94">
        <v>6.0314009416633584E-2</v>
      </c>
      <c r="G124" s="94">
        <v>6.5812297118613403E-2</v>
      </c>
      <c r="H124" s="94">
        <v>7.1292985590927505E-2</v>
      </c>
      <c r="I124" s="94">
        <v>7.4946777905803577E-2</v>
      </c>
      <c r="J124" s="94">
        <v>7.2188425805934847E-2</v>
      </c>
      <c r="K124" s="94">
        <v>7.0349524406022379E-2</v>
      </c>
      <c r="L124" s="94">
        <v>5.7028500184796785E-2</v>
      </c>
      <c r="M124" s="94">
        <v>4.8147817370646377E-2</v>
      </c>
      <c r="N124" s="94">
        <v>9.9053357509870307E-3</v>
      </c>
      <c r="O124" s="94">
        <v>1.3525327095647527E-3</v>
      </c>
    </row>
    <row r="125" spans="1:15" ht="15.75" x14ac:dyDescent="0.3">
      <c r="A125" s="51" t="s">
        <v>78</v>
      </c>
      <c r="B125" s="41" t="s">
        <v>201</v>
      </c>
      <c r="C125" s="94">
        <v>6.2853129291275218</v>
      </c>
      <c r="D125" s="94">
        <v>5.5185941449060945</v>
      </c>
      <c r="E125" s="94">
        <v>3.0924381268932812</v>
      </c>
      <c r="F125" s="94">
        <v>4.1606971757803164</v>
      </c>
      <c r="G125" s="94">
        <v>4.8729270156884779</v>
      </c>
      <c r="H125" s="94">
        <v>4.4517868462056631</v>
      </c>
      <c r="I125" s="94">
        <v>4.1710267332171203</v>
      </c>
      <c r="J125" s="94">
        <v>3.3385527018094892</v>
      </c>
      <c r="K125" s="94">
        <v>2.7835700142044004</v>
      </c>
      <c r="L125" s="94">
        <v>1.9921990752168504</v>
      </c>
      <c r="M125" s="94">
        <v>1.4646184492251504</v>
      </c>
      <c r="N125" s="94">
        <v>0.80197566823917621</v>
      </c>
      <c r="O125" s="94">
        <v>0.1401351550340435</v>
      </c>
    </row>
    <row r="126" spans="1:15" ht="15.75" x14ac:dyDescent="0.3">
      <c r="A126" s="51" t="s">
        <v>53</v>
      </c>
      <c r="B126" s="41" t="s">
        <v>202</v>
      </c>
      <c r="C126" s="94">
        <v>18.326082873013178</v>
      </c>
      <c r="D126" s="94">
        <v>19.197629226891571</v>
      </c>
      <c r="E126" s="94">
        <v>8.310186554941712</v>
      </c>
      <c r="F126" s="94">
        <v>14.621985823733789</v>
      </c>
      <c r="G126" s="94">
        <v>18.829997732505156</v>
      </c>
      <c r="H126" s="94">
        <v>18.983053576624688</v>
      </c>
      <c r="I126" s="94">
        <v>19.085096873994704</v>
      </c>
      <c r="J126" s="94">
        <v>17.228782056739064</v>
      </c>
      <c r="K126" s="94">
        <v>15.99125128794384</v>
      </c>
      <c r="L126" s="94">
        <v>14.169960754838975</v>
      </c>
      <c r="M126" s="94">
        <v>12.944128855690446</v>
      </c>
      <c r="N126" s="94">
        <v>11.365433688433622</v>
      </c>
      <c r="O126" s="94">
        <v>8.7183502610944643</v>
      </c>
    </row>
    <row r="127" spans="1:15" ht="15.75" x14ac:dyDescent="0.3">
      <c r="A127" s="51" t="s">
        <v>140</v>
      </c>
      <c r="B127" s="42" t="s">
        <v>203</v>
      </c>
      <c r="C127" s="94">
        <v>1.6140600000000001E-3</v>
      </c>
      <c r="D127" s="94">
        <v>1.1310525E-3</v>
      </c>
      <c r="E127" s="94">
        <v>8.437274999999998E-4</v>
      </c>
      <c r="F127" s="94">
        <v>0</v>
      </c>
      <c r="G127" s="94">
        <v>0</v>
      </c>
      <c r="H127" s="94">
        <v>0</v>
      </c>
      <c r="I127" s="94">
        <v>0</v>
      </c>
      <c r="J127" s="94">
        <v>0</v>
      </c>
      <c r="K127" s="94">
        <v>0</v>
      </c>
      <c r="L127" s="94">
        <v>0</v>
      </c>
      <c r="M127" s="94">
        <v>0</v>
      </c>
      <c r="N127" s="94">
        <v>0</v>
      </c>
      <c r="O127" s="94">
        <v>0</v>
      </c>
    </row>
    <row r="128" spans="1:15" ht="15.75" x14ac:dyDescent="0.3">
      <c r="A128" s="51"/>
      <c r="B128" s="43" t="s">
        <v>204</v>
      </c>
      <c r="C128" s="76">
        <f t="shared" ref="C128:D128" si="22">SUM(C124:C127)</f>
        <v>24.67768267427131</v>
      </c>
      <c r="D128" s="76">
        <f t="shared" si="22"/>
        <v>24.788154499257928</v>
      </c>
      <c r="E128" s="76">
        <f t="shared" ref="E128:O128" si="23">SUM(E124:E127)</f>
        <v>11.461953510581546</v>
      </c>
      <c r="F128" s="76">
        <f t="shared" si="23"/>
        <v>18.842997008930737</v>
      </c>
      <c r="G128" s="76">
        <f t="shared" si="23"/>
        <v>23.768737045312246</v>
      </c>
      <c r="H128" s="76">
        <f t="shared" si="23"/>
        <v>23.506133408421277</v>
      </c>
      <c r="I128" s="76">
        <f t="shared" si="23"/>
        <v>23.331070385117627</v>
      </c>
      <c r="J128" s="76">
        <f t="shared" si="23"/>
        <v>20.639523184354488</v>
      </c>
      <c r="K128" s="76">
        <f t="shared" si="23"/>
        <v>18.845170826554263</v>
      </c>
      <c r="L128" s="76">
        <f t="shared" si="23"/>
        <v>16.219188330240623</v>
      </c>
      <c r="M128" s="76">
        <f t="shared" si="23"/>
        <v>14.456895122286243</v>
      </c>
      <c r="N128" s="76">
        <f t="shared" si="23"/>
        <v>12.177314692423785</v>
      </c>
      <c r="O128" s="76">
        <f t="shared" si="23"/>
        <v>8.8598379488380719</v>
      </c>
    </row>
    <row r="129" spans="1:15" ht="15.75" x14ac:dyDescent="0.3">
      <c r="A129" s="49"/>
      <c r="B129" s="105"/>
      <c r="C129" s="105"/>
      <c r="D129" s="105"/>
    </row>
    <row r="130" spans="1:15" ht="16.5" x14ac:dyDescent="0.3">
      <c r="A130" s="49"/>
      <c r="B130" s="44" t="s">
        <v>205</v>
      </c>
      <c r="C130" s="96"/>
      <c r="D130" s="96"/>
      <c r="E130" s="96"/>
      <c r="F130" s="96"/>
      <c r="G130" s="96"/>
      <c r="H130" s="96"/>
      <c r="I130" s="96"/>
      <c r="J130" s="96"/>
      <c r="K130" s="96"/>
      <c r="L130" s="96"/>
      <c r="M130" s="96"/>
      <c r="N130" s="96"/>
      <c r="O130" s="96"/>
    </row>
    <row r="131" spans="1:15" ht="30" x14ac:dyDescent="0.35">
      <c r="A131" s="47"/>
      <c r="B131" s="14" t="s">
        <v>171</v>
      </c>
      <c r="C131" s="15">
        <v>2018</v>
      </c>
      <c r="D131" s="15">
        <v>2019</v>
      </c>
      <c r="E131" s="15">
        <v>2020</v>
      </c>
      <c r="F131" s="15">
        <v>2023</v>
      </c>
      <c r="G131" s="15">
        <v>2025</v>
      </c>
      <c r="H131" s="15">
        <v>2028</v>
      </c>
      <c r="I131" s="15">
        <v>2030</v>
      </c>
      <c r="J131" s="15">
        <v>2033</v>
      </c>
      <c r="K131" s="15">
        <v>2035</v>
      </c>
      <c r="L131" s="15">
        <v>2038</v>
      </c>
      <c r="M131" s="15">
        <v>2040</v>
      </c>
      <c r="N131" s="15">
        <v>2045</v>
      </c>
      <c r="O131" s="15">
        <v>2050</v>
      </c>
    </row>
    <row r="132" spans="1:15" ht="15.75" x14ac:dyDescent="0.3">
      <c r="A132" s="48" t="s">
        <v>72</v>
      </c>
      <c r="B132" s="21" t="s">
        <v>141</v>
      </c>
      <c r="C132" s="94">
        <v>-31.418485030181944</v>
      </c>
      <c r="D132" s="94">
        <v>-28.761812082471906</v>
      </c>
      <c r="E132" s="94">
        <v>-31.578124827700918</v>
      </c>
      <c r="F132" s="94">
        <v>-19.675493764075156</v>
      </c>
      <c r="G132" s="94">
        <v>-8.6089105993086115</v>
      </c>
      <c r="H132" s="94">
        <v>-14.310282949754118</v>
      </c>
      <c r="I132" s="94">
        <v>-17.831433690969053</v>
      </c>
      <c r="J132" s="94">
        <v>-15.755648486186608</v>
      </c>
      <c r="K132" s="94">
        <v>-14.912481395191385</v>
      </c>
      <c r="L132" s="94">
        <v>-13.267780899111793</v>
      </c>
      <c r="M132" s="94">
        <v>-12.147122261948331</v>
      </c>
      <c r="N132" s="94">
        <v>-9.4169794870730943</v>
      </c>
      <c r="O132" s="94">
        <v>-6.9821697590554459</v>
      </c>
    </row>
    <row r="133" spans="1:15" ht="15.75" x14ac:dyDescent="0.3">
      <c r="A133" s="48" t="s">
        <v>67</v>
      </c>
      <c r="B133" s="21" t="s">
        <v>142</v>
      </c>
      <c r="C133" s="94">
        <v>8.3532565656112663</v>
      </c>
      <c r="D133" s="94">
        <v>7.3276554103248035</v>
      </c>
      <c r="E133" s="94">
        <v>6.8431865494554511</v>
      </c>
      <c r="F133" s="94">
        <v>6.6687964788456089</v>
      </c>
      <c r="G133" s="94">
        <v>7.1621477405598393</v>
      </c>
      <c r="H133" s="94">
        <v>6.3158027179826783</v>
      </c>
      <c r="I133" s="94">
        <v>5.7993307680499351</v>
      </c>
      <c r="J133" s="94">
        <v>5.7361594382063794</v>
      </c>
      <c r="K133" s="94">
        <v>5.6524913316470267</v>
      </c>
      <c r="L133" s="94">
        <v>5.5019594646676078</v>
      </c>
      <c r="M133" s="94">
        <v>4.5417717854743076</v>
      </c>
      <c r="N133" s="94">
        <v>3.5161895253752777</v>
      </c>
      <c r="O133" s="94">
        <v>2.5724650774968993</v>
      </c>
    </row>
    <row r="134" spans="1:15" ht="15.75" x14ac:dyDescent="0.3">
      <c r="A134" s="48" t="s">
        <v>73</v>
      </c>
      <c r="B134" s="21" t="s">
        <v>143</v>
      </c>
      <c r="C134" s="94">
        <v>-1.3166676477492871</v>
      </c>
      <c r="D134" s="94">
        <v>-1.5167075626620303</v>
      </c>
      <c r="E134" s="94">
        <v>-1.3400283798046264</v>
      </c>
      <c r="F134" s="94">
        <v>-2.4706417293051035</v>
      </c>
      <c r="G134" s="94">
        <v>-2.1464966273492729</v>
      </c>
      <c r="H134" s="94">
        <v>-2.1199045670743022</v>
      </c>
      <c r="I134" s="94">
        <v>-2.182280322844047</v>
      </c>
      <c r="J134" s="94">
        <v>-2.1734621148997224</v>
      </c>
      <c r="K134" s="94">
        <v>-2.1681022551196247</v>
      </c>
      <c r="L134" s="94">
        <v>0.53903193672300298</v>
      </c>
      <c r="M134" s="94">
        <v>0.45645354942648109</v>
      </c>
      <c r="N134" s="94">
        <v>0.19464786014546456</v>
      </c>
      <c r="O134" s="94">
        <v>0.153465869894888</v>
      </c>
    </row>
    <row r="135" spans="1:15" ht="15.75" x14ac:dyDescent="0.3">
      <c r="A135" s="48" t="s">
        <v>82</v>
      </c>
      <c r="B135" s="21" t="s">
        <v>144</v>
      </c>
      <c r="C135" s="94">
        <v>0.60831183820624668</v>
      </c>
      <c r="D135" s="94">
        <v>0.57706503545557997</v>
      </c>
      <c r="E135" s="94">
        <v>0.54884497956224654</v>
      </c>
      <c r="F135" s="94">
        <v>0.48427436290556919</v>
      </c>
      <c r="G135" s="94">
        <v>0.47455150880515828</v>
      </c>
      <c r="H135" s="94">
        <v>0.45036555154366126</v>
      </c>
      <c r="I135" s="94">
        <v>0.43238690609880848</v>
      </c>
      <c r="J135" s="94">
        <v>0.38192377201272854</v>
      </c>
      <c r="K135" s="94">
        <v>0.33415799166521354</v>
      </c>
      <c r="L135" s="94">
        <v>0.28880558637295528</v>
      </c>
      <c r="M135" s="94">
        <v>0.27595251639189455</v>
      </c>
      <c r="N135" s="94">
        <v>0.24760693738339151</v>
      </c>
      <c r="O135" s="94">
        <v>0.224655057798546</v>
      </c>
    </row>
    <row r="136" spans="1:15" ht="15.75" x14ac:dyDescent="0.3">
      <c r="A136" s="48" t="s">
        <v>79</v>
      </c>
      <c r="B136" s="21" t="s">
        <v>206</v>
      </c>
      <c r="C136" s="94">
        <v>4.741161347364244</v>
      </c>
      <c r="D136" s="94">
        <v>4.506825302564339</v>
      </c>
      <c r="E136" s="94">
        <v>4.5792571249511003</v>
      </c>
      <c r="F136" s="94">
        <v>3.7693798256939326</v>
      </c>
      <c r="G136" s="94">
        <v>3.5493381364198457</v>
      </c>
      <c r="H136" s="94">
        <v>3.2155200824303556</v>
      </c>
      <c r="I136" s="94">
        <v>2.989997411118249</v>
      </c>
      <c r="J136" s="94">
        <v>2.4805335629979473</v>
      </c>
      <c r="K136" s="94">
        <v>2.1276083571068161</v>
      </c>
      <c r="L136" s="94">
        <v>1.6455198026166349</v>
      </c>
      <c r="M136" s="94">
        <v>1.3120072424483793</v>
      </c>
      <c r="N136" s="94">
        <v>0.66163007727349954</v>
      </c>
      <c r="O136" s="94">
        <v>0.16555648723372385</v>
      </c>
    </row>
    <row r="137" spans="1:15" ht="15.75" x14ac:dyDescent="0.3">
      <c r="A137" s="48" t="s">
        <v>76</v>
      </c>
      <c r="B137" s="21" t="s">
        <v>145</v>
      </c>
      <c r="C137" s="94">
        <v>9.6563339552999991E-2</v>
      </c>
      <c r="D137" s="94">
        <v>9.3442773453333322E-2</v>
      </c>
      <c r="E137" s="94">
        <v>9.2942536072000009E-2</v>
      </c>
      <c r="F137" s="94">
        <v>9.2942536071999995E-2</v>
      </c>
      <c r="G137" s="94">
        <v>9.2942536071999995E-2</v>
      </c>
      <c r="H137" s="94">
        <v>9.2942536071999995E-2</v>
      </c>
      <c r="I137" s="94">
        <v>9.2942536071999995E-2</v>
      </c>
      <c r="J137" s="94">
        <v>9.2942536071999995E-2</v>
      </c>
      <c r="K137" s="94">
        <v>9.2942536071999995E-2</v>
      </c>
      <c r="L137" s="94">
        <v>9.2942536071999995E-2</v>
      </c>
      <c r="M137" s="94">
        <v>9.2942536071999995E-2</v>
      </c>
      <c r="N137" s="94">
        <v>9.2942536071999995E-2</v>
      </c>
      <c r="O137" s="94">
        <v>9.2942536071999995E-2</v>
      </c>
    </row>
    <row r="138" spans="1:15" ht="15.75" x14ac:dyDescent="0.3">
      <c r="A138" s="48" t="s">
        <v>74</v>
      </c>
      <c r="B138" s="21" t="s">
        <v>146</v>
      </c>
      <c r="C138" s="94">
        <v>-1.0131913196556337</v>
      </c>
      <c r="D138" s="94">
        <v>-0.74371185143501906</v>
      </c>
      <c r="E138" s="94">
        <v>-1.0521032632586591</v>
      </c>
      <c r="F138" s="94">
        <v>-3.926043881762356</v>
      </c>
      <c r="G138" s="94">
        <v>-5.8662498093271722</v>
      </c>
      <c r="H138" s="94">
        <v>-7.7047114106033154</v>
      </c>
      <c r="I138" s="94">
        <v>-8.8833126249505234</v>
      </c>
      <c r="J138" s="94">
        <v>-8.9757549948442694</v>
      </c>
      <c r="K138" s="94">
        <v>-9.0600303673925691</v>
      </c>
      <c r="L138" s="94">
        <v>-9.2058022613048838</v>
      </c>
      <c r="M138" s="94">
        <v>-9.3109610455742491</v>
      </c>
      <c r="N138" s="94">
        <v>-9.5883779773309747</v>
      </c>
      <c r="O138" s="94">
        <v>-9.8754692785207752</v>
      </c>
    </row>
    <row r="139" spans="1:15" ht="15.75" x14ac:dyDescent="0.3">
      <c r="A139" s="48" t="s">
        <v>147</v>
      </c>
      <c r="B139" s="21" t="s">
        <v>148</v>
      </c>
      <c r="C139" s="94">
        <v>0.29733766666666672</v>
      </c>
      <c r="D139" s="94">
        <v>0.29027266666666662</v>
      </c>
      <c r="E139" s="94">
        <v>0.2841703333333333</v>
      </c>
      <c r="F139" s="94">
        <v>0.27035433333333331</v>
      </c>
      <c r="G139" s="94">
        <v>0.26388366666666668</v>
      </c>
      <c r="H139" s="94">
        <v>0.25704399999999999</v>
      </c>
      <c r="I139" s="94">
        <v>0.25385033333333334</v>
      </c>
      <c r="J139" s="94">
        <v>0.25385033333333334</v>
      </c>
      <c r="K139" s="94">
        <v>0.25385033333333334</v>
      </c>
      <c r="L139" s="94">
        <v>0.25385033333333334</v>
      </c>
      <c r="M139" s="94">
        <v>0.25385033333333334</v>
      </c>
      <c r="N139" s="94">
        <v>0.25385033333333334</v>
      </c>
      <c r="O139" s="94">
        <v>0.25385033333333334</v>
      </c>
    </row>
    <row r="140" spans="1:15" ht="15.75" x14ac:dyDescent="0.3">
      <c r="A140" s="48" t="s">
        <v>75</v>
      </c>
      <c r="B140" s="45" t="s">
        <v>149</v>
      </c>
      <c r="C140" s="94">
        <v>0</v>
      </c>
      <c r="D140" s="94">
        <v>0</v>
      </c>
      <c r="E140" s="94">
        <v>0</v>
      </c>
      <c r="F140" s="94">
        <v>0</v>
      </c>
      <c r="G140" s="94">
        <v>0</v>
      </c>
      <c r="H140" s="94">
        <v>0</v>
      </c>
      <c r="I140" s="94">
        <v>0</v>
      </c>
      <c r="J140" s="94">
        <v>0</v>
      </c>
      <c r="K140" s="94">
        <v>0</v>
      </c>
      <c r="L140" s="94">
        <v>0</v>
      </c>
      <c r="M140" s="94">
        <v>0</v>
      </c>
      <c r="N140" s="94">
        <v>0</v>
      </c>
      <c r="O140" s="94">
        <v>0</v>
      </c>
    </row>
    <row r="141" spans="1:15" ht="15.75" x14ac:dyDescent="0.3">
      <c r="A141" s="48"/>
      <c r="B141" s="46" t="s">
        <v>207</v>
      </c>
      <c r="C141" s="77">
        <f t="shared" ref="C141:D141" si="24">SUM(C132:C140)</f>
        <v>-19.65171324018544</v>
      </c>
      <c r="D141" s="77">
        <f t="shared" si="24"/>
        <v>-18.226970308104239</v>
      </c>
      <c r="E141" s="77">
        <f t="shared" ref="E141:O141" si="25">SUM(E132:E140)</f>
        <v>-21.621854947390066</v>
      </c>
      <c r="F141" s="77">
        <f t="shared" si="25"/>
        <v>-14.78643183829217</v>
      </c>
      <c r="G141" s="77">
        <f t="shared" si="25"/>
        <v>-5.0787934474615462</v>
      </c>
      <c r="H141" s="77">
        <f t="shared" si="25"/>
        <v>-13.803224039403037</v>
      </c>
      <c r="I141" s="77">
        <f t="shared" si="25"/>
        <v>-19.3285186840913</v>
      </c>
      <c r="J141" s="77">
        <f t="shared" si="25"/>
        <v>-17.959455953308215</v>
      </c>
      <c r="K141" s="77">
        <f t="shared" si="25"/>
        <v>-17.679563467879191</v>
      </c>
      <c r="L141" s="77">
        <f t="shared" si="25"/>
        <v>-14.151473500631143</v>
      </c>
      <c r="M141" s="77">
        <f t="shared" si="25"/>
        <v>-14.525105344376184</v>
      </c>
      <c r="N141" s="77">
        <f t="shared" si="25"/>
        <v>-14.038490194821101</v>
      </c>
      <c r="O141" s="77">
        <f t="shared" si="25"/>
        <v>-13.394703675746829</v>
      </c>
    </row>
    <row r="142" spans="1:15" x14ac:dyDescent="0.25">
      <c r="A142" s="48"/>
      <c r="B142" s="78"/>
      <c r="C142" s="87">
        <f>C141-'Répartition SECTEN1_2023'!C16/1000</f>
        <v>0</v>
      </c>
      <c r="D142" s="87">
        <f>D141-'Répartition SECTEN1_2023'!D16/1000</f>
        <v>0</v>
      </c>
      <c r="E142" s="87">
        <f>E141-'Répartition SECTEN1_2023'!E16/1000</f>
        <v>0</v>
      </c>
      <c r="F142" s="87">
        <f>F141-'Répartition SECTEN1_2023'!F16/1000</f>
        <v>0</v>
      </c>
      <c r="G142" s="87">
        <f>G141-'Répartition SECTEN1_2023'!G16/1000</f>
        <v>0</v>
      </c>
      <c r="H142" s="87">
        <f>H141-'Répartition SECTEN1_2023'!H16/1000</f>
        <v>0</v>
      </c>
      <c r="I142" s="87">
        <f>I141-'Répartition SECTEN1_2023'!I16/1000</f>
        <v>0</v>
      </c>
      <c r="J142" s="87">
        <f>J141-'Répartition SECTEN1_2023'!J16/1000</f>
        <v>0</v>
      </c>
      <c r="K142" s="87">
        <f>K141-'Répartition SECTEN1_2023'!K16/1000</f>
        <v>0</v>
      </c>
      <c r="L142" s="87">
        <f>L141-'Répartition SECTEN1_2023'!L16/1000</f>
        <v>0</v>
      </c>
      <c r="M142" s="87">
        <f>M141-'Répartition SECTEN1_2023'!M16/1000</f>
        <v>0</v>
      </c>
      <c r="N142" s="87">
        <f>N141-'Répartition SECTEN1_2023'!N16/1000</f>
        <v>0</v>
      </c>
      <c r="O142" s="87">
        <f>O141-'Répartition SECTEN1_2023'!O16/1000</f>
        <v>0</v>
      </c>
    </row>
    <row r="143" spans="1:15" x14ac:dyDescent="0.25">
      <c r="A143" s="51"/>
    </row>
  </sheetData>
  <mergeCells count="1">
    <mergeCell ref="B129:D12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4E986-1BD2-479E-A33B-E3A8EEE79F84}">
  <sheetPr>
    <tabColor theme="4" tint="0.59999389629810485"/>
  </sheetPr>
  <dimension ref="A1:Q143"/>
  <sheetViews>
    <sheetView workbookViewId="0">
      <selection activeCell="C4" sqref="C4"/>
    </sheetView>
  </sheetViews>
  <sheetFormatPr baseColWidth="10" defaultColWidth="11.42578125" defaultRowHeight="15" x14ac:dyDescent="0.25"/>
  <cols>
    <col min="1" max="1" width="12.85546875" customWidth="1"/>
    <col min="2" max="2" width="55.85546875" customWidth="1"/>
    <col min="3" max="6" width="11.42578125" style="2"/>
    <col min="7" max="7" width="11.7109375" style="2" bestFit="1" customWidth="1"/>
    <col min="8" max="8" width="11.7109375" style="2" customWidth="1"/>
    <col min="9" max="15" width="11.42578125" style="2"/>
  </cols>
  <sheetData>
    <row r="1" spans="1:15" ht="15.75" thickBot="1" x14ac:dyDescent="0.3">
      <c r="B1" s="65" t="s">
        <v>1</v>
      </c>
    </row>
    <row r="2" spans="1:15" x14ac:dyDescent="0.25">
      <c r="B2" s="92"/>
    </row>
    <row r="3" spans="1:15" ht="30" x14ac:dyDescent="0.35">
      <c r="B3" s="14" t="s">
        <v>208</v>
      </c>
      <c r="C3" s="15">
        <v>2018</v>
      </c>
      <c r="D3" s="15">
        <v>2019</v>
      </c>
      <c r="E3" s="15">
        <v>2020</v>
      </c>
      <c r="F3" s="15">
        <v>2023</v>
      </c>
      <c r="G3" s="15">
        <v>2025</v>
      </c>
      <c r="H3" s="15">
        <v>2028</v>
      </c>
      <c r="I3" s="15">
        <v>2030</v>
      </c>
      <c r="J3" s="15">
        <v>2033</v>
      </c>
      <c r="K3" s="15">
        <v>2035</v>
      </c>
      <c r="L3" s="15">
        <v>2038</v>
      </c>
      <c r="M3" s="15">
        <v>2040</v>
      </c>
      <c r="N3" s="15">
        <v>2045</v>
      </c>
      <c r="O3" s="15">
        <v>2050</v>
      </c>
    </row>
    <row r="4" spans="1:15" ht="15.75" x14ac:dyDescent="0.3">
      <c r="A4" s="55"/>
      <c r="B4" s="52" t="s">
        <v>172</v>
      </c>
      <c r="C4" s="94">
        <v>46.266977739610901</v>
      </c>
      <c r="D4" s="94">
        <v>44.625615271595294</v>
      </c>
      <c r="E4" s="94">
        <v>39.846796609758194</v>
      </c>
      <c r="F4" s="94">
        <v>37.826970878302895</v>
      </c>
      <c r="G4" s="94">
        <v>30.149642959243863</v>
      </c>
      <c r="H4" s="94">
        <v>27.064020488597709</v>
      </c>
      <c r="I4" s="94">
        <v>25.161013541133912</v>
      </c>
      <c r="J4" s="94">
        <v>20.94604987762261</v>
      </c>
      <c r="K4" s="94">
        <v>18.022750149298624</v>
      </c>
      <c r="L4" s="94">
        <v>11.063265732204403</v>
      </c>
      <c r="M4" s="94">
        <v>7.0971750491691701</v>
      </c>
      <c r="N4" s="94">
        <v>1.3357524736726893</v>
      </c>
      <c r="O4" s="94">
        <v>-7.3572923916972108</v>
      </c>
    </row>
    <row r="5" spans="1:15" ht="15.75" x14ac:dyDescent="0.3">
      <c r="A5" s="56"/>
      <c r="B5" s="52" t="s">
        <v>173</v>
      </c>
      <c r="C5" s="94">
        <v>77.086215347755811</v>
      </c>
      <c r="D5" s="94">
        <v>74.636370985990439</v>
      </c>
      <c r="E5" s="94">
        <v>67.444950404756881</v>
      </c>
      <c r="F5" s="94">
        <v>64.039160034250017</v>
      </c>
      <c r="G5" s="94">
        <v>62.37358034821753</v>
      </c>
      <c r="H5" s="94">
        <v>51.002705257705337</v>
      </c>
      <c r="I5" s="94">
        <v>43.194328380209811</v>
      </c>
      <c r="J5" s="94">
        <v>34.147940557912975</v>
      </c>
      <c r="K5" s="94">
        <v>28.176118852244137</v>
      </c>
      <c r="L5" s="94">
        <v>20.139283774491901</v>
      </c>
      <c r="M5" s="94">
        <v>15.194461490708276</v>
      </c>
      <c r="N5" s="94">
        <v>2.1932129192425251</v>
      </c>
      <c r="O5" s="94">
        <v>-8.7337668250889813</v>
      </c>
    </row>
    <row r="6" spans="1:15" ht="15.75" x14ac:dyDescent="0.3">
      <c r="A6" s="57"/>
      <c r="B6" s="52" t="s">
        <v>155</v>
      </c>
      <c r="C6" s="94">
        <v>1.1839359636114481</v>
      </c>
      <c r="D6" s="94">
        <v>1.512377929942027</v>
      </c>
      <c r="E6" s="94">
        <v>1.4945977177436418</v>
      </c>
      <c r="F6" s="94">
        <v>1.6009870177359462</v>
      </c>
      <c r="G6" s="94">
        <v>1.6041690350389162</v>
      </c>
      <c r="H6" s="94">
        <v>1.6404627733081678</v>
      </c>
      <c r="I6" s="94">
        <v>1.6690541643068668</v>
      </c>
      <c r="J6" s="94">
        <v>1.6896708509266516</v>
      </c>
      <c r="K6" s="94">
        <v>1.7106995575805828</v>
      </c>
      <c r="L6" s="94">
        <v>1.7663711040962973</v>
      </c>
      <c r="M6" s="94">
        <v>1.8060093334052005</v>
      </c>
      <c r="N6" s="94">
        <v>1.9159610573336889</v>
      </c>
      <c r="O6" s="94">
        <v>2.0248624411841911</v>
      </c>
    </row>
    <row r="7" spans="1:15" ht="15.75" x14ac:dyDescent="0.3">
      <c r="A7" s="58"/>
      <c r="B7" s="52" t="s">
        <v>174</v>
      </c>
      <c r="C7" s="94">
        <v>65.616756863934768</v>
      </c>
      <c r="D7" s="94">
        <v>63.935947537083457</v>
      </c>
      <c r="E7" s="94">
        <v>60.324060848139432</v>
      </c>
      <c r="F7" s="94">
        <v>54.991480002188617</v>
      </c>
      <c r="G7" s="94">
        <v>46.077591946013939</v>
      </c>
      <c r="H7" s="94">
        <v>33.236938436247861</v>
      </c>
      <c r="I7" s="94">
        <v>25.103081435939988</v>
      </c>
      <c r="J7" s="94">
        <v>18.566548506354223</v>
      </c>
      <c r="K7" s="94">
        <v>14.596205559999985</v>
      </c>
      <c r="L7" s="94">
        <v>9.8815597431878217</v>
      </c>
      <c r="M7" s="94">
        <v>7.1739627103931731</v>
      </c>
      <c r="N7" s="94">
        <v>3.9292946251832519</v>
      </c>
      <c r="O7" s="94">
        <v>0.83246843935351711</v>
      </c>
    </row>
    <row r="8" spans="1:15" ht="15.75" x14ac:dyDescent="0.3">
      <c r="A8" s="59"/>
      <c r="B8" s="52" t="s">
        <v>175</v>
      </c>
      <c r="C8" s="94">
        <v>11.202131049476126</v>
      </c>
      <c r="D8" s="94">
        <v>10.893842920076999</v>
      </c>
      <c r="E8" s="94">
        <v>11.942539781110581</v>
      </c>
      <c r="F8" s="94">
        <v>11.756449832614656</v>
      </c>
      <c r="G8" s="94">
        <v>11.35570509026021</v>
      </c>
      <c r="H8" s="94">
        <v>10.616497628785522</v>
      </c>
      <c r="I8" s="94">
        <v>10.137747944184422</v>
      </c>
      <c r="J8" s="94">
        <v>8.6752994201965272</v>
      </c>
      <c r="K8" s="94">
        <v>7.7365360598727593</v>
      </c>
      <c r="L8" s="94">
        <v>5.8539418124141163</v>
      </c>
      <c r="M8" s="94">
        <v>4.7761520854703399</v>
      </c>
      <c r="N8" s="94">
        <v>2.5144372154462133</v>
      </c>
      <c r="O8" s="94">
        <v>1.4291066400713901</v>
      </c>
    </row>
    <row r="9" spans="1:15" ht="15.75" x14ac:dyDescent="0.3">
      <c r="A9" s="60"/>
      <c r="B9" s="52" t="s">
        <v>158</v>
      </c>
      <c r="C9" s="94">
        <v>130.9464716938227</v>
      </c>
      <c r="D9" s="94">
        <v>130.3199088750352</v>
      </c>
      <c r="E9" s="94">
        <v>109.95542407845582</v>
      </c>
      <c r="F9" s="94">
        <v>119.17177295225017</v>
      </c>
      <c r="G9" s="94">
        <v>113.17151819581254</v>
      </c>
      <c r="H9" s="94">
        <v>98.56588531891154</v>
      </c>
      <c r="I9" s="94">
        <v>89.009468392072293</v>
      </c>
      <c r="J9" s="94">
        <v>67.349541594617691</v>
      </c>
      <c r="K9" s="94">
        <v>54.296959354752332</v>
      </c>
      <c r="L9" s="94">
        <v>29.266186683261889</v>
      </c>
      <c r="M9" s="94">
        <v>16.94090705669732</v>
      </c>
      <c r="N9" s="94">
        <v>4.3202113262722595</v>
      </c>
      <c r="O9" s="94">
        <v>3.3788242246684348</v>
      </c>
    </row>
    <row r="10" spans="1:15" ht="15.75" x14ac:dyDescent="0.3">
      <c r="A10" s="61"/>
      <c r="B10" s="53" t="s">
        <v>176</v>
      </c>
      <c r="C10" s="94">
        <v>24.43725911923579</v>
      </c>
      <c r="D10" s="94">
        <v>24.591439200032905</v>
      </c>
      <c r="E10" s="94">
        <v>11.372004038898718</v>
      </c>
      <c r="F10" s="94">
        <v>18.622243889970335</v>
      </c>
      <c r="G10" s="94">
        <v>23.460636348533864</v>
      </c>
      <c r="H10" s="94">
        <v>23.182485049795204</v>
      </c>
      <c r="I10" s="94">
        <v>22.997050850636093</v>
      </c>
      <c r="J10" s="94">
        <v>20.330596521117812</v>
      </c>
      <c r="K10" s="94">
        <v>18.552960301438951</v>
      </c>
      <c r="L10" s="94">
        <v>15.935814706535387</v>
      </c>
      <c r="M10" s="94">
        <v>14.191050976599675</v>
      </c>
      <c r="N10" s="94">
        <v>11.915448374091165</v>
      </c>
      <c r="O10" s="94">
        <v>8.6234089231358961</v>
      </c>
    </row>
    <row r="11" spans="1:15" ht="15.75" x14ac:dyDescent="0.3">
      <c r="A11" s="62"/>
      <c r="B11" s="54" t="s">
        <v>177</v>
      </c>
      <c r="C11" s="66">
        <v>332.30248865821176</v>
      </c>
      <c r="D11" s="66">
        <v>325.9240635197234</v>
      </c>
      <c r="E11" s="66">
        <v>291.0083694399645</v>
      </c>
      <c r="F11" s="66">
        <v>289.38682071734229</v>
      </c>
      <c r="G11" s="66">
        <v>264.73220757458699</v>
      </c>
      <c r="H11" s="66">
        <v>222.12650990355613</v>
      </c>
      <c r="I11" s="66">
        <v>194.2746938578473</v>
      </c>
      <c r="J11" s="66">
        <v>151.37505080763066</v>
      </c>
      <c r="K11" s="66">
        <v>124.53926953374842</v>
      </c>
      <c r="L11" s="66">
        <v>77.970608849656429</v>
      </c>
      <c r="M11" s="66">
        <v>52.988667725843484</v>
      </c>
      <c r="N11" s="66">
        <v>16.208869617150629</v>
      </c>
      <c r="O11" s="66">
        <v>-8.4257974715086625</v>
      </c>
    </row>
    <row r="12" spans="1:15" ht="15.75" x14ac:dyDescent="0.3">
      <c r="A12" s="63"/>
      <c r="B12" s="52" t="s">
        <v>66</v>
      </c>
      <c r="C12" s="95">
        <v>-21.947713832514399</v>
      </c>
      <c r="D12" s="95">
        <v>-20.507671414355045</v>
      </c>
      <c r="E12" s="95">
        <v>-23.783531149526986</v>
      </c>
      <c r="F12" s="95">
        <v>-16.944165506592032</v>
      </c>
      <c r="G12" s="95">
        <v>-7.2340232043144841</v>
      </c>
      <c r="H12" s="95">
        <v>-15.954847262418925</v>
      </c>
      <c r="I12" s="95">
        <v>-21.477787328993593</v>
      </c>
      <c r="J12" s="95">
        <v>-20.104800301354523</v>
      </c>
      <c r="K12" s="95">
        <v>-19.822291618021513</v>
      </c>
      <c r="L12" s="95">
        <v>-16.290277353917478</v>
      </c>
      <c r="M12" s="95">
        <v>-16.661292999758533</v>
      </c>
      <c r="N12" s="95">
        <v>-16.168137355443477</v>
      </c>
      <c r="O12" s="95">
        <v>-15.517810341609234</v>
      </c>
    </row>
    <row r="13" spans="1:15" ht="15.75" x14ac:dyDescent="0.3">
      <c r="A13" s="64"/>
      <c r="B13" s="54" t="s">
        <v>178</v>
      </c>
      <c r="C13" s="66">
        <v>-21.947713832514399</v>
      </c>
      <c r="D13" s="66">
        <v>-20.507671414355045</v>
      </c>
      <c r="E13" s="66">
        <v>-23.783531149526986</v>
      </c>
      <c r="F13" s="66">
        <v>-16.944165506592032</v>
      </c>
      <c r="G13" s="66">
        <v>-7.2340232043144841</v>
      </c>
      <c r="H13" s="66">
        <v>-15.954847262418925</v>
      </c>
      <c r="I13" s="66">
        <v>-21.477787328993593</v>
      </c>
      <c r="J13" s="66">
        <v>-20.104800301354523</v>
      </c>
      <c r="K13" s="66">
        <v>-19.822291618021513</v>
      </c>
      <c r="L13" s="66">
        <v>-16.290277353917478</v>
      </c>
      <c r="M13" s="66">
        <v>-16.661292999758533</v>
      </c>
      <c r="N13" s="66">
        <v>-16.168137355443477</v>
      </c>
      <c r="O13" s="66">
        <v>-15.517810341609234</v>
      </c>
    </row>
    <row r="14" spans="1:15" x14ac:dyDescent="0.25">
      <c r="C14" s="87"/>
      <c r="D14" s="87"/>
      <c r="E14" s="97"/>
      <c r="F14" s="97"/>
      <c r="G14" s="97"/>
      <c r="H14" s="97"/>
      <c r="I14" s="97"/>
      <c r="J14" s="97"/>
      <c r="K14" s="97"/>
      <c r="L14" s="97"/>
      <c r="M14" s="97"/>
      <c r="N14" s="97"/>
      <c r="O14" s="97"/>
    </row>
    <row r="15" spans="1:15" ht="16.5" x14ac:dyDescent="0.3">
      <c r="B15" s="12" t="s">
        <v>172</v>
      </c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</row>
    <row r="16" spans="1:15" ht="30" x14ac:dyDescent="0.35">
      <c r="A16" s="47" t="s">
        <v>179</v>
      </c>
      <c r="B16" s="14" t="s">
        <v>208</v>
      </c>
      <c r="C16" s="15">
        <v>2018</v>
      </c>
      <c r="D16" s="15">
        <v>2019</v>
      </c>
      <c r="E16" s="15">
        <v>2020</v>
      </c>
      <c r="F16" s="15">
        <v>2023</v>
      </c>
      <c r="G16" s="15">
        <v>2025</v>
      </c>
      <c r="H16" s="15">
        <v>2028</v>
      </c>
      <c r="I16" s="15">
        <v>2030</v>
      </c>
      <c r="J16" s="15">
        <v>2033</v>
      </c>
      <c r="K16" s="15">
        <v>2035</v>
      </c>
      <c r="L16" s="15">
        <v>2038</v>
      </c>
      <c r="M16" s="15">
        <v>2040</v>
      </c>
      <c r="N16" s="15">
        <v>2045</v>
      </c>
      <c r="O16" s="15">
        <v>2050</v>
      </c>
    </row>
    <row r="17" spans="1:15" ht="15.75" x14ac:dyDescent="0.3">
      <c r="A17" s="48" t="s">
        <v>69</v>
      </c>
      <c r="B17" s="16" t="s">
        <v>221</v>
      </c>
      <c r="C17" s="94">
        <v>20.907183182250748</v>
      </c>
      <c r="D17" s="94">
        <v>19.621780549180986</v>
      </c>
      <c r="E17" s="94">
        <v>17.372982164592976</v>
      </c>
      <c r="F17" s="94">
        <v>16.856711453436322</v>
      </c>
      <c r="G17" s="94">
        <v>9.1088827996441069</v>
      </c>
      <c r="H17" s="94">
        <v>8.2126969173586293</v>
      </c>
      <c r="I17" s="94">
        <v>7.6429074958862016</v>
      </c>
      <c r="J17" s="94">
        <v>6.2543685085850882</v>
      </c>
      <c r="K17" s="94">
        <v>5.4141641123689137</v>
      </c>
      <c r="L17" s="94">
        <v>1.9121299951800725</v>
      </c>
      <c r="M17" s="94">
        <v>0.14954020862869036</v>
      </c>
      <c r="N17" s="94">
        <v>7.2110379370790303E-2</v>
      </c>
      <c r="O17" s="94">
        <v>3.7528575665538078E-3</v>
      </c>
    </row>
    <row r="18" spans="1:15" ht="15.75" x14ac:dyDescent="0.3">
      <c r="A18" s="48"/>
      <c r="B18" s="16" t="s">
        <v>222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4">
        <v>0</v>
      </c>
      <c r="I18" s="94">
        <v>0</v>
      </c>
      <c r="J18" s="94">
        <v>0</v>
      </c>
      <c r="K18" s="94">
        <v>0</v>
      </c>
      <c r="L18" s="94">
        <v>0</v>
      </c>
      <c r="M18" s="94">
        <v>0</v>
      </c>
      <c r="N18" s="94">
        <v>0</v>
      </c>
      <c r="O18" s="94">
        <v>0</v>
      </c>
    </row>
    <row r="19" spans="1:15" ht="15.75" x14ac:dyDescent="0.3">
      <c r="A19" s="48" t="s">
        <v>68</v>
      </c>
      <c r="B19" s="16" t="s">
        <v>223</v>
      </c>
      <c r="C19" s="94">
        <v>5.7455468527497509</v>
      </c>
      <c r="D19" s="94">
        <v>5.654007641441102</v>
      </c>
      <c r="E19" s="94">
        <v>5.3925870335206101</v>
      </c>
      <c r="F19" s="94">
        <v>4.6024687771573598</v>
      </c>
      <c r="G19" s="94">
        <v>4.467975118688682</v>
      </c>
      <c r="H19" s="94">
        <v>4.1909309802640875</v>
      </c>
      <c r="I19" s="94">
        <v>3.9820646929369716</v>
      </c>
      <c r="J19" s="94">
        <v>3.3014733113581372</v>
      </c>
      <c r="K19" s="94">
        <v>2.8724493708404961</v>
      </c>
      <c r="L19" s="94">
        <v>2.0106906023115099</v>
      </c>
      <c r="M19" s="94">
        <v>1.5245524272026023</v>
      </c>
      <c r="N19" s="94">
        <v>0.67391224091953328</v>
      </c>
      <c r="O19" s="94">
        <v>4.3619361105494083E-4</v>
      </c>
    </row>
    <row r="20" spans="1:15" ht="15.75" x14ac:dyDescent="0.3">
      <c r="A20" s="48"/>
      <c r="B20" s="16" t="s">
        <v>224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4">
        <v>0</v>
      </c>
      <c r="I20" s="94">
        <v>0</v>
      </c>
      <c r="J20" s="94">
        <v>-0.60000000000000009</v>
      </c>
      <c r="K20" s="94">
        <v>-1</v>
      </c>
      <c r="L20" s="94">
        <v>-1.3</v>
      </c>
      <c r="M20" s="94">
        <v>-1.5</v>
      </c>
      <c r="N20" s="94">
        <v>-2</v>
      </c>
      <c r="O20" s="94">
        <v>-3</v>
      </c>
    </row>
    <row r="21" spans="1:15" ht="15.75" x14ac:dyDescent="0.3">
      <c r="A21" s="48" t="s">
        <v>11</v>
      </c>
      <c r="B21" s="16" t="s">
        <v>225</v>
      </c>
      <c r="C21" s="94">
        <v>9.0759935412108703</v>
      </c>
      <c r="D21" s="94">
        <v>8.6893879575652981</v>
      </c>
      <c r="E21" s="94">
        <v>7.1684800265589637</v>
      </c>
      <c r="F21" s="94">
        <v>7.1905446171254814</v>
      </c>
      <c r="G21" s="94">
        <v>7.6785655968329447</v>
      </c>
      <c r="H21" s="94">
        <v>6.7743907735425246</v>
      </c>
      <c r="I21" s="94">
        <v>6.2721018716737751</v>
      </c>
      <c r="J21" s="94">
        <v>5.4137846926182602</v>
      </c>
      <c r="K21" s="94">
        <v>4.5940277049840068</v>
      </c>
      <c r="L21" s="94">
        <v>3.8689128881070074</v>
      </c>
      <c r="M21" s="94">
        <v>3.3883957527364355</v>
      </c>
      <c r="N21" s="94">
        <v>2.222129965485411</v>
      </c>
      <c r="O21" s="94">
        <v>0.85636147832045861</v>
      </c>
    </row>
    <row r="22" spans="1:15" ht="15.75" x14ac:dyDescent="0.3">
      <c r="A22" s="48"/>
      <c r="B22" s="16" t="s">
        <v>226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4">
        <v>0</v>
      </c>
      <c r="I22" s="94">
        <v>0</v>
      </c>
      <c r="J22" s="94">
        <v>0</v>
      </c>
      <c r="K22" s="94">
        <v>0</v>
      </c>
      <c r="L22" s="94">
        <v>-0.60000000000000009</v>
      </c>
      <c r="M22" s="94">
        <v>-1</v>
      </c>
      <c r="N22" s="94">
        <v>-2</v>
      </c>
      <c r="O22" s="94">
        <v>-3</v>
      </c>
    </row>
    <row r="23" spans="1:15" ht="15.75" x14ac:dyDescent="0.3">
      <c r="A23" s="48" t="s">
        <v>81</v>
      </c>
      <c r="B23" s="16" t="s">
        <v>89</v>
      </c>
      <c r="C23" s="94">
        <v>2.9201598147750896</v>
      </c>
      <c r="D23" s="94">
        <v>2.8413657833137766</v>
      </c>
      <c r="E23" s="94">
        <v>2.1013497122951668</v>
      </c>
      <c r="F23" s="94">
        <v>2.2998655150559015</v>
      </c>
      <c r="G23" s="94">
        <v>2.2278564041159914</v>
      </c>
      <c r="H23" s="94">
        <v>1.5710966884768336</v>
      </c>
      <c r="I23" s="94">
        <v>1.1784398813981642</v>
      </c>
      <c r="J23" s="94">
        <v>0.86274432358031306</v>
      </c>
      <c r="K23" s="94">
        <v>0.66716849535782907</v>
      </c>
      <c r="L23" s="94">
        <v>0.63948347252170201</v>
      </c>
      <c r="M23" s="94">
        <v>0.62106839212394638</v>
      </c>
      <c r="N23" s="94">
        <v>0</v>
      </c>
      <c r="O23" s="94">
        <v>0</v>
      </c>
    </row>
    <row r="24" spans="1:15" ht="15.75" x14ac:dyDescent="0.3">
      <c r="A24" s="48" t="s">
        <v>35</v>
      </c>
      <c r="B24" s="16" t="s">
        <v>90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4">
        <v>0</v>
      </c>
      <c r="M24" s="94">
        <v>0</v>
      </c>
      <c r="N24" s="94">
        <v>0</v>
      </c>
      <c r="O24" s="94">
        <v>0</v>
      </c>
    </row>
    <row r="25" spans="1:15" ht="15.75" x14ac:dyDescent="0.3">
      <c r="A25" s="48" t="s">
        <v>36</v>
      </c>
      <c r="B25" s="16" t="s">
        <v>91</v>
      </c>
      <c r="C25" s="94">
        <v>4.5448376600115185E-2</v>
      </c>
      <c r="D25" s="94">
        <v>4.2567769030973687E-2</v>
      </c>
      <c r="E25" s="94">
        <v>3.816078969080159E-2</v>
      </c>
      <c r="F25" s="94">
        <v>3.6893435772522687E-2</v>
      </c>
      <c r="G25" s="94">
        <v>3.5925173929838253E-2</v>
      </c>
      <c r="H25" s="94">
        <v>3.201115360104044E-2</v>
      </c>
      <c r="I25" s="94">
        <v>2.9410517160326419E-2</v>
      </c>
      <c r="J25" s="94">
        <v>2.3231837592697702E-2</v>
      </c>
      <c r="K25" s="94">
        <v>1.9128508139722115E-2</v>
      </c>
      <c r="L25" s="94">
        <v>1.2034431131146972E-2</v>
      </c>
      <c r="M25" s="94">
        <v>7.3551596817794315E-3</v>
      </c>
      <c r="N25" s="94">
        <v>3.2372664975565423E-3</v>
      </c>
      <c r="O25" s="94">
        <v>2.1390567669270668E-3</v>
      </c>
    </row>
    <row r="26" spans="1:15" ht="15.75" x14ac:dyDescent="0.3">
      <c r="A26" s="48" t="s">
        <v>12</v>
      </c>
      <c r="B26" s="16" t="s">
        <v>92</v>
      </c>
      <c r="C26" s="94">
        <v>0.47647965713083684</v>
      </c>
      <c r="D26" s="94">
        <v>0.54178297291789146</v>
      </c>
      <c r="E26" s="94">
        <v>0.4023522407928723</v>
      </c>
      <c r="F26" s="94">
        <v>0.44496857111639471</v>
      </c>
      <c r="G26" s="94">
        <v>0.42499848269978457</v>
      </c>
      <c r="H26" s="94">
        <v>0.35874841415778935</v>
      </c>
      <c r="I26" s="94">
        <v>0.31697303922842224</v>
      </c>
      <c r="J26" s="94">
        <v>0.25633977753826387</v>
      </c>
      <c r="K26" s="94">
        <v>0.2192053303544976</v>
      </c>
      <c r="L26" s="94">
        <v>0.14887254312839096</v>
      </c>
      <c r="M26" s="94">
        <v>0.10083868344688447</v>
      </c>
      <c r="N26" s="94">
        <v>5.6348242005912673E-2</v>
      </c>
      <c r="O26" s="94">
        <v>3.3292620961480435E-3</v>
      </c>
    </row>
    <row r="27" spans="1:15" ht="15.75" x14ac:dyDescent="0.3">
      <c r="A27" s="48" t="s">
        <v>93</v>
      </c>
      <c r="B27" s="16" t="s">
        <v>180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4">
        <v>0</v>
      </c>
      <c r="M27" s="94">
        <v>0</v>
      </c>
      <c r="N27" s="94">
        <v>0</v>
      </c>
      <c r="O27" s="94">
        <v>0</v>
      </c>
    </row>
    <row r="28" spans="1:15" ht="15.75" x14ac:dyDescent="0.3">
      <c r="A28" s="48" t="s">
        <v>10</v>
      </c>
      <c r="B28" s="16" t="s">
        <v>94</v>
      </c>
      <c r="C28" s="94">
        <v>7.0961663148934919</v>
      </c>
      <c r="D28" s="94">
        <v>7.2347225981452663</v>
      </c>
      <c r="E28" s="94">
        <v>7.3708846423068035</v>
      </c>
      <c r="F28" s="94">
        <v>6.3955185086389132</v>
      </c>
      <c r="G28" s="94">
        <v>6.205439383332517</v>
      </c>
      <c r="H28" s="94">
        <v>5.924145561196803</v>
      </c>
      <c r="I28" s="94">
        <v>5.7391160428500489</v>
      </c>
      <c r="J28" s="94">
        <v>5.4341074263498488</v>
      </c>
      <c r="K28" s="94">
        <v>5.2366066272531571</v>
      </c>
      <c r="L28" s="94">
        <v>4.9711417998245739</v>
      </c>
      <c r="M28" s="94">
        <v>4.8054244253488312</v>
      </c>
      <c r="N28" s="94">
        <v>4.3080143793934855</v>
      </c>
      <c r="O28" s="94">
        <v>3.7766887599416465</v>
      </c>
    </row>
    <row r="29" spans="1:15" ht="15.75" x14ac:dyDescent="0.3">
      <c r="A29" s="48"/>
      <c r="B29" s="16" t="s">
        <v>227</v>
      </c>
      <c r="C29" s="94">
        <v>0</v>
      </c>
      <c r="D29" s="94">
        <v>0</v>
      </c>
      <c r="E29" s="94">
        <v>0</v>
      </c>
      <c r="F29" s="94">
        <v>0</v>
      </c>
      <c r="G29" s="94">
        <v>0</v>
      </c>
      <c r="H29" s="94">
        <v>0</v>
      </c>
      <c r="I29" s="94">
        <v>0</v>
      </c>
      <c r="J29" s="94">
        <v>0</v>
      </c>
      <c r="K29" s="94">
        <v>0</v>
      </c>
      <c r="L29" s="94">
        <v>-0.60000000000000009</v>
      </c>
      <c r="M29" s="94">
        <v>-1</v>
      </c>
      <c r="N29" s="94">
        <v>-2</v>
      </c>
      <c r="O29" s="94">
        <v>-6</v>
      </c>
    </row>
    <row r="30" spans="1:15" ht="15.75" x14ac:dyDescent="0.3">
      <c r="A30" s="48"/>
      <c r="B30" s="17" t="s">
        <v>181</v>
      </c>
      <c r="C30" s="67">
        <f t="shared" ref="C30:O30" si="0">SUM(C17:C29)</f>
        <v>46.266977739610901</v>
      </c>
      <c r="D30" s="67">
        <f t="shared" si="0"/>
        <v>44.625615271595294</v>
      </c>
      <c r="E30" s="67">
        <f t="shared" si="0"/>
        <v>39.846796609758194</v>
      </c>
      <c r="F30" s="67">
        <f t="shared" si="0"/>
        <v>37.826970878302895</v>
      </c>
      <c r="G30" s="67">
        <f t="shared" si="0"/>
        <v>30.14964295924386</v>
      </c>
      <c r="H30" s="67">
        <f t="shared" si="0"/>
        <v>27.064020488597709</v>
      </c>
      <c r="I30" s="67">
        <f t="shared" si="0"/>
        <v>25.161013541133908</v>
      </c>
      <c r="J30" s="67">
        <f t="shared" si="0"/>
        <v>20.94604987762261</v>
      </c>
      <c r="K30" s="67">
        <f t="shared" si="0"/>
        <v>18.022750149298624</v>
      </c>
      <c r="L30" s="67">
        <f t="shared" si="0"/>
        <v>11.063265732204403</v>
      </c>
      <c r="M30" s="67">
        <f t="shared" si="0"/>
        <v>7.0971750491691701</v>
      </c>
      <c r="N30" s="67">
        <f t="shared" si="0"/>
        <v>1.3357524736726893</v>
      </c>
      <c r="O30" s="67">
        <f t="shared" si="0"/>
        <v>-7.3572923916972117</v>
      </c>
    </row>
    <row r="31" spans="1:15" ht="15.75" x14ac:dyDescent="0.3">
      <c r="A31" s="49"/>
      <c r="B31" s="18" t="s">
        <v>83</v>
      </c>
      <c r="C31" s="79">
        <f>C30-'Répartition SECTEN1_2023'!C26/1000</f>
        <v>0</v>
      </c>
      <c r="D31" s="79">
        <f>D30-'Répartition SECTEN1_2023'!D26/1000</f>
        <v>0</v>
      </c>
      <c r="E31" s="79">
        <f>E30-'Répartition SECTEN1_2023'!E26/1000</f>
        <v>0</v>
      </c>
      <c r="F31" s="79"/>
      <c r="G31" s="79">
        <f>G30-'Répartition SECTEN1_2023'!G26/1000</f>
        <v>0</v>
      </c>
      <c r="H31" s="79"/>
      <c r="I31" s="79">
        <f>I30-'Répartition SECTEN1_2023'!I26/1000</f>
        <v>0</v>
      </c>
      <c r="J31" s="79"/>
      <c r="K31" s="79">
        <f>K30-'Répartition SECTEN1_2023'!K26/1000</f>
        <v>0</v>
      </c>
      <c r="L31" s="79"/>
      <c r="M31" s="79">
        <f>M30-'Répartition SECTEN1_2023'!M26/1000</f>
        <v>0</v>
      </c>
      <c r="N31" s="79">
        <f>N30-'Répartition SECTEN1_2023'!N26/1000</f>
        <v>0</v>
      </c>
      <c r="O31" s="79">
        <f>O30-'Répartition SECTEN1_2023'!O26/1000</f>
        <v>0</v>
      </c>
    </row>
    <row r="32" spans="1:15" ht="16.5" x14ac:dyDescent="0.3">
      <c r="A32" s="49"/>
      <c r="B32" s="19" t="s">
        <v>173</v>
      </c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</row>
    <row r="33" spans="1:15" ht="30" x14ac:dyDescent="0.35">
      <c r="A33" s="47"/>
      <c r="B33" s="14" t="s">
        <v>208</v>
      </c>
      <c r="C33" s="15">
        <v>2018</v>
      </c>
      <c r="D33" s="15">
        <v>2019</v>
      </c>
      <c r="E33" s="15">
        <v>2020</v>
      </c>
      <c r="F33" s="15">
        <v>2023</v>
      </c>
      <c r="G33" s="15">
        <v>2025</v>
      </c>
      <c r="H33" s="15">
        <v>2028</v>
      </c>
      <c r="I33" s="15">
        <v>2030</v>
      </c>
      <c r="J33" s="15">
        <v>2033</v>
      </c>
      <c r="K33" s="15">
        <v>2035</v>
      </c>
      <c r="L33" s="15">
        <v>2038</v>
      </c>
      <c r="M33" s="15">
        <v>2040</v>
      </c>
      <c r="N33" s="15">
        <v>2045</v>
      </c>
      <c r="O33" s="15">
        <v>2050</v>
      </c>
    </row>
    <row r="34" spans="1:15" ht="15.75" x14ac:dyDescent="0.3">
      <c r="A34" s="48" t="s">
        <v>17</v>
      </c>
      <c r="B34" s="21" t="s">
        <v>228</v>
      </c>
      <c r="C34" s="94">
        <v>18.386457315016557</v>
      </c>
      <c r="D34" s="94">
        <v>17.685997225556022</v>
      </c>
      <c r="E34" s="94">
        <v>17.22023506426433</v>
      </c>
      <c r="F34" s="94">
        <v>15.942326483570531</v>
      </c>
      <c r="G34" s="94">
        <v>15.478303880090913</v>
      </c>
      <c r="H34" s="94">
        <v>13.821904432483121</v>
      </c>
      <c r="I34" s="94">
        <v>12.732169744781768</v>
      </c>
      <c r="J34" s="94">
        <v>11.313947618544759</v>
      </c>
      <c r="K34" s="94">
        <v>10.101988462761382</v>
      </c>
      <c r="L34" s="94">
        <v>8.417778076724165</v>
      </c>
      <c r="M34" s="94">
        <v>7.4114449135530283</v>
      </c>
      <c r="N34" s="94">
        <v>5.3679546592928125</v>
      </c>
      <c r="O34" s="94">
        <v>3.3152704232997432</v>
      </c>
    </row>
    <row r="35" spans="1:15" ht="15.75" x14ac:dyDescent="0.3">
      <c r="A35" s="48"/>
      <c r="B35" s="21" t="s">
        <v>229</v>
      </c>
      <c r="C35" s="94">
        <v>0</v>
      </c>
      <c r="D35" s="94">
        <v>0</v>
      </c>
      <c r="E35" s="94">
        <v>0</v>
      </c>
      <c r="F35" s="94">
        <v>0</v>
      </c>
      <c r="G35" s="94">
        <v>0</v>
      </c>
      <c r="H35" s="94">
        <v>-1.29</v>
      </c>
      <c r="I35" s="94">
        <v>-2.15</v>
      </c>
      <c r="J35" s="94">
        <v>-3.1399999999999997</v>
      </c>
      <c r="K35" s="94">
        <v>-3.8</v>
      </c>
      <c r="L35" s="94">
        <v>-5.12</v>
      </c>
      <c r="M35" s="94">
        <v>-6</v>
      </c>
      <c r="N35" s="94">
        <v>-6.5</v>
      </c>
      <c r="O35" s="94">
        <v>-7</v>
      </c>
    </row>
    <row r="36" spans="1:15" ht="15.75" x14ac:dyDescent="0.3">
      <c r="A36" s="48" t="s">
        <v>7</v>
      </c>
      <c r="B36" s="21" t="s">
        <v>230</v>
      </c>
      <c r="C36" s="94">
        <v>3.289539392331478</v>
      </c>
      <c r="D36" s="94">
        <v>3.4784107367687453</v>
      </c>
      <c r="E36" s="94">
        <v>3.3219844640167602</v>
      </c>
      <c r="F36" s="94">
        <v>2.7550793340708046</v>
      </c>
      <c r="G36" s="94">
        <v>2.4440030547483915</v>
      </c>
      <c r="H36" s="94">
        <v>1.9086999025533367</v>
      </c>
      <c r="I36" s="94">
        <v>1.5707021949578712</v>
      </c>
      <c r="J36" s="94">
        <v>1.3411199350107408</v>
      </c>
      <c r="K36" s="94">
        <v>1.1770958568845777</v>
      </c>
      <c r="L36" s="94">
        <v>0.90876920636000602</v>
      </c>
      <c r="M36" s="94">
        <v>0.6909350738924257</v>
      </c>
      <c r="N36" s="94">
        <v>0.31210291138559698</v>
      </c>
      <c r="O36" s="94">
        <v>0.18470958176140942</v>
      </c>
    </row>
    <row r="37" spans="1:15" ht="15.75" x14ac:dyDescent="0.3">
      <c r="A37" s="48"/>
      <c r="B37" s="21" t="s">
        <v>231</v>
      </c>
      <c r="C37" s="94">
        <v>0</v>
      </c>
      <c r="D37" s="94">
        <v>0</v>
      </c>
      <c r="E37" s="94">
        <v>0</v>
      </c>
      <c r="F37" s="94">
        <v>0</v>
      </c>
      <c r="G37" s="94">
        <v>0</v>
      </c>
      <c r="H37" s="94">
        <v>0</v>
      </c>
      <c r="I37" s="94">
        <v>0</v>
      </c>
      <c r="J37" s="94">
        <v>0</v>
      </c>
      <c r="K37" s="94">
        <v>0</v>
      </c>
      <c r="L37" s="94">
        <v>0</v>
      </c>
      <c r="M37" s="94">
        <v>0</v>
      </c>
      <c r="N37" s="94">
        <v>0</v>
      </c>
      <c r="O37" s="94">
        <v>0</v>
      </c>
    </row>
    <row r="38" spans="1:15" ht="15.75" x14ac:dyDescent="0.3">
      <c r="A38" s="48" t="s">
        <v>18</v>
      </c>
      <c r="B38" s="21" t="s">
        <v>232</v>
      </c>
      <c r="C38" s="94">
        <v>2.3585897253577182</v>
      </c>
      <c r="D38" s="94">
        <v>2.3320902353875796</v>
      </c>
      <c r="E38" s="94">
        <v>2.8725793729984832</v>
      </c>
      <c r="F38" s="94">
        <v>2.6571745872913168</v>
      </c>
      <c r="G38" s="94">
        <v>2.6098006305520509</v>
      </c>
      <c r="H38" s="94">
        <v>2.2947392184659754</v>
      </c>
      <c r="I38" s="94">
        <v>2.0865164781462839</v>
      </c>
      <c r="J38" s="94">
        <v>1.7995575044417622</v>
      </c>
      <c r="K38" s="94">
        <v>1.6562233912422304</v>
      </c>
      <c r="L38" s="94">
        <v>1.2733720480543018</v>
      </c>
      <c r="M38" s="94">
        <v>1.05151566323059</v>
      </c>
      <c r="N38" s="94">
        <v>0.68039202229437989</v>
      </c>
      <c r="O38" s="94">
        <v>0.17752413899472019</v>
      </c>
    </row>
    <row r="39" spans="1:15" ht="15.75" x14ac:dyDescent="0.3">
      <c r="A39" s="48"/>
      <c r="B39" s="21" t="s">
        <v>233</v>
      </c>
      <c r="C39" s="94">
        <v>0</v>
      </c>
      <c r="D39" s="94">
        <v>0</v>
      </c>
      <c r="E39" s="94">
        <v>0</v>
      </c>
      <c r="F39" s="94">
        <v>0</v>
      </c>
      <c r="G39" s="94">
        <v>0</v>
      </c>
      <c r="H39" s="94">
        <v>0</v>
      </c>
      <c r="I39" s="94">
        <v>0</v>
      </c>
      <c r="J39" s="94">
        <v>0</v>
      </c>
      <c r="K39" s="94">
        <v>0</v>
      </c>
      <c r="L39" s="94">
        <v>0</v>
      </c>
      <c r="M39" s="94">
        <v>0</v>
      </c>
      <c r="N39" s="94">
        <v>0</v>
      </c>
      <c r="O39" s="94">
        <v>0</v>
      </c>
    </row>
    <row r="40" spans="1:15" ht="15.75" x14ac:dyDescent="0.3">
      <c r="A40" s="48" t="s">
        <v>20</v>
      </c>
      <c r="B40" s="21" t="s">
        <v>234</v>
      </c>
      <c r="C40" s="94">
        <v>8.1773450559492389</v>
      </c>
      <c r="D40" s="94">
        <v>8.1592257371981507</v>
      </c>
      <c r="E40" s="94">
        <v>7.6293575615898712</v>
      </c>
      <c r="F40" s="94">
        <v>6.9379805829767971</v>
      </c>
      <c r="G40" s="94">
        <v>6.7158269065589584</v>
      </c>
      <c r="H40" s="94">
        <v>5.8113066278609509</v>
      </c>
      <c r="I40" s="94">
        <v>5.2144625946042353</v>
      </c>
      <c r="J40" s="94">
        <v>4.4653858023517801</v>
      </c>
      <c r="K40" s="94">
        <v>4.0870769356643653</v>
      </c>
      <c r="L40" s="94">
        <v>3.0357525706318826</v>
      </c>
      <c r="M40" s="94">
        <v>2.4172305486246199</v>
      </c>
      <c r="N40" s="94">
        <v>1.4232732443019556</v>
      </c>
      <c r="O40" s="94">
        <v>6.8754673650322354E-2</v>
      </c>
    </row>
    <row r="41" spans="1:15" ht="15.75" x14ac:dyDescent="0.3">
      <c r="A41" s="48"/>
      <c r="B41" s="21" t="s">
        <v>235</v>
      </c>
      <c r="C41" s="94">
        <v>0</v>
      </c>
      <c r="D41" s="94">
        <v>0</v>
      </c>
      <c r="E41" s="94">
        <v>0</v>
      </c>
      <c r="F41" s="94">
        <v>0</v>
      </c>
      <c r="G41" s="94">
        <v>0</v>
      </c>
      <c r="H41" s="94">
        <v>0</v>
      </c>
      <c r="I41" s="94">
        <v>0</v>
      </c>
      <c r="J41" s="94">
        <v>0</v>
      </c>
      <c r="K41" s="94">
        <v>0</v>
      </c>
      <c r="L41" s="94">
        <v>0</v>
      </c>
      <c r="M41" s="94">
        <v>0</v>
      </c>
      <c r="N41" s="94">
        <v>-1.5</v>
      </c>
      <c r="O41" s="94">
        <v>-2.5</v>
      </c>
    </row>
    <row r="42" spans="1:15" ht="15.75" x14ac:dyDescent="0.3">
      <c r="A42" s="48" t="s">
        <v>14</v>
      </c>
      <c r="B42" s="21" t="s">
        <v>236</v>
      </c>
      <c r="C42" s="94">
        <v>18.2626032195537</v>
      </c>
      <c r="D42" s="94">
        <v>16.744041867942716</v>
      </c>
      <c r="E42" s="94">
        <v>12.746647598036386</v>
      </c>
      <c r="F42" s="94">
        <v>13.403398749673977</v>
      </c>
      <c r="G42" s="94">
        <v>13.323335041381419</v>
      </c>
      <c r="H42" s="94">
        <v>11.09887662450882</v>
      </c>
      <c r="I42" s="94">
        <v>9.3555149972711984</v>
      </c>
      <c r="J42" s="94">
        <v>7.9178383369908785</v>
      </c>
      <c r="K42" s="94">
        <v>6.9627865197840055</v>
      </c>
      <c r="L42" s="94">
        <v>6.1918114542698728</v>
      </c>
      <c r="M42" s="94">
        <v>5.7376648009941054</v>
      </c>
      <c r="N42" s="94">
        <v>2.0657053007563206</v>
      </c>
      <c r="O42" s="94">
        <v>1.0752588083361094</v>
      </c>
    </row>
    <row r="43" spans="1:15" ht="15.75" x14ac:dyDescent="0.3">
      <c r="A43" s="48"/>
      <c r="B43" s="21" t="s">
        <v>237</v>
      </c>
      <c r="C43" s="94">
        <v>0</v>
      </c>
      <c r="D43" s="94">
        <v>0</v>
      </c>
      <c r="E43" s="94">
        <v>0</v>
      </c>
      <c r="F43" s="94">
        <v>0</v>
      </c>
      <c r="G43" s="94">
        <v>0</v>
      </c>
      <c r="H43" s="94">
        <v>-1.9500000000000002</v>
      </c>
      <c r="I43" s="94">
        <v>-3.25</v>
      </c>
      <c r="J43" s="94">
        <v>-3.25</v>
      </c>
      <c r="K43" s="94">
        <v>-3.25</v>
      </c>
      <c r="L43" s="94">
        <v>-3.3220000000000001</v>
      </c>
      <c r="M43" s="94">
        <v>-3.37</v>
      </c>
      <c r="N43" s="94">
        <v>-3.37</v>
      </c>
      <c r="O43" s="94">
        <v>-3.37</v>
      </c>
    </row>
    <row r="44" spans="1:15" ht="15.75" x14ac:dyDescent="0.3">
      <c r="A44" s="48" t="s">
        <v>15</v>
      </c>
      <c r="B44" s="21" t="s">
        <v>238</v>
      </c>
      <c r="C44" s="94">
        <v>2.4370427886443911</v>
      </c>
      <c r="D44" s="94">
        <v>2.3179662604103588</v>
      </c>
      <c r="E44" s="94">
        <v>2.090090713635556</v>
      </c>
      <c r="F44" s="94">
        <v>1.9830815254637311</v>
      </c>
      <c r="G44" s="94">
        <v>2.0070483713188421</v>
      </c>
      <c r="H44" s="94">
        <v>1.9001682569389655</v>
      </c>
      <c r="I44" s="94">
        <v>1.797578711618494</v>
      </c>
      <c r="J44" s="94">
        <v>1.7014696338018729</v>
      </c>
      <c r="K44" s="94">
        <v>1.6503526137870186</v>
      </c>
      <c r="L44" s="94">
        <v>1.534899355838949</v>
      </c>
      <c r="M44" s="94">
        <v>1.4718240151977591</v>
      </c>
      <c r="N44" s="94">
        <v>1.3564916760574988</v>
      </c>
      <c r="O44" s="94">
        <v>1.2125211896056234</v>
      </c>
    </row>
    <row r="45" spans="1:15" ht="15.75" x14ac:dyDescent="0.3">
      <c r="A45" s="48"/>
      <c r="B45" s="21" t="s">
        <v>239</v>
      </c>
      <c r="C45" s="94">
        <v>0</v>
      </c>
      <c r="D45" s="94">
        <v>0</v>
      </c>
      <c r="E45" s="94">
        <v>0</v>
      </c>
      <c r="F45" s="94">
        <v>0</v>
      </c>
      <c r="G45" s="94">
        <v>0</v>
      </c>
      <c r="H45" s="94">
        <v>0</v>
      </c>
      <c r="I45" s="94">
        <v>0</v>
      </c>
      <c r="J45" s="94">
        <v>0</v>
      </c>
      <c r="K45" s="94">
        <v>0</v>
      </c>
      <c r="L45" s="94">
        <v>0</v>
      </c>
      <c r="M45" s="94">
        <v>0</v>
      </c>
      <c r="N45" s="94">
        <v>0</v>
      </c>
      <c r="O45" s="94">
        <v>0</v>
      </c>
    </row>
    <row r="46" spans="1:15" ht="15.75" x14ac:dyDescent="0.3">
      <c r="A46" s="48" t="s">
        <v>21</v>
      </c>
      <c r="B46" s="21" t="s">
        <v>240</v>
      </c>
      <c r="C46" s="94">
        <v>19.292043691830653</v>
      </c>
      <c r="D46" s="94">
        <v>19.272997495294479</v>
      </c>
      <c r="E46" s="94">
        <v>17.753967813568057</v>
      </c>
      <c r="F46" s="94">
        <v>16.835960461601061</v>
      </c>
      <c r="G46" s="94">
        <v>16.351843493515769</v>
      </c>
      <c r="H46" s="94">
        <v>15.106707099742556</v>
      </c>
      <c r="I46" s="94">
        <v>14.296600832621911</v>
      </c>
      <c r="J46" s="94">
        <v>13.423751576251023</v>
      </c>
      <c r="K46" s="94">
        <v>12.933772969018827</v>
      </c>
      <c r="L46" s="94">
        <v>11.665236201658782</v>
      </c>
      <c r="M46" s="94">
        <v>10.924054794299355</v>
      </c>
      <c r="N46" s="94">
        <v>9.4928459261507072</v>
      </c>
      <c r="O46" s="94">
        <v>7.8871223189842157</v>
      </c>
    </row>
    <row r="47" spans="1:15" ht="15.75" x14ac:dyDescent="0.3">
      <c r="A47" s="48"/>
      <c r="B47" s="21" t="s">
        <v>241</v>
      </c>
      <c r="C47" s="94">
        <v>0</v>
      </c>
      <c r="D47" s="94">
        <v>0</v>
      </c>
      <c r="E47" s="94">
        <v>0</v>
      </c>
      <c r="F47" s="94">
        <v>0</v>
      </c>
      <c r="G47" s="94">
        <v>0</v>
      </c>
      <c r="H47" s="94">
        <v>-0.72</v>
      </c>
      <c r="I47" s="94">
        <v>-1.2</v>
      </c>
      <c r="J47" s="94">
        <v>-3.4800000000000004</v>
      </c>
      <c r="K47" s="94">
        <v>-5</v>
      </c>
      <c r="L47" s="94">
        <v>-5.3</v>
      </c>
      <c r="M47" s="94">
        <v>-5.5</v>
      </c>
      <c r="N47" s="94">
        <v>-6</v>
      </c>
      <c r="O47" s="94">
        <v>-7</v>
      </c>
    </row>
    <row r="48" spans="1:15" ht="15.75" x14ac:dyDescent="0.3">
      <c r="A48" s="48" t="s">
        <v>19</v>
      </c>
      <c r="B48" s="21" t="s">
        <v>242</v>
      </c>
      <c r="C48" s="94">
        <v>2.4731538570644265</v>
      </c>
      <c r="D48" s="94">
        <v>2.3476772197307949</v>
      </c>
      <c r="E48" s="94">
        <v>2.2586177649184696</v>
      </c>
      <c r="F48" s="94">
        <v>2.074862733821758</v>
      </c>
      <c r="G48" s="94">
        <v>2.0355511573232183</v>
      </c>
      <c r="H48" s="94">
        <v>1.7766866885516064</v>
      </c>
      <c r="I48" s="94">
        <v>1.6054734833816415</v>
      </c>
      <c r="J48" s="94">
        <v>1.3694591848070901</v>
      </c>
      <c r="K48" s="94">
        <v>1.2512578827153733</v>
      </c>
      <c r="L48" s="94">
        <v>0.93347676350836761</v>
      </c>
      <c r="M48" s="94">
        <v>0.74816064662009896</v>
      </c>
      <c r="N48" s="94">
        <v>0.4419904932836079</v>
      </c>
      <c r="O48" s="94">
        <v>2.4038940145616867E-2</v>
      </c>
    </row>
    <row r="49" spans="1:15" ht="15.75" x14ac:dyDescent="0.3">
      <c r="A49" s="48"/>
      <c r="B49" s="21" t="s">
        <v>243</v>
      </c>
      <c r="C49" s="94">
        <v>0</v>
      </c>
      <c r="D49" s="94">
        <v>0</v>
      </c>
      <c r="E49" s="94">
        <v>0</v>
      </c>
      <c r="F49" s="94">
        <v>0</v>
      </c>
      <c r="G49" s="94">
        <v>0</v>
      </c>
      <c r="H49" s="94">
        <v>0</v>
      </c>
      <c r="I49" s="94">
        <v>0</v>
      </c>
      <c r="J49" s="94">
        <v>0</v>
      </c>
      <c r="K49" s="94">
        <v>0</v>
      </c>
      <c r="L49" s="94">
        <v>0</v>
      </c>
      <c r="M49" s="94">
        <v>0</v>
      </c>
      <c r="N49" s="94">
        <v>0</v>
      </c>
      <c r="O49" s="94">
        <v>0</v>
      </c>
    </row>
    <row r="50" spans="1:15" ht="15.75" x14ac:dyDescent="0.3">
      <c r="A50" s="48" t="s">
        <v>16</v>
      </c>
      <c r="B50" s="21" t="s">
        <v>244</v>
      </c>
      <c r="C50" s="94">
        <v>2.4094403020076429</v>
      </c>
      <c r="D50" s="94">
        <v>2.2979642077015954</v>
      </c>
      <c r="E50" s="94">
        <v>1.5514700517289703</v>
      </c>
      <c r="F50" s="94">
        <v>1.4492955757800359</v>
      </c>
      <c r="G50" s="94">
        <v>1.4078678127279585</v>
      </c>
      <c r="H50" s="94">
        <v>1.2436164066000068</v>
      </c>
      <c r="I50" s="94">
        <v>1.1353093428264101</v>
      </c>
      <c r="J50" s="94">
        <v>0.98541096571305853</v>
      </c>
      <c r="K50" s="94">
        <v>0.90556422038636109</v>
      </c>
      <c r="L50" s="94">
        <v>0.72018809744558032</v>
      </c>
      <c r="M50" s="94">
        <v>0.61163103429629584</v>
      </c>
      <c r="N50" s="94">
        <v>0.42245668571964612</v>
      </c>
      <c r="O50" s="94">
        <v>0.19103310013325869</v>
      </c>
    </row>
    <row r="51" spans="1:15" ht="15.75" x14ac:dyDescent="0.3">
      <c r="A51" s="48"/>
      <c r="B51" s="21" t="s">
        <v>245</v>
      </c>
      <c r="C51" s="94">
        <v>0</v>
      </c>
      <c r="D51" s="94">
        <v>0</v>
      </c>
      <c r="E51" s="94">
        <v>0</v>
      </c>
      <c r="F51" s="94">
        <v>0</v>
      </c>
      <c r="G51" s="94">
        <v>0</v>
      </c>
      <c r="H51" s="94">
        <v>0</v>
      </c>
      <c r="I51" s="94">
        <v>0</v>
      </c>
      <c r="J51" s="94">
        <v>-0.30000000000000004</v>
      </c>
      <c r="K51" s="94">
        <v>-0.5</v>
      </c>
      <c r="L51" s="94">
        <v>-0.8</v>
      </c>
      <c r="M51" s="94">
        <v>-1</v>
      </c>
      <c r="N51" s="94">
        <v>-2</v>
      </c>
      <c r="O51" s="94">
        <v>-3</v>
      </c>
    </row>
    <row r="52" spans="1:15" ht="15.75" x14ac:dyDescent="0.3">
      <c r="A52" s="48"/>
      <c r="B52" s="22" t="s">
        <v>182</v>
      </c>
      <c r="C52" s="68">
        <f t="shared" ref="C52:O52" si="1">SUM(C34:C51)</f>
        <v>77.086215347755811</v>
      </c>
      <c r="D52" s="68">
        <f t="shared" si="1"/>
        <v>74.636370985990439</v>
      </c>
      <c r="E52" s="68">
        <f t="shared" si="1"/>
        <v>67.444950404756881</v>
      </c>
      <c r="F52" s="68">
        <f t="shared" si="1"/>
        <v>64.039160034250017</v>
      </c>
      <c r="G52" s="68">
        <f t="shared" si="1"/>
        <v>62.373580348217523</v>
      </c>
      <c r="H52" s="68">
        <f t="shared" si="1"/>
        <v>51.002705257705337</v>
      </c>
      <c r="I52" s="68">
        <f t="shared" si="1"/>
        <v>43.194328380209811</v>
      </c>
      <c r="J52" s="68">
        <f t="shared" si="1"/>
        <v>34.147940557912968</v>
      </c>
      <c r="K52" s="68">
        <f t="shared" si="1"/>
        <v>28.176118852244137</v>
      </c>
      <c r="L52" s="68">
        <f t="shared" si="1"/>
        <v>20.139283774491904</v>
      </c>
      <c r="M52" s="68">
        <f t="shared" si="1"/>
        <v>15.194461490708278</v>
      </c>
      <c r="N52" s="68">
        <f t="shared" si="1"/>
        <v>2.1932129192425256</v>
      </c>
      <c r="O52" s="68">
        <f t="shared" si="1"/>
        <v>-8.7337668250889813</v>
      </c>
    </row>
    <row r="53" spans="1:15" ht="15.75" x14ac:dyDescent="0.3">
      <c r="A53" s="49"/>
      <c r="B53" s="18" t="s">
        <v>83</v>
      </c>
      <c r="C53" s="79">
        <f>C52-'Répartition SECTEN1_2023'!C27/1000</f>
        <v>0</v>
      </c>
      <c r="D53" s="79">
        <f>D52-'Répartition SECTEN1_2023'!D27/1000</f>
        <v>0</v>
      </c>
      <c r="E53" s="79">
        <f>E52-'Répartition SECTEN1_2023'!E27/1000</f>
        <v>0</v>
      </c>
      <c r="F53" s="89"/>
      <c r="G53" s="89">
        <f>G52-'Répartition SECTEN1_2023'!G27/1000</f>
        <v>0</v>
      </c>
      <c r="H53" s="79"/>
      <c r="I53" s="79">
        <f>I52-'Répartition SECTEN1_2023'!I27/1000</f>
        <v>0</v>
      </c>
      <c r="J53" s="79"/>
      <c r="K53" s="79">
        <f>K52-'Répartition SECTEN1_2023'!K27/1000</f>
        <v>0</v>
      </c>
      <c r="L53" s="79"/>
      <c r="M53" s="79">
        <f>M52-'Répartition SECTEN1_2023'!M27/1000</f>
        <v>0</v>
      </c>
      <c r="N53" s="79">
        <f>N52-'Répartition SECTEN1_2023'!N27/1000</f>
        <v>0</v>
      </c>
      <c r="O53" s="79">
        <f>O52-'Répartition SECTEN1_2023'!O27/1000</f>
        <v>0</v>
      </c>
    </row>
    <row r="54" spans="1:15" ht="16.5" x14ac:dyDescent="0.3">
      <c r="A54" s="49"/>
      <c r="B54" s="24" t="s">
        <v>155</v>
      </c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</row>
    <row r="55" spans="1:15" ht="30" x14ac:dyDescent="0.35">
      <c r="A55" s="47"/>
      <c r="B55" s="14" t="s">
        <v>208</v>
      </c>
      <c r="C55" s="15">
        <v>2018</v>
      </c>
      <c r="D55" s="15">
        <v>2019</v>
      </c>
      <c r="E55" s="15">
        <v>2020</v>
      </c>
      <c r="F55" s="15">
        <v>2023</v>
      </c>
      <c r="G55" s="15">
        <v>2025</v>
      </c>
      <c r="H55" s="15">
        <v>2028</v>
      </c>
      <c r="I55" s="15">
        <v>2030</v>
      </c>
      <c r="J55" s="15">
        <v>2033</v>
      </c>
      <c r="K55" s="15">
        <v>2035</v>
      </c>
      <c r="L55" s="15">
        <v>2038</v>
      </c>
      <c r="M55" s="15">
        <v>2040</v>
      </c>
      <c r="N55" s="15">
        <v>2045</v>
      </c>
      <c r="O55" s="15">
        <v>2050</v>
      </c>
    </row>
    <row r="56" spans="1:15" ht="15.75" x14ac:dyDescent="0.3">
      <c r="A56" s="48" t="s">
        <v>60</v>
      </c>
      <c r="B56" s="21" t="s">
        <v>95</v>
      </c>
      <c r="C56" s="94">
        <v>0</v>
      </c>
      <c r="D56" s="94">
        <v>0</v>
      </c>
      <c r="E56" s="94">
        <v>0</v>
      </c>
      <c r="F56" s="94">
        <v>0</v>
      </c>
      <c r="G56" s="94">
        <v>0</v>
      </c>
      <c r="H56" s="94">
        <v>0</v>
      </c>
      <c r="I56" s="94">
        <v>0</v>
      </c>
      <c r="J56" s="94">
        <v>0</v>
      </c>
      <c r="K56" s="94">
        <v>0</v>
      </c>
      <c r="L56" s="94">
        <v>0</v>
      </c>
      <c r="M56" s="94">
        <v>0</v>
      </c>
      <c r="N56" s="94">
        <v>0</v>
      </c>
      <c r="O56" s="94">
        <v>0</v>
      </c>
    </row>
    <row r="57" spans="1:15" ht="15.75" x14ac:dyDescent="0.3">
      <c r="A57" s="48" t="s">
        <v>59</v>
      </c>
      <c r="B57" s="21" t="s">
        <v>96</v>
      </c>
      <c r="C57" s="94">
        <v>1.1839359636114481</v>
      </c>
      <c r="D57" s="94">
        <v>1.512377929942027</v>
      </c>
      <c r="E57" s="94">
        <v>1.4945977177436418</v>
      </c>
      <c r="F57" s="94">
        <v>1.6009870177359462</v>
      </c>
      <c r="G57" s="94">
        <v>1.6041690350389162</v>
      </c>
      <c r="H57" s="94">
        <v>1.6404627733081678</v>
      </c>
      <c r="I57" s="94">
        <v>1.6690541643068668</v>
      </c>
      <c r="J57" s="94">
        <v>1.6896708509266516</v>
      </c>
      <c r="K57" s="94">
        <v>1.7106995575805828</v>
      </c>
      <c r="L57" s="94">
        <v>1.7663711040962973</v>
      </c>
      <c r="M57" s="94">
        <v>1.8060093334052005</v>
      </c>
      <c r="N57" s="94">
        <v>1.9159610573336889</v>
      </c>
      <c r="O57" s="94">
        <v>2.0248624411841911</v>
      </c>
    </row>
    <row r="58" spans="1:15" ht="15.75" x14ac:dyDescent="0.3">
      <c r="A58" s="48" t="s">
        <v>42</v>
      </c>
      <c r="B58" s="21" t="s">
        <v>97</v>
      </c>
      <c r="C58" s="94">
        <v>0</v>
      </c>
      <c r="D58" s="94">
        <v>0</v>
      </c>
      <c r="E58" s="94">
        <v>0</v>
      </c>
      <c r="F58" s="94">
        <v>0</v>
      </c>
      <c r="G58" s="94">
        <v>0</v>
      </c>
      <c r="H58" s="94">
        <v>0</v>
      </c>
      <c r="I58" s="94">
        <v>0</v>
      </c>
      <c r="J58" s="94">
        <v>0</v>
      </c>
      <c r="K58" s="94">
        <v>0</v>
      </c>
      <c r="L58" s="94">
        <v>0</v>
      </c>
      <c r="M58" s="94">
        <v>0</v>
      </c>
      <c r="N58" s="94">
        <v>0</v>
      </c>
      <c r="O58" s="94">
        <v>0</v>
      </c>
    </row>
    <row r="59" spans="1:15" ht="15.75" x14ac:dyDescent="0.3">
      <c r="A59" s="48" t="s">
        <v>38</v>
      </c>
      <c r="B59" s="21" t="s">
        <v>98</v>
      </c>
      <c r="C59" s="94">
        <v>0</v>
      </c>
      <c r="D59" s="94">
        <v>0</v>
      </c>
      <c r="E59" s="94">
        <v>0</v>
      </c>
      <c r="F59" s="94">
        <v>0</v>
      </c>
      <c r="G59" s="94">
        <v>0</v>
      </c>
      <c r="H59" s="94">
        <v>0</v>
      </c>
      <c r="I59" s="94">
        <v>0</v>
      </c>
      <c r="J59" s="94">
        <v>0</v>
      </c>
      <c r="K59" s="94">
        <v>0</v>
      </c>
      <c r="L59" s="94">
        <v>0</v>
      </c>
      <c r="M59" s="94">
        <v>0</v>
      </c>
      <c r="N59" s="94">
        <v>0</v>
      </c>
      <c r="O59" s="94">
        <v>0</v>
      </c>
    </row>
    <row r="60" spans="1:15" ht="15.75" x14ac:dyDescent="0.3">
      <c r="A60" s="48"/>
      <c r="B60" s="26" t="s">
        <v>183</v>
      </c>
      <c r="C60" s="69">
        <f t="shared" ref="C60:D60" si="2">SUM(C56:C59)</f>
        <v>1.1839359636114481</v>
      </c>
      <c r="D60" s="69">
        <f t="shared" si="2"/>
        <v>1.512377929942027</v>
      </c>
      <c r="E60" s="69">
        <f t="shared" ref="E60:O60" si="3">SUM(E56:E59)</f>
        <v>1.4945977177436418</v>
      </c>
      <c r="F60" s="69">
        <f t="shared" ref="F60" si="4">SUM(F56:F59)</f>
        <v>1.6009870177359462</v>
      </c>
      <c r="G60" s="69">
        <f t="shared" si="3"/>
        <v>1.6041690350389162</v>
      </c>
      <c r="H60" s="69">
        <f t="shared" ref="H60" si="5">SUM(H56:H59)</f>
        <v>1.6404627733081678</v>
      </c>
      <c r="I60" s="69">
        <f t="shared" si="3"/>
        <v>1.6690541643068668</v>
      </c>
      <c r="J60" s="69">
        <f t="shared" ref="J60" si="6">SUM(J56:J59)</f>
        <v>1.6896708509266516</v>
      </c>
      <c r="K60" s="69">
        <f t="shared" si="3"/>
        <v>1.7106995575805828</v>
      </c>
      <c r="L60" s="69">
        <f t="shared" ref="L60" si="7">SUM(L56:L59)</f>
        <v>1.7663711040962973</v>
      </c>
      <c r="M60" s="69">
        <f t="shared" si="3"/>
        <v>1.8060093334052005</v>
      </c>
      <c r="N60" s="69">
        <f t="shared" si="3"/>
        <v>1.9159610573336889</v>
      </c>
      <c r="O60" s="69">
        <f t="shared" si="3"/>
        <v>2.0248624411841911</v>
      </c>
    </row>
    <row r="61" spans="1:15" ht="15.75" x14ac:dyDescent="0.3">
      <c r="A61" s="49"/>
      <c r="B61" s="18" t="s">
        <v>83</v>
      </c>
      <c r="C61" s="79">
        <f>C60-'Répartition SECTEN1_2023'!C28/1000</f>
        <v>0</v>
      </c>
      <c r="D61" s="79">
        <f>D60-'Répartition SECTEN1_2023'!D28/1000</f>
        <v>0</v>
      </c>
      <c r="E61" s="79">
        <f>E60-'Répartition SECTEN1_2023'!E28/1000</f>
        <v>0</v>
      </c>
      <c r="F61" s="79"/>
      <c r="G61" s="79">
        <f>G60-'Répartition SECTEN1_2023'!G28/1000</f>
        <v>0</v>
      </c>
      <c r="H61" s="79"/>
      <c r="I61" s="79">
        <f>I60-'Répartition SECTEN1_2023'!I28/1000</f>
        <v>0</v>
      </c>
      <c r="J61" s="79"/>
      <c r="K61" s="79">
        <f>K60-'Répartition SECTEN1_2023'!K28/1000</f>
        <v>0</v>
      </c>
      <c r="L61" s="79"/>
      <c r="M61" s="79">
        <f>M60-'Répartition SECTEN1_2023'!M28/1000</f>
        <v>0</v>
      </c>
      <c r="N61" s="79">
        <f>N60-'Répartition SECTEN1_2023'!N28/1000</f>
        <v>0</v>
      </c>
      <c r="O61" s="79">
        <f>O60-'Répartition SECTEN1_2023'!O28/1000</f>
        <v>0</v>
      </c>
    </row>
    <row r="62" spans="1:15" ht="16.5" x14ac:dyDescent="0.3">
      <c r="A62" s="49"/>
      <c r="B62" s="27" t="s">
        <v>174</v>
      </c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</row>
    <row r="63" spans="1:15" ht="30" x14ac:dyDescent="0.35">
      <c r="A63" s="47"/>
      <c r="B63" s="14" t="s">
        <v>208</v>
      </c>
      <c r="C63" s="15">
        <v>2018</v>
      </c>
      <c r="D63" s="15">
        <v>2019</v>
      </c>
      <c r="E63" s="15">
        <v>2020</v>
      </c>
      <c r="F63" s="15">
        <v>2023</v>
      </c>
      <c r="G63" s="15">
        <v>2025</v>
      </c>
      <c r="H63" s="15">
        <v>2028</v>
      </c>
      <c r="I63" s="15">
        <v>2030</v>
      </c>
      <c r="J63" s="15">
        <v>2033</v>
      </c>
      <c r="K63" s="15">
        <v>2035</v>
      </c>
      <c r="L63" s="15">
        <v>2038</v>
      </c>
      <c r="M63" s="15">
        <v>2040</v>
      </c>
      <c r="N63" s="15">
        <v>2045</v>
      </c>
      <c r="O63" s="15">
        <v>2050</v>
      </c>
    </row>
    <row r="64" spans="1:15" ht="15.75" x14ac:dyDescent="0.3">
      <c r="A64" s="50" t="s">
        <v>77</v>
      </c>
      <c r="B64" s="16" t="s">
        <v>99</v>
      </c>
      <c r="C64" s="94">
        <v>41.366917813685362</v>
      </c>
      <c r="D64" s="94">
        <v>40.003982806385544</v>
      </c>
      <c r="E64" s="94">
        <v>37.965168689193199</v>
      </c>
      <c r="F64" s="94">
        <v>33.696903785044931</v>
      </c>
      <c r="G64" s="94">
        <v>27.887132093911234</v>
      </c>
      <c r="H64" s="94">
        <v>19.77048676593942</v>
      </c>
      <c r="I64" s="94">
        <v>14.670612790299485</v>
      </c>
      <c r="J64" s="94">
        <v>10.594823349606049</v>
      </c>
      <c r="K64" s="94">
        <v>8.1185101830283362</v>
      </c>
      <c r="L64" s="94">
        <v>5.5544972984987782</v>
      </c>
      <c r="M64" s="94">
        <v>4.0604315270852407</v>
      </c>
      <c r="N64" s="94">
        <v>2.1515654034413876</v>
      </c>
      <c r="O64" s="94">
        <v>0.24149948309675257</v>
      </c>
    </row>
    <row r="65" spans="1:15" ht="15.75" x14ac:dyDescent="0.3">
      <c r="A65" s="50" t="s">
        <v>87</v>
      </c>
      <c r="B65" s="16" t="s">
        <v>100</v>
      </c>
      <c r="C65" s="94">
        <v>0</v>
      </c>
      <c r="D65" s="94">
        <v>0</v>
      </c>
      <c r="E65" s="94">
        <v>0</v>
      </c>
      <c r="F65" s="94">
        <v>0</v>
      </c>
      <c r="G65" s="94">
        <v>0</v>
      </c>
      <c r="H65" s="94">
        <v>0</v>
      </c>
      <c r="I65" s="94">
        <v>0</v>
      </c>
      <c r="J65" s="94">
        <v>0</v>
      </c>
      <c r="K65" s="94">
        <v>0</v>
      </c>
      <c r="L65" s="94">
        <v>0</v>
      </c>
      <c r="M65" s="94">
        <v>0</v>
      </c>
      <c r="N65" s="94">
        <v>0</v>
      </c>
      <c r="O65" s="94">
        <v>0</v>
      </c>
    </row>
    <row r="66" spans="1:15" ht="15.75" x14ac:dyDescent="0.3">
      <c r="A66" s="50" t="s">
        <v>85</v>
      </c>
      <c r="B66" s="16" t="s">
        <v>101</v>
      </c>
      <c r="C66" s="94">
        <v>0</v>
      </c>
      <c r="D66" s="94">
        <v>0</v>
      </c>
      <c r="E66" s="94">
        <v>0</v>
      </c>
      <c r="F66" s="94">
        <v>0</v>
      </c>
      <c r="G66" s="94">
        <v>0</v>
      </c>
      <c r="H66" s="94">
        <v>0</v>
      </c>
      <c r="I66" s="94">
        <v>0</v>
      </c>
      <c r="J66" s="94">
        <v>0</v>
      </c>
      <c r="K66" s="94">
        <v>0</v>
      </c>
      <c r="L66" s="94">
        <v>0</v>
      </c>
      <c r="M66" s="94">
        <v>0</v>
      </c>
      <c r="N66" s="94">
        <v>0</v>
      </c>
      <c r="O66" s="94">
        <v>0</v>
      </c>
    </row>
    <row r="67" spans="1:15" ht="15.75" x14ac:dyDescent="0.3">
      <c r="A67" s="50" t="s">
        <v>41</v>
      </c>
      <c r="B67" s="16" t="s">
        <v>102</v>
      </c>
      <c r="C67" s="94">
        <v>0.40876968525613855</v>
      </c>
      <c r="D67" s="94">
        <v>0.39612556096906038</v>
      </c>
      <c r="E67" s="94">
        <v>0.41921930469291907</v>
      </c>
      <c r="F67" s="94">
        <v>0.41186339725736693</v>
      </c>
      <c r="G67" s="94">
        <v>0.41350977120613952</v>
      </c>
      <c r="H67" s="94">
        <v>0.4154856446479141</v>
      </c>
      <c r="I67" s="94">
        <v>0.41680289360909711</v>
      </c>
      <c r="J67" s="94">
        <v>0.41811260963227653</v>
      </c>
      <c r="K67" s="94">
        <v>0.41898575364772966</v>
      </c>
      <c r="L67" s="94">
        <v>0.41962776204444763</v>
      </c>
      <c r="M67" s="94">
        <v>0.42005576764225977</v>
      </c>
      <c r="N67" s="94">
        <v>0.42056685798413979</v>
      </c>
      <c r="O67" s="94">
        <v>0.41996701179519336</v>
      </c>
    </row>
    <row r="68" spans="1:15" ht="15.75" x14ac:dyDescent="0.3">
      <c r="A68" s="50" t="s">
        <v>56</v>
      </c>
      <c r="B68" s="16" t="s">
        <v>103</v>
      </c>
      <c r="C68" s="94">
        <v>0.26447403694404664</v>
      </c>
      <c r="D68" s="94">
        <v>0.26482231957116958</v>
      </c>
      <c r="E68" s="94">
        <v>0.26399340809143346</v>
      </c>
      <c r="F68" s="94">
        <v>0.18999970901980323</v>
      </c>
      <c r="G68" s="94">
        <v>0.12558824341030903</v>
      </c>
      <c r="H68" s="94">
        <v>7.2518715260394481E-2</v>
      </c>
      <c r="I68" s="94">
        <v>3.6855239021476117E-2</v>
      </c>
      <c r="J68" s="94">
        <v>2.1782892543460147E-2</v>
      </c>
      <c r="K68" s="94">
        <v>1.2913052446439878E-2</v>
      </c>
      <c r="L68" s="94">
        <v>5.2823537948286491E-3</v>
      </c>
      <c r="M68" s="94">
        <v>1.6561615454392389E-3</v>
      </c>
      <c r="N68" s="94">
        <v>3.1461789262295531E-4</v>
      </c>
      <c r="O68" s="94">
        <v>0</v>
      </c>
    </row>
    <row r="69" spans="1:15" ht="15.75" x14ac:dyDescent="0.3">
      <c r="A69" s="50" t="s">
        <v>37</v>
      </c>
      <c r="B69" s="16" t="s">
        <v>104</v>
      </c>
      <c r="C69" s="94">
        <v>2.0757104235000001E-2</v>
      </c>
      <c r="D69" s="94">
        <v>2.1045496185000002E-2</v>
      </c>
      <c r="E69" s="94">
        <v>1.8136482839999999E-2</v>
      </c>
      <c r="F69" s="94">
        <v>1.8136482839999999E-2</v>
      </c>
      <c r="G69" s="94">
        <v>1.8136482839999999E-2</v>
      </c>
      <c r="H69" s="94">
        <v>1.8136482839999999E-2</v>
      </c>
      <c r="I69" s="94">
        <v>1.8136482839999999E-2</v>
      </c>
      <c r="J69" s="94">
        <v>1.8136482839999999E-2</v>
      </c>
      <c r="K69" s="94">
        <v>1.8136482839999999E-2</v>
      </c>
      <c r="L69" s="94">
        <v>1.8136482839999999E-2</v>
      </c>
      <c r="M69" s="94">
        <v>1.8136482839999999E-2</v>
      </c>
      <c r="N69" s="94">
        <v>1.8136482839999999E-2</v>
      </c>
      <c r="O69" s="94">
        <v>1.8136482839999999E-2</v>
      </c>
    </row>
    <row r="70" spans="1:15" ht="15.75" x14ac:dyDescent="0.3">
      <c r="A70" s="50" t="s">
        <v>105</v>
      </c>
      <c r="B70" s="16" t="s">
        <v>106</v>
      </c>
      <c r="C70" s="94">
        <v>0</v>
      </c>
      <c r="D70" s="94">
        <v>0</v>
      </c>
      <c r="E70" s="94">
        <v>0</v>
      </c>
      <c r="F70" s="94">
        <v>0</v>
      </c>
      <c r="G70" s="94">
        <v>0</v>
      </c>
      <c r="H70" s="94">
        <v>0</v>
      </c>
      <c r="I70" s="94">
        <v>0</v>
      </c>
      <c r="J70" s="94">
        <v>0</v>
      </c>
      <c r="K70" s="94">
        <v>0</v>
      </c>
      <c r="L70" s="94">
        <v>0</v>
      </c>
      <c r="M70" s="94">
        <v>0</v>
      </c>
      <c r="N70" s="94">
        <v>0</v>
      </c>
      <c r="O70" s="94">
        <v>0</v>
      </c>
    </row>
    <row r="71" spans="1:15" x14ac:dyDescent="0.25">
      <c r="A71" s="50"/>
      <c r="B71" s="29" t="s">
        <v>184</v>
      </c>
      <c r="C71" s="70">
        <f t="shared" ref="C71:D71" si="8">SUM(C64:C70)</f>
        <v>42.060918640120548</v>
      </c>
      <c r="D71" s="70">
        <f t="shared" si="8"/>
        <v>40.685976183110775</v>
      </c>
      <c r="E71" s="70">
        <f>SUM(E64:E70)</f>
        <v>38.666517884817544</v>
      </c>
      <c r="F71" s="70">
        <f t="shared" ref="F71:O71" si="9">SUM(F64:F70)</f>
        <v>34.316903374162102</v>
      </c>
      <c r="G71" s="70">
        <f t="shared" si="9"/>
        <v>28.444366591367682</v>
      </c>
      <c r="H71" s="70">
        <f t="shared" si="9"/>
        <v>20.276627608687729</v>
      </c>
      <c r="I71" s="70">
        <f t="shared" si="9"/>
        <v>15.142407405770056</v>
      </c>
      <c r="J71" s="70">
        <f t="shared" si="9"/>
        <v>11.052855334621784</v>
      </c>
      <c r="K71" s="70">
        <f t="shared" si="9"/>
        <v>8.5685454719625049</v>
      </c>
      <c r="L71" s="70">
        <f t="shared" si="9"/>
        <v>5.9975438971780539</v>
      </c>
      <c r="M71" s="70">
        <f t="shared" si="9"/>
        <v>4.5002799391129393</v>
      </c>
      <c r="N71" s="70">
        <f t="shared" si="9"/>
        <v>2.5905833621581502</v>
      </c>
      <c r="O71" s="70">
        <f t="shared" si="9"/>
        <v>0.679602977731946</v>
      </c>
    </row>
    <row r="72" spans="1:15" ht="15.75" x14ac:dyDescent="0.3">
      <c r="A72" s="50" t="s">
        <v>80</v>
      </c>
      <c r="B72" s="16" t="s">
        <v>107</v>
      </c>
      <c r="C72" s="94">
        <v>22.075188356969711</v>
      </c>
      <c r="D72" s="94">
        <v>21.590466089072713</v>
      </c>
      <c r="E72" s="94">
        <v>20.056671840968715</v>
      </c>
      <c r="F72" s="94">
        <v>19.928571073829357</v>
      </c>
      <c r="G72" s="94">
        <v>17.061354514490681</v>
      </c>
      <c r="H72" s="94">
        <v>12.63453817808238</v>
      </c>
      <c r="I72" s="94">
        <v>9.7943638656586653</v>
      </c>
      <c r="J72" s="94">
        <v>7.3797233817788754</v>
      </c>
      <c r="K72" s="94">
        <v>5.9132683577930578</v>
      </c>
      <c r="L72" s="94">
        <v>3.7886530831362371</v>
      </c>
      <c r="M72" s="94">
        <v>2.5898836643654617</v>
      </c>
      <c r="N72" s="94">
        <v>1.2607278761105336</v>
      </c>
      <c r="O72" s="94">
        <v>8.0508049952601538E-2</v>
      </c>
    </row>
    <row r="73" spans="1:15" ht="15.75" x14ac:dyDescent="0.3">
      <c r="A73" s="50" t="s">
        <v>88</v>
      </c>
      <c r="B73" s="16" t="s">
        <v>108</v>
      </c>
      <c r="C73" s="94">
        <v>0</v>
      </c>
      <c r="D73" s="94">
        <v>0</v>
      </c>
      <c r="E73" s="94">
        <v>0</v>
      </c>
      <c r="F73" s="94">
        <v>0</v>
      </c>
      <c r="G73" s="94">
        <v>0</v>
      </c>
      <c r="H73" s="94">
        <v>0</v>
      </c>
      <c r="I73" s="94">
        <v>0</v>
      </c>
      <c r="J73" s="94">
        <v>0</v>
      </c>
      <c r="K73" s="94">
        <v>0</v>
      </c>
      <c r="L73" s="94">
        <v>0</v>
      </c>
      <c r="M73" s="94">
        <v>0</v>
      </c>
      <c r="N73" s="94">
        <v>0</v>
      </c>
      <c r="O73" s="94">
        <v>0</v>
      </c>
    </row>
    <row r="74" spans="1:15" ht="15.75" x14ac:dyDescent="0.3">
      <c r="A74" s="50" t="s">
        <v>86</v>
      </c>
      <c r="B74" s="16" t="s">
        <v>109</v>
      </c>
      <c r="C74" s="94">
        <v>0</v>
      </c>
      <c r="D74" s="94">
        <v>0</v>
      </c>
      <c r="E74" s="94">
        <v>0</v>
      </c>
      <c r="F74" s="94">
        <v>0</v>
      </c>
      <c r="G74" s="94">
        <v>0</v>
      </c>
      <c r="H74" s="94">
        <v>0</v>
      </c>
      <c r="I74" s="94">
        <v>0</v>
      </c>
      <c r="J74" s="94">
        <v>0</v>
      </c>
      <c r="K74" s="94">
        <v>0</v>
      </c>
      <c r="L74" s="94">
        <v>0</v>
      </c>
      <c r="M74" s="94">
        <v>0</v>
      </c>
      <c r="N74" s="94">
        <v>0</v>
      </c>
      <c r="O74" s="94">
        <v>0</v>
      </c>
    </row>
    <row r="75" spans="1:15" ht="27" x14ac:dyDescent="0.3">
      <c r="A75" s="50" t="s">
        <v>40</v>
      </c>
      <c r="B75" s="16" t="s">
        <v>110</v>
      </c>
      <c r="C75" s="94">
        <v>6.3163234894802966E-2</v>
      </c>
      <c r="D75" s="94">
        <v>5.163051734585266E-2</v>
      </c>
      <c r="E75" s="94">
        <v>0.12579589189874507</v>
      </c>
      <c r="F75" s="94">
        <v>7.1193807522617308E-2</v>
      </c>
      <c r="G75" s="94">
        <v>7.1099261675742056E-2</v>
      </c>
      <c r="H75" s="94">
        <v>7.1099261675742056E-2</v>
      </c>
      <c r="I75" s="94">
        <v>7.1099261675742056E-2</v>
      </c>
      <c r="J75" s="94">
        <v>7.1099261675742056E-2</v>
      </c>
      <c r="K75" s="94">
        <v>7.1099261675742056E-2</v>
      </c>
      <c r="L75" s="94">
        <v>7.1099261675742056E-2</v>
      </c>
      <c r="M75" s="94">
        <v>7.1099261675742056E-2</v>
      </c>
      <c r="N75" s="94">
        <v>7.1099261675742056E-2</v>
      </c>
      <c r="O75" s="94">
        <v>7.1099261675742056E-2</v>
      </c>
    </row>
    <row r="76" spans="1:15" ht="27" x14ac:dyDescent="0.3">
      <c r="A76" s="50" t="s">
        <v>57</v>
      </c>
      <c r="B76" s="16" t="s">
        <v>111</v>
      </c>
      <c r="C76" s="94">
        <v>1.4174866319497108</v>
      </c>
      <c r="D76" s="94">
        <v>1.6078747475541164</v>
      </c>
      <c r="E76" s="94">
        <v>1.4750752304544308</v>
      </c>
      <c r="F76" s="94">
        <v>0.67481174667455113</v>
      </c>
      <c r="G76" s="94">
        <v>0.50077157847983722</v>
      </c>
      <c r="H76" s="94">
        <v>0.25467338780200638</v>
      </c>
      <c r="I76" s="94">
        <v>9.5210902835521333E-2</v>
      </c>
      <c r="J76" s="94">
        <v>6.287052827782201E-2</v>
      </c>
      <c r="K76" s="94">
        <v>4.3292468568682983E-2</v>
      </c>
      <c r="L76" s="94">
        <v>2.4263501197789514E-2</v>
      </c>
      <c r="M76" s="94">
        <v>1.2699845239029924E-2</v>
      </c>
      <c r="N76" s="94">
        <v>6.8841252388256707E-3</v>
      </c>
      <c r="O76" s="94">
        <v>1.258149993227617E-3</v>
      </c>
    </row>
    <row r="77" spans="1:15" x14ac:dyDescent="0.25">
      <c r="A77" s="50"/>
      <c r="B77" s="29" t="s">
        <v>185</v>
      </c>
      <c r="C77" s="70">
        <f t="shared" ref="C77:D77" si="10">SUM(C72:C76)</f>
        <v>23.555838223814224</v>
      </c>
      <c r="D77" s="70">
        <f t="shared" si="10"/>
        <v>23.249971353972683</v>
      </c>
      <c r="E77" s="70">
        <f>SUM(E72:E76)</f>
        <v>21.657542963321887</v>
      </c>
      <c r="F77" s="70">
        <f t="shared" ref="F77" si="11">SUM(F72:F76)</f>
        <v>20.674576628026525</v>
      </c>
      <c r="G77" s="70">
        <f t="shared" ref="G77:O77" si="12">SUM(G72:G76)</f>
        <v>17.63322535464626</v>
      </c>
      <c r="H77" s="70">
        <f t="shared" ref="H77" si="13">SUM(H72:H76)</f>
        <v>12.960310827560129</v>
      </c>
      <c r="I77" s="70">
        <f t="shared" si="12"/>
        <v>9.9606740301699297</v>
      </c>
      <c r="J77" s="70">
        <f t="shared" ref="J77" si="14">SUM(J72:J76)</f>
        <v>7.5136931717324389</v>
      </c>
      <c r="K77" s="70">
        <f t="shared" si="12"/>
        <v>6.0276600880374822</v>
      </c>
      <c r="L77" s="70">
        <f t="shared" ref="L77" si="15">SUM(L72:L76)</f>
        <v>3.8840158460097687</v>
      </c>
      <c r="M77" s="70">
        <f t="shared" si="12"/>
        <v>2.6736827712802338</v>
      </c>
      <c r="N77" s="70">
        <f t="shared" si="12"/>
        <v>1.3387112630251012</v>
      </c>
      <c r="O77" s="70">
        <f t="shared" si="12"/>
        <v>0.15286546162157122</v>
      </c>
    </row>
    <row r="78" spans="1:15" ht="15.75" x14ac:dyDescent="0.3">
      <c r="A78" s="48"/>
      <c r="B78" s="30" t="s">
        <v>186</v>
      </c>
      <c r="C78" s="71">
        <f t="shared" ref="C78:D78" si="16">SUM(C71,C77)</f>
        <v>65.616756863934768</v>
      </c>
      <c r="D78" s="71">
        <f t="shared" si="16"/>
        <v>63.935947537083457</v>
      </c>
      <c r="E78" s="71">
        <f>SUM(E71,E77)</f>
        <v>60.324060848139432</v>
      </c>
      <c r="F78" s="71">
        <f t="shared" ref="F78" si="17">SUM(F71,F77)</f>
        <v>54.991480002188624</v>
      </c>
      <c r="G78" s="71">
        <f t="shared" ref="G78:O78" si="18">SUM(G71,G77)</f>
        <v>46.077591946013939</v>
      </c>
      <c r="H78" s="71">
        <f t="shared" ref="H78" si="19">SUM(H71,H77)</f>
        <v>33.236938436247854</v>
      </c>
      <c r="I78" s="71">
        <f t="shared" si="18"/>
        <v>25.103081435939984</v>
      </c>
      <c r="J78" s="71">
        <f t="shared" ref="J78" si="20">SUM(J71,J77)</f>
        <v>18.566548506354223</v>
      </c>
      <c r="K78" s="71">
        <f t="shared" si="18"/>
        <v>14.596205559999987</v>
      </c>
      <c r="L78" s="71">
        <f t="shared" ref="L78" si="21">SUM(L71,L77)</f>
        <v>9.8815597431878217</v>
      </c>
      <c r="M78" s="71">
        <f t="shared" si="18"/>
        <v>7.1739627103931731</v>
      </c>
      <c r="N78" s="71">
        <f t="shared" si="18"/>
        <v>3.9292946251832515</v>
      </c>
      <c r="O78" s="71">
        <f t="shared" si="18"/>
        <v>0.83246843935351722</v>
      </c>
    </row>
    <row r="79" spans="1:15" ht="15.75" x14ac:dyDescent="0.3">
      <c r="A79" s="49"/>
      <c r="B79" s="18" t="s">
        <v>83</v>
      </c>
      <c r="C79" s="79">
        <f>C78-'Répartition SECTEN1_2023'!C29/1000</f>
        <v>0</v>
      </c>
      <c r="D79" s="79">
        <f>D78-'Répartition SECTEN1_2023'!D29/1000</f>
        <v>0</v>
      </c>
      <c r="E79" s="79">
        <f>E78-'Répartition SECTEN1_2023'!E29/1000</f>
        <v>0</v>
      </c>
      <c r="F79" s="88"/>
      <c r="G79" s="88">
        <f>G78-'Répartition SECTEN1_2023'!G29/1000</f>
        <v>0</v>
      </c>
      <c r="H79" s="79"/>
      <c r="I79" s="79">
        <f>I78-'Répartition SECTEN1_2023'!I29/1000</f>
        <v>0</v>
      </c>
      <c r="J79" s="79"/>
      <c r="K79" s="79">
        <f>K78-'Répartition SECTEN1_2023'!K29/1000</f>
        <v>0</v>
      </c>
      <c r="L79" s="79"/>
      <c r="M79" s="79">
        <f>M78-'Répartition SECTEN1_2023'!M29/1000</f>
        <v>0</v>
      </c>
      <c r="N79" s="79">
        <f>N78-'Répartition SECTEN1_2023'!N29/1000</f>
        <v>0</v>
      </c>
      <c r="O79" s="79">
        <f>O78-'Répartition SECTEN1_2023'!O29/1000</f>
        <v>0</v>
      </c>
    </row>
    <row r="80" spans="1:15" ht="16.5" x14ac:dyDescent="0.3">
      <c r="A80" s="49"/>
      <c r="B80" s="31" t="s">
        <v>175</v>
      </c>
      <c r="C80" s="32"/>
      <c r="D80" s="32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</row>
    <row r="81" spans="1:15" ht="30" x14ac:dyDescent="0.35">
      <c r="A81" s="47"/>
      <c r="B81" s="14" t="s">
        <v>208</v>
      </c>
      <c r="C81" s="15">
        <v>2018</v>
      </c>
      <c r="D81" s="15">
        <v>2019</v>
      </c>
      <c r="E81" s="15">
        <v>2020</v>
      </c>
      <c r="F81" s="15">
        <v>2023</v>
      </c>
      <c r="G81" s="15">
        <v>2025</v>
      </c>
      <c r="H81" s="15">
        <v>2028</v>
      </c>
      <c r="I81" s="15">
        <v>2030</v>
      </c>
      <c r="J81" s="15">
        <v>2033</v>
      </c>
      <c r="K81" s="15">
        <v>2035</v>
      </c>
      <c r="L81" s="15">
        <v>2038</v>
      </c>
      <c r="M81" s="15">
        <v>2040</v>
      </c>
      <c r="N81" s="15">
        <v>2045</v>
      </c>
      <c r="O81" s="15">
        <v>2050</v>
      </c>
    </row>
    <row r="82" spans="1:15" ht="15.75" x14ac:dyDescent="0.3">
      <c r="A82" s="48" t="s">
        <v>62</v>
      </c>
      <c r="B82" s="21" t="s">
        <v>112</v>
      </c>
      <c r="C82" s="94">
        <v>0</v>
      </c>
      <c r="D82" s="94">
        <v>0</v>
      </c>
      <c r="E82" s="94">
        <v>0</v>
      </c>
      <c r="F82" s="94">
        <v>0</v>
      </c>
      <c r="G82" s="94">
        <v>0</v>
      </c>
      <c r="H82" s="94">
        <v>0</v>
      </c>
      <c r="I82" s="94">
        <v>0</v>
      </c>
      <c r="J82" s="94">
        <v>0</v>
      </c>
      <c r="K82" s="94">
        <v>0</v>
      </c>
      <c r="L82" s="94">
        <v>0</v>
      </c>
      <c r="M82" s="94">
        <v>0</v>
      </c>
      <c r="N82" s="94">
        <v>0</v>
      </c>
      <c r="O82" s="94">
        <v>0</v>
      </c>
    </row>
    <row r="83" spans="1:15" ht="15.75" x14ac:dyDescent="0.3">
      <c r="A83" s="48" t="s">
        <v>64</v>
      </c>
      <c r="B83" s="21" t="s">
        <v>113</v>
      </c>
      <c r="C83" s="94">
        <v>0</v>
      </c>
      <c r="D83" s="94">
        <v>0</v>
      </c>
      <c r="E83" s="94">
        <v>0</v>
      </c>
      <c r="F83" s="94">
        <v>0</v>
      </c>
      <c r="G83" s="94">
        <v>0</v>
      </c>
      <c r="H83" s="94">
        <v>0</v>
      </c>
      <c r="I83" s="94">
        <v>0</v>
      </c>
      <c r="J83" s="94">
        <v>0</v>
      </c>
      <c r="K83" s="94">
        <v>0</v>
      </c>
      <c r="L83" s="94">
        <v>0</v>
      </c>
      <c r="M83" s="94">
        <v>0</v>
      </c>
      <c r="N83" s="94">
        <v>0</v>
      </c>
      <c r="O83" s="94">
        <v>0</v>
      </c>
    </row>
    <row r="84" spans="1:15" ht="15.75" x14ac:dyDescent="0.3">
      <c r="A84" s="48" t="s">
        <v>65</v>
      </c>
      <c r="B84" s="21" t="s">
        <v>114</v>
      </c>
      <c r="C84" s="94">
        <v>0</v>
      </c>
      <c r="D84" s="94">
        <v>0</v>
      </c>
      <c r="E84" s="94">
        <v>0</v>
      </c>
      <c r="F84" s="94">
        <v>0</v>
      </c>
      <c r="G84" s="94">
        <v>0</v>
      </c>
      <c r="H84" s="94">
        <v>0</v>
      </c>
      <c r="I84" s="94">
        <v>0</v>
      </c>
      <c r="J84" s="94">
        <v>0</v>
      </c>
      <c r="K84" s="94">
        <v>0</v>
      </c>
      <c r="L84" s="94">
        <v>0</v>
      </c>
      <c r="M84" s="94">
        <v>0</v>
      </c>
      <c r="N84" s="94">
        <v>0</v>
      </c>
      <c r="O84" s="94">
        <v>0</v>
      </c>
    </row>
    <row r="85" spans="1:15" ht="15.75" x14ac:dyDescent="0.3">
      <c r="A85" s="48" t="s">
        <v>63</v>
      </c>
      <c r="B85" s="21" t="s">
        <v>115</v>
      </c>
      <c r="C85" s="94">
        <v>0</v>
      </c>
      <c r="D85" s="94">
        <v>0</v>
      </c>
      <c r="E85" s="94">
        <v>0</v>
      </c>
      <c r="F85" s="94">
        <v>0</v>
      </c>
      <c r="G85" s="94">
        <v>0</v>
      </c>
      <c r="H85" s="94">
        <v>0</v>
      </c>
      <c r="I85" s="94">
        <v>0</v>
      </c>
      <c r="J85" s="94">
        <v>0</v>
      </c>
      <c r="K85" s="94">
        <v>0</v>
      </c>
      <c r="L85" s="94">
        <v>0</v>
      </c>
      <c r="M85" s="94">
        <v>0</v>
      </c>
      <c r="N85" s="94">
        <v>0</v>
      </c>
      <c r="O85" s="94">
        <v>0</v>
      </c>
    </row>
    <row r="86" spans="1:15" ht="15.75" x14ac:dyDescent="0.3">
      <c r="A86" s="48"/>
      <c r="B86" s="33" t="s">
        <v>187</v>
      </c>
      <c r="C86" s="72">
        <f t="shared" ref="C86:D86" si="22">SUM(C82:C85)</f>
        <v>0</v>
      </c>
      <c r="D86" s="72">
        <f t="shared" si="22"/>
        <v>0</v>
      </c>
      <c r="E86" s="72">
        <f>SUM(E82:E85)</f>
        <v>0</v>
      </c>
      <c r="F86" s="72">
        <f t="shared" ref="F86:O86" si="23">SUM(F82:F85)</f>
        <v>0</v>
      </c>
      <c r="G86" s="72">
        <f t="shared" si="23"/>
        <v>0</v>
      </c>
      <c r="H86" s="72">
        <f t="shared" si="23"/>
        <v>0</v>
      </c>
      <c r="I86" s="72">
        <f t="shared" si="23"/>
        <v>0</v>
      </c>
      <c r="J86" s="72">
        <f t="shared" si="23"/>
        <v>0</v>
      </c>
      <c r="K86" s="72">
        <f t="shared" si="23"/>
        <v>0</v>
      </c>
      <c r="L86" s="72">
        <f t="shared" si="23"/>
        <v>0</v>
      </c>
      <c r="M86" s="72">
        <f t="shared" si="23"/>
        <v>0</v>
      </c>
      <c r="N86" s="72">
        <f t="shared" si="23"/>
        <v>0</v>
      </c>
      <c r="O86" s="72">
        <f t="shared" si="23"/>
        <v>0</v>
      </c>
    </row>
    <row r="87" spans="1:15" ht="15.75" x14ac:dyDescent="0.3">
      <c r="A87" s="48" t="s">
        <v>46</v>
      </c>
      <c r="B87" s="21" t="s">
        <v>116</v>
      </c>
      <c r="C87" s="94">
        <v>2.2159594141081231</v>
      </c>
      <c r="D87" s="94">
        <v>2.0285996440368894</v>
      </c>
      <c r="E87" s="94">
        <v>2.076715846213165</v>
      </c>
      <c r="F87" s="94">
        <v>1.9863827134564047</v>
      </c>
      <c r="G87" s="94">
        <v>1.9277523570113675</v>
      </c>
      <c r="H87" s="94">
        <v>1.8421944204330156</v>
      </c>
      <c r="I87" s="94">
        <v>1.7867475281069169</v>
      </c>
      <c r="J87" s="94">
        <v>1.7133077975298499</v>
      </c>
      <c r="K87" s="94">
        <v>1.6666730986815743</v>
      </c>
      <c r="L87" s="94">
        <v>1.6002087327138153</v>
      </c>
      <c r="M87" s="94">
        <v>1.5582242769384111</v>
      </c>
      <c r="N87" s="94">
        <v>1.4614010628774274</v>
      </c>
      <c r="O87" s="94">
        <v>1.3762034564986234</v>
      </c>
    </row>
    <row r="88" spans="1:15" ht="15.75" x14ac:dyDescent="0.3">
      <c r="A88" s="48" t="s">
        <v>44</v>
      </c>
      <c r="B88" s="21" t="s">
        <v>117</v>
      </c>
      <c r="C88" s="94">
        <v>0</v>
      </c>
      <c r="D88" s="94">
        <v>0</v>
      </c>
      <c r="E88" s="94">
        <v>0</v>
      </c>
      <c r="F88" s="94">
        <v>0</v>
      </c>
      <c r="G88" s="94">
        <v>0</v>
      </c>
      <c r="H88" s="94">
        <v>0</v>
      </c>
      <c r="I88" s="94">
        <v>0</v>
      </c>
      <c r="J88" s="94">
        <v>0</v>
      </c>
      <c r="K88" s="94">
        <v>0</v>
      </c>
      <c r="L88" s="94">
        <v>0</v>
      </c>
      <c r="M88" s="94">
        <v>0</v>
      </c>
      <c r="N88" s="94">
        <v>0</v>
      </c>
      <c r="O88" s="94">
        <v>0</v>
      </c>
    </row>
    <row r="89" spans="1:15" ht="15.75" x14ac:dyDescent="0.3">
      <c r="A89" s="48" t="s">
        <v>45</v>
      </c>
      <c r="B89" s="21" t="s">
        <v>118</v>
      </c>
      <c r="C89" s="94">
        <v>0</v>
      </c>
      <c r="D89" s="94">
        <v>0</v>
      </c>
      <c r="E89" s="94">
        <v>0</v>
      </c>
      <c r="F89" s="94">
        <v>0</v>
      </c>
      <c r="G89" s="94">
        <v>0</v>
      </c>
      <c r="H89" s="94">
        <v>0</v>
      </c>
      <c r="I89" s="94">
        <v>0</v>
      </c>
      <c r="J89" s="94">
        <v>0</v>
      </c>
      <c r="K89" s="94">
        <v>0</v>
      </c>
      <c r="L89" s="94">
        <v>0</v>
      </c>
      <c r="M89" s="94">
        <v>0</v>
      </c>
      <c r="N89" s="94">
        <v>0</v>
      </c>
      <c r="O89" s="94">
        <v>0</v>
      </c>
    </row>
    <row r="90" spans="1:15" ht="15.75" x14ac:dyDescent="0.3">
      <c r="A90" s="48" t="s">
        <v>61</v>
      </c>
      <c r="B90" s="21" t="s">
        <v>119</v>
      </c>
      <c r="C90" s="94">
        <v>0</v>
      </c>
      <c r="D90" s="94">
        <v>0</v>
      </c>
      <c r="E90" s="94">
        <v>0</v>
      </c>
      <c r="F90" s="94">
        <v>0</v>
      </c>
      <c r="G90" s="94">
        <v>0</v>
      </c>
      <c r="H90" s="94">
        <v>0</v>
      </c>
      <c r="I90" s="94">
        <v>0</v>
      </c>
      <c r="J90" s="94">
        <v>0</v>
      </c>
      <c r="K90" s="94">
        <v>0</v>
      </c>
      <c r="L90" s="94">
        <v>0</v>
      </c>
      <c r="M90" s="94">
        <v>0</v>
      </c>
      <c r="N90" s="94">
        <v>0</v>
      </c>
      <c r="O90" s="94">
        <v>0</v>
      </c>
    </row>
    <row r="91" spans="1:15" ht="15.75" x14ac:dyDescent="0.3">
      <c r="A91" s="48" t="s">
        <v>43</v>
      </c>
      <c r="B91" s="21" t="s">
        <v>120</v>
      </c>
      <c r="C91" s="94">
        <v>0</v>
      </c>
      <c r="D91" s="94">
        <v>0</v>
      </c>
      <c r="E91" s="94">
        <v>0</v>
      </c>
      <c r="F91" s="94">
        <v>0</v>
      </c>
      <c r="G91" s="94">
        <v>0</v>
      </c>
      <c r="H91" s="94">
        <v>0</v>
      </c>
      <c r="I91" s="94">
        <v>0</v>
      </c>
      <c r="J91" s="94">
        <v>0</v>
      </c>
      <c r="K91" s="94">
        <v>0</v>
      </c>
      <c r="L91" s="94">
        <v>0</v>
      </c>
      <c r="M91" s="94">
        <v>0</v>
      </c>
      <c r="N91" s="94">
        <v>0</v>
      </c>
      <c r="O91" s="94">
        <v>0</v>
      </c>
    </row>
    <row r="92" spans="1:15" ht="15.75" x14ac:dyDescent="0.3">
      <c r="A92" s="48"/>
      <c r="B92" s="33" t="s">
        <v>188</v>
      </c>
      <c r="C92" s="72">
        <f t="shared" ref="C92:D92" si="24">SUM(C87:C91)</f>
        <v>2.2159594141081231</v>
      </c>
      <c r="D92" s="72">
        <f t="shared" si="24"/>
        <v>2.0285996440368894</v>
      </c>
      <c r="E92" s="72">
        <f>SUM(E87:E91)</f>
        <v>2.076715846213165</v>
      </c>
      <c r="F92" s="72">
        <f t="shared" ref="F92:O92" si="25">SUM(F87:F91)</f>
        <v>1.9863827134564047</v>
      </c>
      <c r="G92" s="72">
        <f t="shared" si="25"/>
        <v>1.9277523570113675</v>
      </c>
      <c r="H92" s="72">
        <f t="shared" si="25"/>
        <v>1.8421944204330156</v>
      </c>
      <c r="I92" s="72">
        <f t="shared" si="25"/>
        <v>1.7867475281069169</v>
      </c>
      <c r="J92" s="72">
        <f t="shared" si="25"/>
        <v>1.7133077975298499</v>
      </c>
      <c r="K92" s="72">
        <f t="shared" si="25"/>
        <v>1.6666730986815743</v>
      </c>
      <c r="L92" s="72">
        <f t="shared" si="25"/>
        <v>1.6002087327138153</v>
      </c>
      <c r="M92" s="72">
        <f t="shared" si="25"/>
        <v>1.5582242769384111</v>
      </c>
      <c r="N92" s="72">
        <f t="shared" si="25"/>
        <v>1.4614010628774274</v>
      </c>
      <c r="O92" s="72">
        <f t="shared" si="25"/>
        <v>1.3762034564986234</v>
      </c>
    </row>
    <row r="93" spans="1:15" ht="15.75" x14ac:dyDescent="0.3">
      <c r="A93" s="48" t="s">
        <v>55</v>
      </c>
      <c r="B93" s="21" t="s">
        <v>121</v>
      </c>
      <c r="C93" s="94">
        <v>8.9861716353680023</v>
      </c>
      <c r="D93" s="94">
        <v>8.8652432760401094</v>
      </c>
      <c r="E93" s="94">
        <v>9.8658239348974153</v>
      </c>
      <c r="F93" s="94">
        <v>9.7700671191582522</v>
      </c>
      <c r="G93" s="94">
        <v>9.4279527332488424</v>
      </c>
      <c r="H93" s="94">
        <v>8.7743032083525065</v>
      </c>
      <c r="I93" s="94">
        <v>8.3510004160775058</v>
      </c>
      <c r="J93" s="94">
        <v>6.9619916226666776</v>
      </c>
      <c r="K93" s="94">
        <v>6.069862961191185</v>
      </c>
      <c r="L93" s="94">
        <v>4.253733079700301</v>
      </c>
      <c r="M93" s="94">
        <v>3.2179278085319285</v>
      </c>
      <c r="N93" s="94">
        <v>1.0530361525687861</v>
      </c>
      <c r="O93" s="94">
        <v>5.2903183572766688E-2</v>
      </c>
    </row>
    <row r="94" spans="1:15" ht="15.75" x14ac:dyDescent="0.3">
      <c r="A94" s="48"/>
      <c r="B94" s="34" t="s">
        <v>189</v>
      </c>
      <c r="C94" s="73">
        <f t="shared" ref="C94:D94" si="26">+C92+C86+C93</f>
        <v>11.202131049476126</v>
      </c>
      <c r="D94" s="73">
        <f t="shared" si="26"/>
        <v>10.893842920076999</v>
      </c>
      <c r="E94" s="73">
        <f>+E92+E86+E93</f>
        <v>11.942539781110581</v>
      </c>
      <c r="F94" s="73">
        <f t="shared" ref="F94" si="27">+F92+F86+F93</f>
        <v>11.756449832614656</v>
      </c>
      <c r="G94" s="73">
        <f t="shared" ref="G94:O94" si="28">+G92+G86+G93</f>
        <v>11.35570509026021</v>
      </c>
      <c r="H94" s="73">
        <f t="shared" ref="H94" si="29">+H92+H86+H93</f>
        <v>10.616497628785522</v>
      </c>
      <c r="I94" s="73">
        <f t="shared" si="28"/>
        <v>10.137747944184422</v>
      </c>
      <c r="J94" s="73">
        <f t="shared" ref="J94" si="30">+J92+J86+J93</f>
        <v>8.6752994201965272</v>
      </c>
      <c r="K94" s="73">
        <f t="shared" si="28"/>
        <v>7.7365360598727593</v>
      </c>
      <c r="L94" s="73">
        <f t="shared" ref="L94" si="31">+L92+L86+L93</f>
        <v>5.8539418124141163</v>
      </c>
      <c r="M94" s="73">
        <f t="shared" si="28"/>
        <v>4.7761520854703399</v>
      </c>
      <c r="N94" s="73">
        <f t="shared" si="28"/>
        <v>2.5144372154462138</v>
      </c>
      <c r="O94" s="73">
        <f t="shared" si="28"/>
        <v>1.4291066400713901</v>
      </c>
    </row>
    <row r="95" spans="1:15" ht="15.75" x14ac:dyDescent="0.3">
      <c r="A95" s="48"/>
      <c r="B95" s="18" t="s">
        <v>83</v>
      </c>
      <c r="C95" s="79">
        <f>C94-'Répartition SECTEN1_2023'!C30/1000</f>
        <v>0</v>
      </c>
      <c r="D95" s="79">
        <f>D94-'Répartition SECTEN1_2023'!D30/1000</f>
        <v>0</v>
      </c>
      <c r="E95" s="79">
        <f>E94-'Répartition SECTEN1_2023'!E30/1000</f>
        <v>0</v>
      </c>
      <c r="F95" s="79"/>
      <c r="G95" s="79">
        <f>G94-'Répartition SECTEN1_2023'!G30/1000</f>
        <v>0</v>
      </c>
      <c r="H95" s="79"/>
      <c r="I95" s="79">
        <f>I94-'Répartition SECTEN1_2023'!I30/1000</f>
        <v>0</v>
      </c>
      <c r="J95" s="79"/>
      <c r="K95" s="79">
        <f>K94-'Répartition SECTEN1_2023'!K30/1000</f>
        <v>0</v>
      </c>
      <c r="L95" s="79"/>
      <c r="M95" s="79">
        <f>M94-'Répartition SECTEN1_2023'!M30/1000</f>
        <v>0</v>
      </c>
      <c r="N95" s="79">
        <f>N94-'Répartition SECTEN1_2023'!N30/1000</f>
        <v>0</v>
      </c>
      <c r="O95" s="79">
        <f>O94-'Répartition SECTEN1_2023'!O30/1000</f>
        <v>0</v>
      </c>
    </row>
    <row r="96" spans="1:15" ht="16.5" x14ac:dyDescent="0.3">
      <c r="A96" s="49"/>
      <c r="B96" s="36" t="s">
        <v>190</v>
      </c>
      <c r="C96" s="37"/>
      <c r="D96" s="37"/>
      <c r="E96" s="37"/>
      <c r="F96" s="37"/>
      <c r="G96" s="37"/>
      <c r="H96" s="37"/>
      <c r="I96" s="37"/>
      <c r="J96" s="37"/>
      <c r="K96" s="37"/>
      <c r="L96" s="37"/>
      <c r="M96" s="37"/>
      <c r="N96" s="37"/>
      <c r="O96" s="37"/>
    </row>
    <row r="97" spans="1:17" ht="30" x14ac:dyDescent="0.35">
      <c r="A97" s="47"/>
      <c r="B97" s="14" t="s">
        <v>208</v>
      </c>
      <c r="C97" s="15">
        <v>2018</v>
      </c>
      <c r="D97" s="15">
        <v>2019</v>
      </c>
      <c r="E97" s="15">
        <v>2020</v>
      </c>
      <c r="F97" s="15">
        <v>2023</v>
      </c>
      <c r="G97" s="15">
        <v>2025</v>
      </c>
      <c r="H97" s="15">
        <v>2028</v>
      </c>
      <c r="I97" s="15">
        <v>2030</v>
      </c>
      <c r="J97" s="15">
        <v>2033</v>
      </c>
      <c r="K97" s="15">
        <v>2035</v>
      </c>
      <c r="L97" s="15">
        <v>2038</v>
      </c>
      <c r="M97" s="15">
        <v>2040</v>
      </c>
      <c r="N97" s="15">
        <v>2045</v>
      </c>
      <c r="O97" s="15">
        <v>2050</v>
      </c>
    </row>
    <row r="98" spans="1:17" ht="15.75" x14ac:dyDescent="0.3">
      <c r="A98" s="48" t="s">
        <v>22</v>
      </c>
      <c r="B98" s="21" t="s">
        <v>122</v>
      </c>
      <c r="C98" s="94">
        <v>50.515621748907186</v>
      </c>
      <c r="D98" s="94">
        <v>48.962680232135504</v>
      </c>
      <c r="E98" s="94">
        <v>39.54801972860016</v>
      </c>
      <c r="F98" s="94">
        <v>36.064260978522789</v>
      </c>
      <c r="G98" s="94">
        <v>28.24885075667407</v>
      </c>
      <c r="H98" s="94">
        <v>21.574573019028904</v>
      </c>
      <c r="I98" s="94">
        <v>17.241913903842072</v>
      </c>
      <c r="J98" s="94">
        <v>12.59909934049657</v>
      </c>
      <c r="K98" s="94">
        <v>9.7790931292111036</v>
      </c>
      <c r="L98" s="94">
        <v>5.1457584171947479</v>
      </c>
      <c r="M98" s="94">
        <v>2.8716423709964691</v>
      </c>
      <c r="N98" s="94">
        <v>0.24061624931118891</v>
      </c>
      <c r="O98" s="94">
        <v>0.11184109790303871</v>
      </c>
    </row>
    <row r="99" spans="1:17" ht="15.75" x14ac:dyDescent="0.3">
      <c r="A99" s="48" t="s">
        <v>23</v>
      </c>
      <c r="B99" s="21" t="s">
        <v>123</v>
      </c>
      <c r="C99" s="94">
        <v>19.221976886203521</v>
      </c>
      <c r="D99" s="94">
        <v>20.866799291235811</v>
      </c>
      <c r="E99" s="94">
        <v>17.753942990090145</v>
      </c>
      <c r="F99" s="94">
        <v>24.632343885953492</v>
      </c>
      <c r="G99" s="94">
        <v>26.930173516368686</v>
      </c>
      <c r="H99" s="94">
        <v>25.314872071058634</v>
      </c>
      <c r="I99" s="94">
        <v>24.209835774798087</v>
      </c>
      <c r="J99" s="94">
        <v>17.889042766888434</v>
      </c>
      <c r="K99" s="94">
        <v>14.180000816238293</v>
      </c>
      <c r="L99" s="94">
        <v>6.298218427745554</v>
      </c>
      <c r="M99" s="94">
        <v>2.5423780215397751</v>
      </c>
      <c r="N99" s="94">
        <v>0.21394979986603202</v>
      </c>
      <c r="O99" s="94">
        <v>9.5157447517498564E-2</v>
      </c>
    </row>
    <row r="100" spans="1:17" ht="15.75" x14ac:dyDescent="0.3">
      <c r="A100" s="48" t="s">
        <v>24</v>
      </c>
      <c r="B100" s="21" t="s">
        <v>124</v>
      </c>
      <c r="C100" s="94">
        <v>3.9090050156977287E-2</v>
      </c>
      <c r="D100" s="94">
        <v>3.3071169078358414E-2</v>
      </c>
      <c r="E100" s="94">
        <v>2.108460611010296E-2</v>
      </c>
      <c r="F100" s="94">
        <v>1.8267494682567258E-2</v>
      </c>
      <c r="G100" s="94">
        <v>0</v>
      </c>
      <c r="H100" s="94">
        <v>0</v>
      </c>
      <c r="I100" s="94">
        <v>0</v>
      </c>
      <c r="J100" s="94">
        <v>0</v>
      </c>
      <c r="K100" s="94">
        <v>0</v>
      </c>
      <c r="L100" s="94">
        <v>0</v>
      </c>
      <c r="M100" s="94">
        <v>0</v>
      </c>
      <c r="N100" s="94">
        <v>0</v>
      </c>
      <c r="O100" s="94">
        <v>0</v>
      </c>
    </row>
    <row r="101" spans="1:17" ht="15.75" x14ac:dyDescent="0.3">
      <c r="A101" s="48" t="s">
        <v>25</v>
      </c>
      <c r="B101" s="21" t="s">
        <v>191</v>
      </c>
      <c r="C101" s="94">
        <v>3.1485494545392791E-3</v>
      </c>
      <c r="D101" s="94">
        <v>3.0627824419766246E-3</v>
      </c>
      <c r="E101" s="94">
        <v>2.4469583562728133E-3</v>
      </c>
      <c r="F101" s="94">
        <v>5.5092427844256955E-3</v>
      </c>
      <c r="G101" s="94">
        <v>5.4532091875071553E-3</v>
      </c>
      <c r="H101" s="94">
        <v>5.3559913737218816E-3</v>
      </c>
      <c r="I101" s="94">
        <v>5.3022616966232417E-3</v>
      </c>
      <c r="J101" s="94">
        <v>5.2440446989656291E-3</v>
      </c>
      <c r="K101" s="94">
        <v>5.2207011902745629E-3</v>
      </c>
      <c r="L101" s="94">
        <v>5.2002037441172336E-3</v>
      </c>
      <c r="M101" s="94">
        <v>5.100267168785394E-3</v>
      </c>
      <c r="N101" s="94">
        <v>4.7568326469426617E-3</v>
      </c>
      <c r="O101" s="94">
        <v>0</v>
      </c>
    </row>
    <row r="102" spans="1:17" ht="15.75" x14ac:dyDescent="0.3">
      <c r="A102" s="48" t="s">
        <v>125</v>
      </c>
      <c r="B102" s="21" t="s">
        <v>126</v>
      </c>
      <c r="C102" s="94">
        <v>0</v>
      </c>
      <c r="D102" s="94">
        <v>0</v>
      </c>
      <c r="E102" s="94">
        <v>0</v>
      </c>
      <c r="F102" s="94">
        <v>0</v>
      </c>
      <c r="G102" s="94">
        <v>0</v>
      </c>
      <c r="H102" s="94">
        <v>0</v>
      </c>
      <c r="I102" s="94">
        <v>0</v>
      </c>
      <c r="J102" s="94">
        <v>0</v>
      </c>
      <c r="K102" s="94">
        <v>0</v>
      </c>
      <c r="L102" s="94">
        <v>0</v>
      </c>
      <c r="M102" s="94">
        <v>0</v>
      </c>
      <c r="N102" s="94">
        <v>0</v>
      </c>
      <c r="O102" s="94">
        <v>0</v>
      </c>
    </row>
    <row r="103" spans="1:17" ht="15.75" x14ac:dyDescent="0.3">
      <c r="A103" s="48" t="s">
        <v>26</v>
      </c>
      <c r="B103" s="21" t="s">
        <v>127</v>
      </c>
      <c r="C103" s="94">
        <v>17.034687404278522</v>
      </c>
      <c r="D103" s="94">
        <v>16.834418751698394</v>
      </c>
      <c r="E103" s="94">
        <v>14.576545542494754</v>
      </c>
      <c r="F103" s="94">
        <v>15.832045522809363</v>
      </c>
      <c r="G103" s="94">
        <v>15.053690237686002</v>
      </c>
      <c r="H103" s="94">
        <v>13.446642350428055</v>
      </c>
      <c r="I103" s="94">
        <v>12.401748524992612</v>
      </c>
      <c r="J103" s="94">
        <v>9.4973958506230325</v>
      </c>
      <c r="K103" s="94">
        <v>7.7287078726715688</v>
      </c>
      <c r="L103" s="94">
        <v>3.8928858541227513</v>
      </c>
      <c r="M103" s="94">
        <v>2.0508890595376901</v>
      </c>
      <c r="N103" s="94">
        <v>0.11652172042583221</v>
      </c>
      <c r="O103" s="94">
        <v>5.4216552055362952E-2</v>
      </c>
    </row>
    <row r="104" spans="1:17" ht="15.75" x14ac:dyDescent="0.3">
      <c r="A104" s="48" t="s">
        <v>27</v>
      </c>
      <c r="B104" s="21" t="s">
        <v>128</v>
      </c>
      <c r="C104" s="94">
        <v>2.2292530089857934</v>
      </c>
      <c r="D104" s="94">
        <v>2.3083092023687217</v>
      </c>
      <c r="E104" s="94">
        <v>2.0111213458460653</v>
      </c>
      <c r="F104" s="94">
        <v>4.5119410333700998</v>
      </c>
      <c r="G104" s="94">
        <v>6.1160717109728937</v>
      </c>
      <c r="H104" s="94">
        <v>5.7608059029512795</v>
      </c>
      <c r="I104" s="94">
        <v>5.5197614394342081</v>
      </c>
      <c r="J104" s="94">
        <v>4.0665730532102815</v>
      </c>
      <c r="K104" s="94">
        <v>3.21716167396889</v>
      </c>
      <c r="L104" s="94">
        <v>1.3931249742562353</v>
      </c>
      <c r="M104" s="94">
        <v>0.5204675898227904</v>
      </c>
      <c r="N104" s="94">
        <v>3.4193206451734724E-3</v>
      </c>
      <c r="O104" s="94">
        <v>3.3288607369151178E-4</v>
      </c>
    </row>
    <row r="105" spans="1:17" s="1" customFormat="1" ht="15.75" x14ac:dyDescent="0.3">
      <c r="A105" s="85" t="s">
        <v>28</v>
      </c>
      <c r="B105" s="86" t="s">
        <v>219</v>
      </c>
      <c r="C105" s="94">
        <v>0.13508697766151906</v>
      </c>
      <c r="D105" s="94">
        <v>0.12515804993168109</v>
      </c>
      <c r="E105" s="94">
        <v>8.5691454871067357E-2</v>
      </c>
      <c r="F105" s="94">
        <v>5.6095338245953891E-2</v>
      </c>
      <c r="G105" s="94">
        <v>0</v>
      </c>
      <c r="H105" s="94">
        <v>0</v>
      </c>
      <c r="I105" s="94">
        <v>0</v>
      </c>
      <c r="J105" s="94">
        <v>0</v>
      </c>
      <c r="K105" s="94">
        <v>0</v>
      </c>
      <c r="L105" s="94">
        <v>0</v>
      </c>
      <c r="M105" s="94">
        <v>0</v>
      </c>
      <c r="N105" s="94">
        <v>0</v>
      </c>
      <c r="O105" s="94">
        <v>0</v>
      </c>
      <c r="Q105"/>
    </row>
    <row r="106" spans="1:17" s="1" customFormat="1" ht="15.75" x14ac:dyDescent="0.3">
      <c r="A106" s="85" t="s">
        <v>29</v>
      </c>
      <c r="B106" s="86" t="s">
        <v>220</v>
      </c>
      <c r="C106" s="94">
        <v>1.0872814847779681E-2</v>
      </c>
      <c r="D106" s="94">
        <v>1.1594705141391716E-2</v>
      </c>
      <c r="E106" s="94">
        <v>9.9509772843843439E-3</v>
      </c>
      <c r="F106" s="94">
        <v>1.0571919060435621E-2</v>
      </c>
      <c r="G106" s="94">
        <v>1.061508946485464E-2</v>
      </c>
      <c r="H106" s="94">
        <v>1.0688252109886576E-2</v>
      </c>
      <c r="I106" s="94">
        <v>1.0728536795454342E-2</v>
      </c>
      <c r="J106" s="94">
        <v>1.0770124401902696E-2</v>
      </c>
      <c r="K106" s="94">
        <v>1.0786417422670178E-2</v>
      </c>
      <c r="L106" s="94">
        <v>1.0796542336771265E-2</v>
      </c>
      <c r="M106" s="94">
        <v>1.0862625857334671E-2</v>
      </c>
      <c r="N106" s="94">
        <v>1.1097995628052788E-2</v>
      </c>
      <c r="O106" s="94">
        <v>0</v>
      </c>
      <c r="Q106"/>
    </row>
    <row r="107" spans="1:17" ht="15.75" x14ac:dyDescent="0.3">
      <c r="A107" s="48" t="s">
        <v>129</v>
      </c>
      <c r="B107" s="21" t="s">
        <v>130</v>
      </c>
      <c r="C107" s="94">
        <v>0</v>
      </c>
      <c r="D107" s="94">
        <v>0</v>
      </c>
      <c r="E107" s="94">
        <v>0</v>
      </c>
      <c r="F107" s="94">
        <v>0</v>
      </c>
      <c r="G107" s="94">
        <v>0</v>
      </c>
      <c r="H107" s="94">
        <v>0</v>
      </c>
      <c r="I107" s="94">
        <v>0</v>
      </c>
      <c r="J107" s="94">
        <v>0</v>
      </c>
      <c r="K107" s="94">
        <v>0</v>
      </c>
      <c r="L107" s="94">
        <v>0</v>
      </c>
      <c r="M107" s="94">
        <v>0</v>
      </c>
      <c r="N107" s="94">
        <v>0</v>
      </c>
      <c r="O107" s="94">
        <v>0</v>
      </c>
    </row>
    <row r="108" spans="1:17" ht="15.75" x14ac:dyDescent="0.3">
      <c r="A108" s="48" t="s">
        <v>30</v>
      </c>
      <c r="B108" s="21" t="s">
        <v>192</v>
      </c>
      <c r="C108" s="94">
        <v>32.57970358553154</v>
      </c>
      <c r="D108" s="94">
        <v>31.804699813876947</v>
      </c>
      <c r="E108" s="94">
        <v>28.671538245732243</v>
      </c>
      <c r="F108" s="94">
        <v>29.636771444567991</v>
      </c>
      <c r="G108" s="94">
        <v>27.761689713501887</v>
      </c>
      <c r="H108" s="94">
        <v>23.46885258397414</v>
      </c>
      <c r="I108" s="94">
        <v>20.682439036262444</v>
      </c>
      <c r="J108" s="94">
        <v>15.829395509584442</v>
      </c>
      <c r="K108" s="94">
        <v>12.875405517357366</v>
      </c>
      <c r="L108" s="94">
        <v>7.1136304518929734</v>
      </c>
      <c r="M108" s="94">
        <v>4.1799060186116455</v>
      </c>
      <c r="N108" s="94">
        <v>0.10744454366486988</v>
      </c>
      <c r="O108" s="94">
        <v>5.8252213323990172E-2</v>
      </c>
    </row>
    <row r="109" spans="1:17" ht="15.75" x14ac:dyDescent="0.3">
      <c r="A109" s="48" t="s">
        <v>31</v>
      </c>
      <c r="B109" s="21" t="s">
        <v>193</v>
      </c>
      <c r="C109" s="94">
        <v>1.4674097072469542E-3</v>
      </c>
      <c r="D109" s="94">
        <v>9.2326328559114027E-4</v>
      </c>
      <c r="E109" s="94">
        <v>1.0177439506369097E-3</v>
      </c>
      <c r="F109" s="94">
        <v>4.7647891206374404E-4</v>
      </c>
      <c r="G109" s="94">
        <v>5.3026383541062371E-4</v>
      </c>
      <c r="H109" s="94">
        <v>4.8264434219115189E-4</v>
      </c>
      <c r="I109" s="94">
        <v>4.4889906149509775E-4</v>
      </c>
      <c r="J109" s="94">
        <v>3.6925385774846974E-4</v>
      </c>
      <c r="K109" s="94">
        <v>3.106501427252994E-4</v>
      </c>
      <c r="L109" s="94">
        <v>1.7721892649208301E-4</v>
      </c>
      <c r="M109" s="94">
        <v>1.0181782930130484E-4</v>
      </c>
      <c r="N109" s="94">
        <v>3.8792621702792563E-5</v>
      </c>
      <c r="O109" s="94">
        <v>1.9869814700397083E-5</v>
      </c>
    </row>
    <row r="110" spans="1:17" ht="15.75" x14ac:dyDescent="0.3">
      <c r="A110" s="48" t="s">
        <v>32</v>
      </c>
      <c r="B110" s="21" t="s">
        <v>194</v>
      </c>
      <c r="C110" s="94">
        <v>0.2986706684275181</v>
      </c>
      <c r="D110" s="94">
        <v>0.36851449843883993</v>
      </c>
      <c r="E110" s="94">
        <v>0.44167650534874403</v>
      </c>
      <c r="F110" s="94">
        <v>0.73511658302773297</v>
      </c>
      <c r="G110" s="94">
        <v>0.84822970818755983</v>
      </c>
      <c r="H110" s="94">
        <v>1.1305183262808591</v>
      </c>
      <c r="I110" s="94">
        <v>1.3185680041480017</v>
      </c>
      <c r="J110" s="94">
        <v>1.4421974972158171</v>
      </c>
      <c r="K110" s="94">
        <v>1.5242687226657903</v>
      </c>
      <c r="L110" s="94">
        <v>1.5147395448682057</v>
      </c>
      <c r="M110" s="94">
        <v>1.5084776403439648</v>
      </c>
      <c r="N110" s="94">
        <v>1.4925789080551748</v>
      </c>
      <c r="O110" s="94">
        <v>1.4746443080896361</v>
      </c>
    </row>
    <row r="111" spans="1:17" ht="15.75" x14ac:dyDescent="0.3">
      <c r="A111" s="48" t="s">
        <v>131</v>
      </c>
      <c r="B111" s="21" t="s">
        <v>195</v>
      </c>
      <c r="C111" s="94">
        <v>0</v>
      </c>
      <c r="D111" s="94">
        <v>0</v>
      </c>
      <c r="E111" s="94">
        <v>0</v>
      </c>
      <c r="F111" s="94">
        <v>0</v>
      </c>
      <c r="G111" s="94">
        <v>0</v>
      </c>
      <c r="H111" s="94">
        <v>0</v>
      </c>
      <c r="I111" s="94">
        <v>0</v>
      </c>
      <c r="J111" s="94">
        <v>0</v>
      </c>
      <c r="K111" s="94">
        <v>0</v>
      </c>
      <c r="L111" s="94">
        <v>0</v>
      </c>
      <c r="M111" s="94">
        <v>0</v>
      </c>
      <c r="N111" s="94">
        <v>0</v>
      </c>
      <c r="O111" s="94">
        <v>0</v>
      </c>
    </row>
    <row r="112" spans="1:17" ht="15.75" x14ac:dyDescent="0.3">
      <c r="A112" s="48" t="s">
        <v>34</v>
      </c>
      <c r="B112" s="21" t="s">
        <v>132</v>
      </c>
      <c r="C112" s="94">
        <v>1.2723487461217049</v>
      </c>
      <c r="D112" s="94">
        <v>1.2731806340534995</v>
      </c>
      <c r="E112" s="94">
        <v>1.0674753782455437</v>
      </c>
      <c r="F112" s="94">
        <v>1.0533213709483749</v>
      </c>
      <c r="G112" s="94">
        <v>1.0209591628633585</v>
      </c>
      <c r="H112" s="94">
        <v>0.87436426856050864</v>
      </c>
      <c r="I112" s="94">
        <v>0.77504917995707823</v>
      </c>
      <c r="J112" s="94">
        <v>0.4868410878565651</v>
      </c>
      <c r="K112" s="94">
        <v>0.3272240457943697</v>
      </c>
      <c r="L112" s="94">
        <v>0.12594674289587413</v>
      </c>
      <c r="M112" s="94">
        <v>4.4678795919243633E-2</v>
      </c>
      <c r="N112" s="94">
        <v>6.5193100151841321E-3</v>
      </c>
      <c r="O112" s="94">
        <v>3.3218916399284652E-3</v>
      </c>
    </row>
    <row r="113" spans="1:15" ht="15.75" x14ac:dyDescent="0.3">
      <c r="A113" s="48" t="s">
        <v>33</v>
      </c>
      <c r="B113" s="21" t="s">
        <v>133</v>
      </c>
      <c r="C113" s="94">
        <v>8.3234978677793767E-2</v>
      </c>
      <c r="D113" s="94">
        <v>8.3772537318431692E-2</v>
      </c>
      <c r="E113" s="94">
        <v>8.335760946479151E-2</v>
      </c>
      <c r="F113" s="94">
        <v>8.7434492235870576E-2</v>
      </c>
      <c r="G113" s="94">
        <v>9.1585841568109241E-2</v>
      </c>
      <c r="H113" s="94">
        <v>8.9621669949318652E-2</v>
      </c>
      <c r="I113" s="94">
        <v>8.2406124009534121E-2</v>
      </c>
      <c r="J113" s="94">
        <v>6.7839057731921962E-2</v>
      </c>
      <c r="K113" s="94">
        <v>5.7943322307922374E-2</v>
      </c>
      <c r="L113" s="94">
        <v>3.7281266825203212E-2</v>
      </c>
      <c r="M113" s="94">
        <v>2.5827556976202114E-2</v>
      </c>
      <c r="N113" s="94">
        <v>4.9985119460278873E-6</v>
      </c>
      <c r="O113" s="94">
        <v>0</v>
      </c>
    </row>
    <row r="114" spans="1:15" ht="15.75" x14ac:dyDescent="0.3">
      <c r="A114" s="48" t="s">
        <v>134</v>
      </c>
      <c r="B114" s="21" t="s">
        <v>135</v>
      </c>
      <c r="C114" s="94">
        <v>0</v>
      </c>
      <c r="D114" s="94">
        <v>0</v>
      </c>
      <c r="E114" s="94">
        <v>0</v>
      </c>
      <c r="F114" s="94">
        <v>0</v>
      </c>
      <c r="G114" s="94">
        <v>0</v>
      </c>
      <c r="H114" s="94">
        <v>0</v>
      </c>
      <c r="I114" s="94">
        <v>0</v>
      </c>
      <c r="J114" s="94">
        <v>0</v>
      </c>
      <c r="K114" s="94">
        <v>0</v>
      </c>
      <c r="L114" s="94">
        <v>0</v>
      </c>
      <c r="M114" s="94">
        <v>0</v>
      </c>
      <c r="N114" s="94">
        <v>0</v>
      </c>
      <c r="O114" s="94">
        <v>0</v>
      </c>
    </row>
    <row r="115" spans="1:15" ht="15.75" x14ac:dyDescent="0.3">
      <c r="A115" s="48"/>
      <c r="B115" s="38" t="s">
        <v>196</v>
      </c>
      <c r="C115" s="74">
        <f t="shared" ref="C115:D115" si="32">SUM(C98:C114)</f>
        <v>123.42516282896165</v>
      </c>
      <c r="D115" s="74">
        <f t="shared" si="32"/>
        <v>122.67618493100515</v>
      </c>
      <c r="E115" s="74">
        <f>SUM(E98:E114)</f>
        <v>104.27386908639492</v>
      </c>
      <c r="F115" s="74">
        <f t="shared" ref="F115:O115" si="33">SUM(F98:F114)</f>
        <v>112.64415578512116</v>
      </c>
      <c r="G115" s="74">
        <f t="shared" si="33"/>
        <v>106.08784921031034</v>
      </c>
      <c r="H115" s="74">
        <f t="shared" si="33"/>
        <v>91.676777080057505</v>
      </c>
      <c r="I115" s="74">
        <f t="shared" si="33"/>
        <v>82.248201684997611</v>
      </c>
      <c r="J115" s="74">
        <f t="shared" si="33"/>
        <v>61.894767586565685</v>
      </c>
      <c r="K115" s="74">
        <f t="shared" si="33"/>
        <v>49.706122868970965</v>
      </c>
      <c r="L115" s="74">
        <f t="shared" si="33"/>
        <v>25.537759644808926</v>
      </c>
      <c r="M115" s="74">
        <f t="shared" si="33"/>
        <v>13.760331764603203</v>
      </c>
      <c r="N115" s="74">
        <f t="shared" si="33"/>
        <v>2.1969484713920999</v>
      </c>
      <c r="O115" s="74">
        <f t="shared" si="33"/>
        <v>1.797786266417847</v>
      </c>
    </row>
    <row r="116" spans="1:15" ht="15.75" x14ac:dyDescent="0.3">
      <c r="A116" s="48" t="s">
        <v>48</v>
      </c>
      <c r="B116" s="21" t="s">
        <v>136</v>
      </c>
      <c r="C116" s="94">
        <v>0.35875074760626591</v>
      </c>
      <c r="D116" s="94">
        <v>0.35954169503963601</v>
      </c>
      <c r="E116" s="94">
        <v>0.30052312671564396</v>
      </c>
      <c r="F116" s="94">
        <v>0.32279927241927681</v>
      </c>
      <c r="G116" s="94">
        <v>0.33715864159662068</v>
      </c>
      <c r="H116" s="94">
        <v>0.29158522468034276</v>
      </c>
      <c r="I116" s="94">
        <v>0.26197785278535213</v>
      </c>
      <c r="J116" s="94">
        <v>0.19541938397531247</v>
      </c>
      <c r="K116" s="94">
        <v>0.15498120983888861</v>
      </c>
      <c r="L116" s="94">
        <v>8.9620864997218844E-2</v>
      </c>
      <c r="M116" s="94">
        <v>5.5882647778445378E-2</v>
      </c>
      <c r="N116" s="94">
        <v>0</v>
      </c>
      <c r="O116" s="94">
        <v>0</v>
      </c>
    </row>
    <row r="117" spans="1:15" ht="15.75" x14ac:dyDescent="0.3">
      <c r="A117" s="48" t="s">
        <v>70</v>
      </c>
      <c r="B117" s="21" t="s">
        <v>197</v>
      </c>
      <c r="C117" s="94">
        <v>0.10878090933458097</v>
      </c>
      <c r="D117" s="94">
        <v>0.11936423021120542</v>
      </c>
      <c r="E117" s="94">
        <v>0.11015630966456856</v>
      </c>
      <c r="F117" s="94">
        <v>0.11329892105236072</v>
      </c>
      <c r="G117" s="94">
        <v>0.12347818109522761</v>
      </c>
      <c r="H117" s="94">
        <v>0.13364230832184781</v>
      </c>
      <c r="I117" s="94">
        <v>0.14041839313959451</v>
      </c>
      <c r="J117" s="94">
        <v>0.13457243646353503</v>
      </c>
      <c r="K117" s="94">
        <v>0.13067513201282865</v>
      </c>
      <c r="L117" s="94">
        <v>0.10496320616164556</v>
      </c>
      <c r="M117" s="94">
        <v>8.7821922260856805E-2</v>
      </c>
      <c r="N117" s="94">
        <v>1.4797289234771527E-2</v>
      </c>
      <c r="O117" s="94">
        <v>0</v>
      </c>
    </row>
    <row r="118" spans="1:15" ht="15.75" x14ac:dyDescent="0.3">
      <c r="A118" s="48" t="s">
        <v>50</v>
      </c>
      <c r="B118" s="21" t="s">
        <v>137</v>
      </c>
      <c r="C118" s="94">
        <v>1.150459004738646</v>
      </c>
      <c r="D118" s="94">
        <v>1.1682307981541349</v>
      </c>
      <c r="E118" s="94">
        <v>1.2051267519268547</v>
      </c>
      <c r="F118" s="94">
        <v>1.1703422142040134</v>
      </c>
      <c r="G118" s="94">
        <v>1.1315700995573268</v>
      </c>
      <c r="H118" s="94">
        <v>1.0379659827659617</v>
      </c>
      <c r="I118" s="94">
        <v>0.97665396484194589</v>
      </c>
      <c r="J118" s="94">
        <v>0.80954093321966125</v>
      </c>
      <c r="K118" s="94">
        <v>0.70125571747900683</v>
      </c>
      <c r="L118" s="94">
        <v>0.49552783445051662</v>
      </c>
      <c r="M118" s="94">
        <v>0.37562845161595154</v>
      </c>
      <c r="N118" s="94">
        <v>0.1268642427360481</v>
      </c>
      <c r="O118" s="94">
        <v>1.2623455480252534E-2</v>
      </c>
    </row>
    <row r="119" spans="1:15" ht="15.75" x14ac:dyDescent="0.3">
      <c r="A119" s="48" t="s">
        <v>49</v>
      </c>
      <c r="B119" s="21" t="s">
        <v>138</v>
      </c>
      <c r="C119" s="94">
        <v>1.0053456655645248</v>
      </c>
      <c r="D119" s="94">
        <v>1.0180755296234105</v>
      </c>
      <c r="E119" s="94">
        <v>1.0135911688757859</v>
      </c>
      <c r="F119" s="94">
        <v>0.99351102437419025</v>
      </c>
      <c r="G119" s="94">
        <v>0.98012426137312703</v>
      </c>
      <c r="H119" s="94">
        <v>0.97114955215460141</v>
      </c>
      <c r="I119" s="94">
        <v>0.96516641267558456</v>
      </c>
      <c r="J119" s="94">
        <v>0.83203248665553553</v>
      </c>
      <c r="K119" s="94">
        <v>0.74327653597550258</v>
      </c>
      <c r="L119" s="94">
        <v>0.53123790758523037</v>
      </c>
      <c r="M119" s="94">
        <v>0.38987882199171564</v>
      </c>
      <c r="N119" s="94">
        <v>8.5817949984317143E-3</v>
      </c>
      <c r="O119" s="94">
        <v>7.8016318167561053E-3</v>
      </c>
    </row>
    <row r="120" spans="1:15" ht="15.75" x14ac:dyDescent="0.3">
      <c r="A120" s="48" t="s">
        <v>51</v>
      </c>
      <c r="B120" s="21" t="s">
        <v>139</v>
      </c>
      <c r="C120" s="94">
        <v>4.8979725376170355</v>
      </c>
      <c r="D120" s="94">
        <v>4.9785116910016605</v>
      </c>
      <c r="E120" s="94">
        <v>3.052157634878049</v>
      </c>
      <c r="F120" s="94">
        <v>3.9276657350791524</v>
      </c>
      <c r="G120" s="94">
        <v>4.5113378018799057</v>
      </c>
      <c r="H120" s="94">
        <v>4.4547651709312754</v>
      </c>
      <c r="I120" s="94">
        <v>4.4170500836321898</v>
      </c>
      <c r="J120" s="94">
        <v>3.4832087677379606</v>
      </c>
      <c r="K120" s="94">
        <v>2.8606478904751418</v>
      </c>
      <c r="L120" s="94">
        <v>2.5070772252583486</v>
      </c>
      <c r="M120" s="94">
        <v>2.2713634484471523</v>
      </c>
      <c r="N120" s="94">
        <v>1.9730195279109077</v>
      </c>
      <c r="O120" s="94">
        <v>1.5606128709535794</v>
      </c>
    </row>
    <row r="121" spans="1:15" ht="15.75" x14ac:dyDescent="0.3">
      <c r="A121" s="48"/>
      <c r="B121" s="38" t="s">
        <v>198</v>
      </c>
      <c r="C121" s="74">
        <f t="shared" ref="C121:D121" si="34">SUM(C116:C120)</f>
        <v>7.5213088648610533</v>
      </c>
      <c r="D121" s="74">
        <f t="shared" si="34"/>
        <v>7.6437239440300475</v>
      </c>
      <c r="E121" s="74">
        <f>SUM(E116:E120)</f>
        <v>5.6815549920609021</v>
      </c>
      <c r="F121" s="74">
        <f t="shared" ref="F121" si="35">SUM(F116:F120)</f>
        <v>6.5276171671289935</v>
      </c>
      <c r="G121" s="74">
        <f t="shared" ref="G121:O121" si="36">SUM(G116:G120)</f>
        <v>7.0836689855022072</v>
      </c>
      <c r="H121" s="74">
        <f t="shared" ref="H121" si="37">SUM(H116:H120)</f>
        <v>6.8891082388540292</v>
      </c>
      <c r="I121" s="74">
        <f t="shared" si="36"/>
        <v>6.7612667070746664</v>
      </c>
      <c r="J121" s="74">
        <f t="shared" ref="J121" si="38">SUM(J116:J120)</f>
        <v>5.4547740080520049</v>
      </c>
      <c r="K121" s="74">
        <f t="shared" si="36"/>
        <v>4.5908364857813684</v>
      </c>
      <c r="L121" s="74">
        <f t="shared" ref="L121" si="39">SUM(L116:L120)</f>
        <v>3.7284270384529599</v>
      </c>
      <c r="M121" s="74">
        <f t="shared" si="36"/>
        <v>3.1805752920941215</v>
      </c>
      <c r="N121" s="74">
        <f t="shared" si="36"/>
        <v>2.1232628548801591</v>
      </c>
      <c r="O121" s="74">
        <f t="shared" si="36"/>
        <v>1.581037958250588</v>
      </c>
    </row>
    <row r="122" spans="1:15" ht="15.75" x14ac:dyDescent="0.3">
      <c r="A122" s="48"/>
      <c r="B122" s="39" t="s">
        <v>199</v>
      </c>
      <c r="C122" s="75">
        <f t="shared" ref="C122:D122" si="40">+C115+C121</f>
        <v>130.9464716938227</v>
      </c>
      <c r="D122" s="75">
        <f t="shared" si="40"/>
        <v>130.3199088750352</v>
      </c>
      <c r="E122" s="75">
        <f>+E115+E121</f>
        <v>109.95542407845582</v>
      </c>
      <c r="F122" s="75">
        <f t="shared" ref="F122" si="41">+F115+F121</f>
        <v>119.17177295225015</v>
      </c>
      <c r="G122" s="75">
        <f t="shared" ref="G122:O122" si="42">+G115+G121</f>
        <v>113.17151819581255</v>
      </c>
      <c r="H122" s="75">
        <f t="shared" ref="H122" si="43">+H115+H121</f>
        <v>98.56588531891154</v>
      </c>
      <c r="I122" s="75">
        <f t="shared" si="42"/>
        <v>89.009468392072279</v>
      </c>
      <c r="J122" s="75">
        <f t="shared" ref="J122" si="44">+J115+J121</f>
        <v>67.349541594617691</v>
      </c>
      <c r="K122" s="75">
        <f t="shared" si="42"/>
        <v>54.296959354752332</v>
      </c>
      <c r="L122" s="75">
        <f t="shared" ref="L122" si="45">+L115+L121</f>
        <v>29.266186683261886</v>
      </c>
      <c r="M122" s="75">
        <f t="shared" si="42"/>
        <v>16.940907056697323</v>
      </c>
      <c r="N122" s="75">
        <f t="shared" si="42"/>
        <v>4.3202113262722595</v>
      </c>
      <c r="O122" s="75">
        <f t="shared" si="42"/>
        <v>3.3788242246684348</v>
      </c>
    </row>
    <row r="123" spans="1:15" ht="15.75" x14ac:dyDescent="0.3">
      <c r="A123" s="48"/>
      <c r="B123" s="18" t="s">
        <v>83</v>
      </c>
      <c r="C123" s="79">
        <f>C122-'Répartition SECTEN1_2023'!C31/1000</f>
        <v>0</v>
      </c>
      <c r="D123" s="79">
        <f>D122-'Répartition SECTEN1_2023'!D31/1000</f>
        <v>0</v>
      </c>
      <c r="E123" s="80">
        <f>E122-'Répartition SECTEN1_2023'!E31/1000</f>
        <v>0</v>
      </c>
      <c r="F123" s="79"/>
      <c r="G123" s="79">
        <f>G122-'Répartition SECTEN1_2023'!G31/1000</f>
        <v>0</v>
      </c>
      <c r="H123" s="79"/>
      <c r="I123" s="79">
        <f>I122-'Répartition SECTEN1_2023'!I31/1000</f>
        <v>0</v>
      </c>
      <c r="J123" s="79"/>
      <c r="K123" s="79">
        <f>K122-'Répartition SECTEN1_2023'!K31/1000</f>
        <v>0</v>
      </c>
      <c r="L123" s="79"/>
      <c r="M123" s="79">
        <f>M122-'Répartition SECTEN1_2023'!M31/1000</f>
        <v>0</v>
      </c>
      <c r="N123" s="79">
        <f>N122-'Répartition SECTEN1_2023'!N31/1000</f>
        <v>0</v>
      </c>
      <c r="O123" s="79">
        <f>O122-'Répartition SECTEN1_2023'!O31/1000</f>
        <v>0</v>
      </c>
    </row>
    <row r="124" spans="1:15" ht="15.75" x14ac:dyDescent="0.3">
      <c r="A124" s="51" t="s">
        <v>71</v>
      </c>
      <c r="B124" s="41" t="s">
        <v>200</v>
      </c>
      <c r="C124" s="94">
        <v>6.3994836920699211E-2</v>
      </c>
      <c r="D124" s="94">
        <v>7.0058255048466342E-2</v>
      </c>
      <c r="E124" s="94">
        <v>5.7873934855349946E-2</v>
      </c>
      <c r="F124" s="94">
        <v>5.9525000393825057E-2</v>
      </c>
      <c r="G124" s="94">
        <v>6.4946228969295403E-2</v>
      </c>
      <c r="H124" s="94">
        <v>7.0337366606831195E-2</v>
      </c>
      <c r="I124" s="94">
        <v>7.3931458365188385E-2</v>
      </c>
      <c r="J124" s="94">
        <v>7.1134892426726076E-2</v>
      </c>
      <c r="K124" s="94">
        <v>6.9270515134417884E-2</v>
      </c>
      <c r="L124" s="94">
        <v>5.5903449258803292E-2</v>
      </c>
      <c r="M124" s="94">
        <v>4.6992072008393559E-2</v>
      </c>
      <c r="N124" s="94">
        <v>8.6624433032819765E-3</v>
      </c>
      <c r="O124" s="94">
        <v>0</v>
      </c>
    </row>
    <row r="125" spans="1:15" ht="15.75" x14ac:dyDescent="0.3">
      <c r="A125" s="51" t="s">
        <v>78</v>
      </c>
      <c r="B125" s="41" t="s">
        <v>201</v>
      </c>
      <c r="C125" s="94">
        <v>6.2271285475464655</v>
      </c>
      <c r="D125" s="94">
        <v>5.4675076609020969</v>
      </c>
      <c r="E125" s="94">
        <v>3.0637074243179439</v>
      </c>
      <c r="F125" s="94">
        <v>4.0484370404580465</v>
      </c>
      <c r="G125" s="94">
        <v>4.7048294882343216</v>
      </c>
      <c r="H125" s="94">
        <v>4.271669476842094</v>
      </c>
      <c r="I125" s="94">
        <v>3.9828961359139434</v>
      </c>
      <c r="J125" s="94">
        <v>3.1700118977289971</v>
      </c>
      <c r="K125" s="94">
        <v>2.6280890722723647</v>
      </c>
      <c r="L125" s="94">
        <v>1.8543541972141069</v>
      </c>
      <c r="M125" s="94">
        <v>1.338530947175268</v>
      </c>
      <c r="N125" s="94">
        <v>0.66957514785359429</v>
      </c>
      <c r="O125" s="94">
        <v>1.3212445140492008E-3</v>
      </c>
    </row>
    <row r="126" spans="1:15" ht="15.75" x14ac:dyDescent="0.3">
      <c r="A126" s="51" t="s">
        <v>53</v>
      </c>
      <c r="B126" s="41" t="s">
        <v>202</v>
      </c>
      <c r="C126" s="94">
        <v>18.144521674768622</v>
      </c>
      <c r="D126" s="94">
        <v>19.052742231582343</v>
      </c>
      <c r="E126" s="94">
        <v>8.2495789522254235</v>
      </c>
      <c r="F126" s="94">
        <v>14.514281849118461</v>
      </c>
      <c r="G126" s="94">
        <v>18.690860631330249</v>
      </c>
      <c r="H126" s="94">
        <v>18.840478206346283</v>
      </c>
      <c r="I126" s="94">
        <v>18.940223256356958</v>
      </c>
      <c r="J126" s="94">
        <v>17.089449730962091</v>
      </c>
      <c r="K126" s="94">
        <v>15.855600714032168</v>
      </c>
      <c r="L126" s="94">
        <v>14.025557060062477</v>
      </c>
      <c r="M126" s="94">
        <v>12.805527957416013</v>
      </c>
      <c r="N126" s="94">
        <v>11.237210782934287</v>
      </c>
      <c r="O126" s="94">
        <v>8.6220876786218472</v>
      </c>
    </row>
    <row r="127" spans="1:15" ht="15.75" x14ac:dyDescent="0.3">
      <c r="A127" s="51" t="s">
        <v>140</v>
      </c>
      <c r="B127" s="42" t="s">
        <v>203</v>
      </c>
      <c r="C127" s="94">
        <v>1.6140600000000001E-3</v>
      </c>
      <c r="D127" s="94">
        <v>1.1310525E-3</v>
      </c>
      <c r="E127" s="94">
        <v>8.437274999999998E-4</v>
      </c>
      <c r="F127" s="94">
        <v>0</v>
      </c>
      <c r="G127" s="94">
        <v>0</v>
      </c>
      <c r="H127" s="94">
        <v>0</v>
      </c>
      <c r="I127" s="94">
        <v>0</v>
      </c>
      <c r="J127" s="94">
        <v>0</v>
      </c>
      <c r="K127" s="94">
        <v>0</v>
      </c>
      <c r="L127" s="94">
        <v>0</v>
      </c>
      <c r="M127" s="94">
        <v>0</v>
      </c>
      <c r="N127" s="94">
        <v>0</v>
      </c>
      <c r="O127" s="94">
        <v>0</v>
      </c>
    </row>
    <row r="128" spans="1:15" ht="15.75" x14ac:dyDescent="0.3">
      <c r="A128" s="51"/>
      <c r="B128" s="43" t="s">
        <v>204</v>
      </c>
      <c r="C128" s="76">
        <f t="shared" ref="C128:D128" si="46">SUM(C124:C127)</f>
        <v>24.43725911923579</v>
      </c>
      <c r="D128" s="76">
        <f t="shared" si="46"/>
        <v>24.591439200032905</v>
      </c>
      <c r="E128" s="76">
        <f t="shared" ref="E128:O128" si="47">SUM(E124:E127)</f>
        <v>11.372004038898718</v>
      </c>
      <c r="F128" s="76">
        <f t="shared" ref="F128" si="48">SUM(F124:F127)</f>
        <v>18.622243889970335</v>
      </c>
      <c r="G128" s="76">
        <f t="shared" si="47"/>
        <v>23.460636348533868</v>
      </c>
      <c r="H128" s="76">
        <f t="shared" ref="H128" si="49">SUM(H124:H127)</f>
        <v>23.182485049795208</v>
      </c>
      <c r="I128" s="76">
        <f t="shared" si="47"/>
        <v>22.997050850636089</v>
      </c>
      <c r="J128" s="76">
        <f t="shared" ref="J128" si="50">SUM(J124:J127)</f>
        <v>20.330596521117815</v>
      </c>
      <c r="K128" s="76">
        <f t="shared" si="47"/>
        <v>18.552960301438951</v>
      </c>
      <c r="L128" s="76">
        <f t="shared" ref="L128" si="51">SUM(L124:L127)</f>
        <v>15.935814706535387</v>
      </c>
      <c r="M128" s="76">
        <f t="shared" si="47"/>
        <v>14.191050976599675</v>
      </c>
      <c r="N128" s="76">
        <f t="shared" si="47"/>
        <v>11.915448374091163</v>
      </c>
      <c r="O128" s="76">
        <f t="shared" si="47"/>
        <v>8.6234089231358961</v>
      </c>
    </row>
    <row r="129" spans="1:15" ht="15.75" x14ac:dyDescent="0.3">
      <c r="A129" s="49"/>
      <c r="B129" s="105"/>
      <c r="C129" s="105"/>
      <c r="D129" s="105"/>
    </row>
    <row r="130" spans="1:15" ht="16.5" x14ac:dyDescent="0.3">
      <c r="A130" s="49"/>
      <c r="B130" s="44" t="s">
        <v>205</v>
      </c>
      <c r="C130" s="96"/>
      <c r="D130" s="96"/>
      <c r="E130" s="96"/>
      <c r="F130" s="96"/>
      <c r="G130" s="96"/>
      <c r="H130" s="96"/>
      <c r="I130" s="96"/>
      <c r="J130" s="96"/>
      <c r="K130" s="96"/>
      <c r="L130" s="96"/>
      <c r="M130" s="96"/>
      <c r="N130" s="96"/>
      <c r="O130" s="96"/>
    </row>
    <row r="131" spans="1:15" ht="30" x14ac:dyDescent="0.35">
      <c r="A131" s="47"/>
      <c r="B131" s="14" t="s">
        <v>208</v>
      </c>
      <c r="C131" s="15">
        <v>2018</v>
      </c>
      <c r="D131" s="15">
        <v>2019</v>
      </c>
      <c r="E131" s="15">
        <v>2020</v>
      </c>
      <c r="F131" s="15">
        <v>2023</v>
      </c>
      <c r="G131" s="15">
        <v>2025</v>
      </c>
      <c r="H131" s="15">
        <v>2028</v>
      </c>
      <c r="I131" s="15">
        <v>2030</v>
      </c>
      <c r="J131" s="15">
        <v>2033</v>
      </c>
      <c r="K131" s="15">
        <v>2035</v>
      </c>
      <c r="L131" s="15">
        <v>2038</v>
      </c>
      <c r="M131" s="15">
        <v>2040</v>
      </c>
      <c r="N131" s="15">
        <v>2045</v>
      </c>
      <c r="O131" s="15">
        <v>2050</v>
      </c>
    </row>
    <row r="132" spans="1:15" ht="15.75" x14ac:dyDescent="0.3">
      <c r="A132" s="48" t="s">
        <v>72</v>
      </c>
      <c r="B132" s="21" t="s">
        <v>141</v>
      </c>
      <c r="C132" s="94">
        <v>-32.207064481400622</v>
      </c>
      <c r="D132" s="94">
        <v>-29.597238994313312</v>
      </c>
      <c r="E132" s="94">
        <v>-32.354889113846376</v>
      </c>
      <c r="F132" s="94">
        <v>-20.45225805022061</v>
      </c>
      <c r="G132" s="94">
        <v>-9.3856748854540673</v>
      </c>
      <c r="H132" s="94">
        <v>-15.087047235899574</v>
      </c>
      <c r="I132" s="94">
        <v>-18.608197977114507</v>
      </c>
      <c r="J132" s="94">
        <v>-16.532412772332062</v>
      </c>
      <c r="K132" s="94">
        <v>-15.689245681336841</v>
      </c>
      <c r="L132" s="94">
        <v>-14.044545185257249</v>
      </c>
      <c r="M132" s="94">
        <v>-12.923886548093787</v>
      </c>
      <c r="N132" s="94">
        <v>-10.19374377321855</v>
      </c>
      <c r="O132" s="94">
        <v>-7.7589340452009017</v>
      </c>
    </row>
    <row r="133" spans="1:15" ht="15.75" x14ac:dyDescent="0.3">
      <c r="A133" s="48" t="s">
        <v>67</v>
      </c>
      <c r="B133" s="21" t="s">
        <v>142</v>
      </c>
      <c r="C133" s="94">
        <v>7.6227336736124194</v>
      </c>
      <c r="D133" s="94">
        <v>6.634804635076236</v>
      </c>
      <c r="E133" s="94">
        <v>6.2115532632067172</v>
      </c>
      <c r="F133" s="94">
        <v>6.038634002041106</v>
      </c>
      <c r="G133" s="94">
        <v>6.5329658033848244</v>
      </c>
      <c r="H133" s="94">
        <v>5.6880915902518954</v>
      </c>
      <c r="I133" s="94">
        <v>5.1726001799486401</v>
      </c>
      <c r="J133" s="94">
        <v>5.1110630828208983</v>
      </c>
      <c r="K133" s="94">
        <v>5.0284844647387548</v>
      </c>
      <c r="L133" s="94">
        <v>4.8795868304751489</v>
      </c>
      <c r="M133" s="94">
        <v>3.9204886397590575</v>
      </c>
      <c r="N133" s="94">
        <v>2.8976301008530498</v>
      </c>
      <c r="O133" s="94">
        <v>1.9566293741676939</v>
      </c>
    </row>
    <row r="134" spans="1:15" ht="15.75" x14ac:dyDescent="0.3">
      <c r="A134" s="48" t="s">
        <v>73</v>
      </c>
      <c r="B134" s="21" t="s">
        <v>143</v>
      </c>
      <c r="C134" s="94">
        <v>-1.557297385365227</v>
      </c>
      <c r="D134" s="94">
        <v>-1.7536147219964582</v>
      </c>
      <c r="E134" s="94">
        <v>-1.5727237252943591</v>
      </c>
      <c r="F134" s="94">
        <v>-2.7029983434204223</v>
      </c>
      <c r="G134" s="94">
        <v>-2.378627420548316</v>
      </c>
      <c r="H134" s="94">
        <v>-2.3516966288989316</v>
      </c>
      <c r="I134" s="94">
        <v>-2.4138465637524007</v>
      </c>
      <c r="J134" s="94">
        <v>-2.4046519876142827</v>
      </c>
      <c r="K134" s="94">
        <v>-2.3990412157049898</v>
      </c>
      <c r="L134" s="94">
        <v>0.30846934433143081</v>
      </c>
      <c r="M134" s="94">
        <v>0.22614186916410434</v>
      </c>
      <c r="N134" s="94">
        <v>-3.5036539793923793E-2</v>
      </c>
      <c r="O134" s="94">
        <v>-7.5591249721511933E-2</v>
      </c>
    </row>
    <row r="135" spans="1:15" ht="15.75" x14ac:dyDescent="0.3">
      <c r="A135" s="48" t="s">
        <v>82</v>
      </c>
      <c r="B135" s="21" t="s">
        <v>144</v>
      </c>
      <c r="C135" s="94">
        <v>0.57790186106682861</v>
      </c>
      <c r="D135" s="94">
        <v>0.54765919440016197</v>
      </c>
      <c r="E135" s="94">
        <v>0.52032786106682849</v>
      </c>
      <c r="F135" s="94">
        <v>0.45588905848306871</v>
      </c>
      <c r="G135" s="94">
        <v>0.44625408043126946</v>
      </c>
      <c r="H135" s="94">
        <v>0.42219993724268995</v>
      </c>
      <c r="I135" s="94">
        <v>0.40430916784644888</v>
      </c>
      <c r="J135" s="94">
        <v>0.35399249384138842</v>
      </c>
      <c r="K135" s="94">
        <v>0.30632435354788645</v>
      </c>
      <c r="L135" s="94">
        <v>0.26111840833664768</v>
      </c>
      <c r="M135" s="94">
        <v>0.24836297840959992</v>
      </c>
      <c r="N135" s="94">
        <v>0.22026149953612936</v>
      </c>
      <c r="O135" s="94">
        <v>0.19755372008631633</v>
      </c>
    </row>
    <row r="136" spans="1:15" ht="15.75" x14ac:dyDescent="0.3">
      <c r="A136" s="48" t="s">
        <v>79</v>
      </c>
      <c r="B136" s="21" t="s">
        <v>206</v>
      </c>
      <c r="C136" s="94">
        <v>4.4852651525611682</v>
      </c>
      <c r="D136" s="94">
        <v>4.2702743239133483</v>
      </c>
      <c r="E136" s="94">
        <v>4.3365131619321948</v>
      </c>
      <c r="F136" s="94">
        <v>3.5282263749538485</v>
      </c>
      <c r="G136" s="94">
        <v>3.3092450271989766</v>
      </c>
      <c r="H136" s="94">
        <v>2.9770174854883091</v>
      </c>
      <c r="I136" s="94">
        <v>2.7525551556954166</v>
      </c>
      <c r="J136" s="94">
        <v>2.2448585434404729</v>
      </c>
      <c r="K136" s="94">
        <v>1.8931114947929137</v>
      </c>
      <c r="L136" s="94">
        <v>1.4127901761680903</v>
      </c>
      <c r="M136" s="94">
        <v>1.0804557732434066</v>
      </c>
      <c r="N136" s="94">
        <v>0.43302400117745643</v>
      </c>
      <c r="O136" s="94">
        <v>-6.0104195753389655E-2</v>
      </c>
    </row>
    <row r="137" spans="1:15" ht="15.75" x14ac:dyDescent="0.3">
      <c r="A137" s="48" t="s">
        <v>76</v>
      </c>
      <c r="B137" s="21" t="s">
        <v>145</v>
      </c>
      <c r="C137" s="94">
        <v>9.1582333333333321E-2</v>
      </c>
      <c r="D137" s="94">
        <v>8.8491333333333325E-2</v>
      </c>
      <c r="E137" s="94">
        <v>8.7967000000000017E-2</v>
      </c>
      <c r="F137" s="94">
        <v>8.7967000000000004E-2</v>
      </c>
      <c r="G137" s="94">
        <v>8.7967000000000004E-2</v>
      </c>
      <c r="H137" s="94">
        <v>8.7967000000000004E-2</v>
      </c>
      <c r="I137" s="94">
        <v>8.7967000000000004E-2</v>
      </c>
      <c r="J137" s="94">
        <v>8.7967000000000004E-2</v>
      </c>
      <c r="K137" s="94">
        <v>8.7967000000000004E-2</v>
      </c>
      <c r="L137" s="94">
        <v>8.7967000000000004E-2</v>
      </c>
      <c r="M137" s="94">
        <v>8.7967000000000004E-2</v>
      </c>
      <c r="N137" s="94">
        <v>8.7967000000000004E-2</v>
      </c>
      <c r="O137" s="94">
        <v>8.7967000000000004E-2</v>
      </c>
    </row>
    <row r="138" spans="1:15" ht="15.75" x14ac:dyDescent="0.3">
      <c r="A138" s="48" t="s">
        <v>74</v>
      </c>
      <c r="B138" s="21" t="s">
        <v>146</v>
      </c>
      <c r="C138" s="94">
        <v>-1.0131913196556337</v>
      </c>
      <c r="D138" s="94">
        <v>-0.74371185143501906</v>
      </c>
      <c r="E138" s="94">
        <v>-1.0521032632586591</v>
      </c>
      <c r="F138" s="94">
        <v>-3.926043881762356</v>
      </c>
      <c r="G138" s="94">
        <v>-5.8662498093271722</v>
      </c>
      <c r="H138" s="94">
        <v>-7.7047114106033154</v>
      </c>
      <c r="I138" s="94">
        <v>-8.8833126249505234</v>
      </c>
      <c r="J138" s="94">
        <v>-8.9757549948442694</v>
      </c>
      <c r="K138" s="94">
        <v>-9.0600303673925691</v>
      </c>
      <c r="L138" s="94">
        <v>-9.2058022613048838</v>
      </c>
      <c r="M138" s="94">
        <v>-9.3109610455742491</v>
      </c>
      <c r="N138" s="94">
        <v>-9.5883779773309747</v>
      </c>
      <c r="O138" s="94">
        <v>-9.8754692785207752</v>
      </c>
    </row>
    <row r="139" spans="1:15" ht="15.75" x14ac:dyDescent="0.3">
      <c r="A139" s="48" t="s">
        <v>147</v>
      </c>
      <c r="B139" s="21" t="s">
        <v>148</v>
      </c>
      <c r="C139" s="94">
        <v>5.2356333333333338E-2</v>
      </c>
      <c r="D139" s="94">
        <v>4.5664666666666659E-2</v>
      </c>
      <c r="E139" s="94">
        <v>3.982366666666666E-2</v>
      </c>
      <c r="F139" s="94">
        <v>2.6418333333333332E-2</v>
      </c>
      <c r="G139" s="94">
        <v>2.0097E-2</v>
      </c>
      <c r="H139" s="94">
        <v>1.3332E-2</v>
      </c>
      <c r="I139" s="94">
        <v>1.0138333333333334E-2</v>
      </c>
      <c r="J139" s="94">
        <v>1.0138333333333334E-2</v>
      </c>
      <c r="K139" s="94">
        <v>1.0138333333333334E-2</v>
      </c>
      <c r="L139" s="94">
        <v>1.0138333333333334E-2</v>
      </c>
      <c r="M139" s="94">
        <v>1.0138333333333334E-2</v>
      </c>
      <c r="N139" s="94">
        <v>1.0138333333333334E-2</v>
      </c>
      <c r="O139" s="94">
        <v>1.0138333333333334E-2</v>
      </c>
    </row>
    <row r="140" spans="1:15" ht="15.75" x14ac:dyDescent="0.3">
      <c r="A140" s="48" t="s">
        <v>75</v>
      </c>
      <c r="B140" s="45" t="s">
        <v>149</v>
      </c>
      <c r="C140" s="94">
        <v>0</v>
      </c>
      <c r="D140" s="94">
        <v>0</v>
      </c>
      <c r="E140" s="94">
        <v>0</v>
      </c>
      <c r="F140" s="94">
        <v>0</v>
      </c>
      <c r="G140" s="94">
        <v>0</v>
      </c>
      <c r="H140" s="94">
        <v>0</v>
      </c>
      <c r="I140" s="94">
        <v>0</v>
      </c>
      <c r="J140" s="94">
        <v>0</v>
      </c>
      <c r="K140" s="94">
        <v>0</v>
      </c>
      <c r="L140" s="94">
        <v>0</v>
      </c>
      <c r="M140" s="94">
        <v>0</v>
      </c>
      <c r="N140" s="94">
        <v>0</v>
      </c>
      <c r="O140" s="94">
        <v>0</v>
      </c>
    </row>
    <row r="141" spans="1:15" ht="15.75" x14ac:dyDescent="0.3">
      <c r="A141" s="48"/>
      <c r="B141" s="46" t="s">
        <v>207</v>
      </c>
      <c r="C141" s="77">
        <f t="shared" ref="C141:D141" si="52">SUM(C132:C140)</f>
        <v>-21.947713832514399</v>
      </c>
      <c r="D141" s="77">
        <f t="shared" si="52"/>
        <v>-20.507671414355045</v>
      </c>
      <c r="E141" s="77">
        <f t="shared" ref="E141:O141" si="53">SUM(E132:E140)</f>
        <v>-23.783531149526986</v>
      </c>
      <c r="F141" s="77">
        <f t="shared" ref="F141" si="54">SUM(F132:F140)</f>
        <v>-16.944165506592029</v>
      </c>
      <c r="G141" s="77">
        <f t="shared" si="53"/>
        <v>-7.2340232043144859</v>
      </c>
      <c r="H141" s="77">
        <f t="shared" ref="H141" si="55">SUM(H132:H140)</f>
        <v>-15.954847262418925</v>
      </c>
      <c r="I141" s="77">
        <f t="shared" si="53"/>
        <v>-21.477787328993589</v>
      </c>
      <c r="J141" s="77">
        <f t="shared" ref="J141" si="56">SUM(J132:J140)</f>
        <v>-20.104800301354519</v>
      </c>
      <c r="K141" s="77">
        <f t="shared" si="53"/>
        <v>-19.822291618021513</v>
      </c>
      <c r="L141" s="77">
        <f t="shared" ref="L141" si="57">SUM(L132:L140)</f>
        <v>-16.290277353917482</v>
      </c>
      <c r="M141" s="77">
        <f t="shared" si="53"/>
        <v>-16.661292999758533</v>
      </c>
      <c r="N141" s="77">
        <f t="shared" si="53"/>
        <v>-16.168137355443481</v>
      </c>
      <c r="O141" s="77">
        <f t="shared" si="53"/>
        <v>-15.517810341609234</v>
      </c>
    </row>
    <row r="142" spans="1:15" x14ac:dyDescent="0.25">
      <c r="A142" s="48"/>
      <c r="B142" s="78" t="s">
        <v>83</v>
      </c>
      <c r="C142" s="87" t="e">
        <f>C141-#REF!/1000</f>
        <v>#REF!</v>
      </c>
      <c r="D142" s="87" t="e">
        <f>D141-#REF!/1000</f>
        <v>#REF!</v>
      </c>
      <c r="E142" s="97" t="e">
        <f>E141-#REF!/1000</f>
        <v>#REF!</v>
      </c>
      <c r="F142" s="97"/>
      <c r="G142" s="97" t="e">
        <f>G141-#REF!/1000</f>
        <v>#REF!</v>
      </c>
      <c r="H142" s="97"/>
      <c r="I142" s="97"/>
      <c r="J142" s="97"/>
      <c r="K142" s="97" t="e">
        <f>K141-#REF!/1000</f>
        <v>#REF!</v>
      </c>
      <c r="L142" s="97"/>
      <c r="M142" s="97" t="e">
        <f>M141-#REF!/1000</f>
        <v>#REF!</v>
      </c>
      <c r="N142" s="97" t="e">
        <f>N141-#REF!/1000</f>
        <v>#REF!</v>
      </c>
      <c r="O142" s="97" t="e">
        <f>O141-#REF!/1000</f>
        <v>#REF!</v>
      </c>
    </row>
    <row r="143" spans="1:15" x14ac:dyDescent="0.25">
      <c r="A143" s="51"/>
    </row>
  </sheetData>
  <mergeCells count="1">
    <mergeCell ref="B129:D12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FCB0E-DD96-4AC2-8A35-74D53DFBCB93}">
  <sheetPr>
    <tabColor theme="4" tint="0.59999389629810485"/>
  </sheetPr>
  <dimension ref="A1:O143"/>
  <sheetViews>
    <sheetView workbookViewId="0">
      <selection activeCell="C1" sqref="C1:O1048576"/>
    </sheetView>
  </sheetViews>
  <sheetFormatPr baseColWidth="10" defaultColWidth="11.42578125" defaultRowHeight="15" x14ac:dyDescent="0.25"/>
  <cols>
    <col min="2" max="2" width="55.85546875" customWidth="1"/>
    <col min="3" max="6" width="11.42578125" style="2"/>
    <col min="7" max="7" width="11.7109375" style="2" bestFit="1" customWidth="1"/>
    <col min="8" max="8" width="11.7109375" style="2" customWidth="1"/>
    <col min="9" max="15" width="11.42578125" style="2"/>
  </cols>
  <sheetData>
    <row r="1" spans="1:15" ht="15.75" thickBot="1" x14ac:dyDescent="0.3">
      <c r="B1" s="65" t="s">
        <v>2</v>
      </c>
    </row>
    <row r="2" spans="1:15" x14ac:dyDescent="0.25">
      <c r="B2" s="92"/>
    </row>
    <row r="3" spans="1:15" ht="30" x14ac:dyDescent="0.35">
      <c r="B3" s="14" t="s">
        <v>209</v>
      </c>
      <c r="C3" s="15">
        <v>2018</v>
      </c>
      <c r="D3" s="15">
        <v>2019</v>
      </c>
      <c r="E3" s="15">
        <v>2020</v>
      </c>
      <c r="F3" s="15">
        <v>2023</v>
      </c>
      <c r="G3" s="15">
        <v>2025</v>
      </c>
      <c r="H3" s="15">
        <v>2028</v>
      </c>
      <c r="I3" s="15">
        <v>2030</v>
      </c>
      <c r="J3" s="15">
        <v>2033</v>
      </c>
      <c r="K3" s="15">
        <v>2035</v>
      </c>
      <c r="L3" s="15">
        <v>2038</v>
      </c>
      <c r="M3" s="15">
        <v>2040</v>
      </c>
      <c r="N3" s="15">
        <v>2045</v>
      </c>
      <c r="O3" s="15">
        <v>2050</v>
      </c>
    </row>
    <row r="4" spans="1:15" ht="15.75" x14ac:dyDescent="0.3">
      <c r="A4" s="55"/>
      <c r="B4" s="52" t="s">
        <v>172</v>
      </c>
      <c r="C4" s="94">
        <v>45.335273120417376</v>
      </c>
      <c r="D4" s="94">
        <v>42.341581368898829</v>
      </c>
      <c r="E4" s="94">
        <v>35.984825633901956</v>
      </c>
      <c r="F4" s="94">
        <v>60.646239924060055</v>
      </c>
      <c r="G4" s="94">
        <v>60.066315390003368</v>
      </c>
      <c r="H4" s="94">
        <v>56.770795075062132</v>
      </c>
      <c r="I4" s="94">
        <v>54.555331480449233</v>
      </c>
      <c r="J4" s="94">
        <v>44.707470694264714</v>
      </c>
      <c r="K4" s="94">
        <v>38.186996666134505</v>
      </c>
      <c r="L4" s="94">
        <v>24.320279160603167</v>
      </c>
      <c r="M4" s="94">
        <v>15.374151654177707</v>
      </c>
      <c r="N4" s="94">
        <v>12.33987515213582</v>
      </c>
      <c r="O4" s="94">
        <v>9.2154618389620211</v>
      </c>
    </row>
    <row r="5" spans="1:15" ht="15.75" x14ac:dyDescent="0.3">
      <c r="A5" s="56"/>
      <c r="B5" s="52" t="s">
        <v>173</v>
      </c>
      <c r="C5" s="94">
        <v>10.069303811962389</v>
      </c>
      <c r="D5" s="94">
        <v>9.8689959938986984</v>
      </c>
      <c r="E5" s="94">
        <v>9.3573453980512298</v>
      </c>
      <c r="F5" s="94">
        <v>10.290536742409621</v>
      </c>
      <c r="G5" s="94">
        <v>10.073423417608931</v>
      </c>
      <c r="H5" s="94">
        <v>9.5530358517916429</v>
      </c>
      <c r="I5" s="94">
        <v>9.208041377212874</v>
      </c>
      <c r="J5" s="94">
        <v>8.9067691430134861</v>
      </c>
      <c r="K5" s="94">
        <v>8.715690711999482</v>
      </c>
      <c r="L5" s="94">
        <v>8.5217073343681289</v>
      </c>
      <c r="M5" s="94">
        <v>8.4013853402598624</v>
      </c>
      <c r="N5" s="94">
        <v>7.8539681400723138</v>
      </c>
      <c r="O5" s="94">
        <v>7.6776688877494124</v>
      </c>
    </row>
    <row r="6" spans="1:15" ht="15.75" x14ac:dyDescent="0.3">
      <c r="A6" s="57"/>
      <c r="B6" s="52" t="s">
        <v>155</v>
      </c>
      <c r="C6" s="94">
        <v>472.28675994300153</v>
      </c>
      <c r="D6" s="94">
        <v>502.39728747322346</v>
      </c>
      <c r="E6" s="94">
        <v>499.75762431854042</v>
      </c>
      <c r="F6" s="94">
        <v>444.38009895842873</v>
      </c>
      <c r="G6" s="94">
        <v>330.92918600413338</v>
      </c>
      <c r="H6" s="94">
        <v>201.56819890419234</v>
      </c>
      <c r="I6" s="94">
        <v>181.73780695573714</v>
      </c>
      <c r="J6" s="94">
        <v>159.7352748483554</v>
      </c>
      <c r="K6" s="94">
        <v>150.77206067658341</v>
      </c>
      <c r="L6" s="94">
        <v>138.66001477834882</v>
      </c>
      <c r="M6" s="94">
        <v>130.92822897759447</v>
      </c>
      <c r="N6" s="94">
        <v>113.35970112234448</v>
      </c>
      <c r="O6" s="94">
        <v>103.55792329115513</v>
      </c>
    </row>
    <row r="7" spans="1:15" ht="15.75" x14ac:dyDescent="0.3">
      <c r="A7" s="58"/>
      <c r="B7" s="52" t="s">
        <v>174</v>
      </c>
      <c r="C7" s="94">
        <v>156.89713334046189</v>
      </c>
      <c r="D7" s="94">
        <v>155.49776066386963</v>
      </c>
      <c r="E7" s="94">
        <v>147.27123070024922</v>
      </c>
      <c r="F7" s="94">
        <v>147.60670099146748</v>
      </c>
      <c r="G7" s="94">
        <v>141.28160697082609</v>
      </c>
      <c r="H7" s="94">
        <v>131.94471040115408</v>
      </c>
      <c r="I7" s="94">
        <v>125.79295726518576</v>
      </c>
      <c r="J7" s="94">
        <v>117.17096537147431</v>
      </c>
      <c r="K7" s="94">
        <v>107.70255206102053</v>
      </c>
      <c r="L7" s="94">
        <v>88.673874197532882</v>
      </c>
      <c r="M7" s="94">
        <v>76.510734379175133</v>
      </c>
      <c r="N7" s="94">
        <v>63.669082284434474</v>
      </c>
      <c r="O7" s="94">
        <v>60.869457718681822</v>
      </c>
    </row>
    <row r="8" spans="1:15" ht="15.75" x14ac:dyDescent="0.3">
      <c r="A8" s="59"/>
      <c r="B8" s="52" t="s">
        <v>175</v>
      </c>
      <c r="C8" s="94">
        <v>1611.0638650857397</v>
      </c>
      <c r="D8" s="94">
        <v>1584.0816481892512</v>
      </c>
      <c r="E8" s="94">
        <v>1559.7137619708724</v>
      </c>
      <c r="F8" s="94">
        <v>1492.2868326438918</v>
      </c>
      <c r="G8" s="94">
        <v>1446.6266543320155</v>
      </c>
      <c r="H8" s="94">
        <v>1379.7942081063297</v>
      </c>
      <c r="I8" s="94">
        <v>1338.2256388904545</v>
      </c>
      <c r="J8" s="94">
        <v>1282.2296790364869</v>
      </c>
      <c r="K8" s="94">
        <v>1247.3107011603458</v>
      </c>
      <c r="L8" s="94">
        <v>1196.6571474019411</v>
      </c>
      <c r="M8" s="94">
        <v>1163.9273645381804</v>
      </c>
      <c r="N8" s="94">
        <v>1085.4993419542857</v>
      </c>
      <c r="O8" s="94">
        <v>1012.5774457856957</v>
      </c>
    </row>
    <row r="9" spans="1:15" ht="15.75" x14ac:dyDescent="0.3">
      <c r="A9" s="60"/>
      <c r="B9" s="52" t="s">
        <v>158</v>
      </c>
      <c r="C9" s="94">
        <v>6.3970003370564577</v>
      </c>
      <c r="D9" s="94">
        <v>6.5757315579596547</v>
      </c>
      <c r="E9" s="94">
        <v>5.7096769205044229</v>
      </c>
      <c r="F9" s="94">
        <v>7.5419879732463126</v>
      </c>
      <c r="G9" s="94">
        <v>8.4498312247580003</v>
      </c>
      <c r="H9" s="94">
        <v>8.1347674143101685</v>
      </c>
      <c r="I9" s="94">
        <v>7.8945469633463654</v>
      </c>
      <c r="J9" s="94">
        <v>7.1165760294543174</v>
      </c>
      <c r="K9" s="94">
        <v>6.5390385197452012</v>
      </c>
      <c r="L9" s="94">
        <v>5.4597718035425311</v>
      </c>
      <c r="M9" s="94">
        <v>4.7677431802391741</v>
      </c>
      <c r="N9" s="94">
        <v>3.0175248074291194</v>
      </c>
      <c r="O9" s="94">
        <v>1.5635713794208628</v>
      </c>
    </row>
    <row r="10" spans="1:15" ht="15.75" x14ac:dyDescent="0.3">
      <c r="A10" s="61"/>
      <c r="B10" s="53" t="s">
        <v>176</v>
      </c>
      <c r="C10" s="94">
        <v>0.6397842409320823</v>
      </c>
      <c r="D10" s="94">
        <v>0.57130130593851747</v>
      </c>
      <c r="E10" s="94">
        <v>0.31273898197012395</v>
      </c>
      <c r="F10" s="94">
        <v>3.0241938408204856</v>
      </c>
      <c r="G10" s="94">
        <v>4.8420772138926083</v>
      </c>
      <c r="H10" s="94">
        <v>5.3391904017197662</v>
      </c>
      <c r="I10" s="94">
        <v>5.6708158130372999</v>
      </c>
      <c r="J10" s="94">
        <v>5.1465685592130868</v>
      </c>
      <c r="K10" s="94">
        <v>4.7975145932946166</v>
      </c>
      <c r="L10" s="94">
        <v>4.9269301599783093</v>
      </c>
      <c r="M10" s="94">
        <v>4.5975567552276138</v>
      </c>
      <c r="N10" s="94">
        <v>4.987175912009203</v>
      </c>
      <c r="O10" s="94">
        <v>4.7806380486771367</v>
      </c>
    </row>
    <row r="11" spans="1:15" ht="15.75" x14ac:dyDescent="0.3">
      <c r="A11" s="62"/>
      <c r="B11" s="54" t="s">
        <v>177</v>
      </c>
      <c r="C11" s="66">
        <v>2302.0493356386391</v>
      </c>
      <c r="D11" s="66">
        <v>2300.7630052471018</v>
      </c>
      <c r="E11" s="66">
        <v>2257.7944649421192</v>
      </c>
      <c r="F11" s="66">
        <v>2162.7523972335043</v>
      </c>
      <c r="G11" s="66">
        <v>1997.4270173393452</v>
      </c>
      <c r="H11" s="66">
        <v>1787.7657157528402</v>
      </c>
      <c r="I11" s="66">
        <v>1717.4143229323859</v>
      </c>
      <c r="J11" s="66">
        <v>1619.8667351230495</v>
      </c>
      <c r="K11" s="66">
        <v>1559.2270397958289</v>
      </c>
      <c r="L11" s="66">
        <v>1462.2927946763368</v>
      </c>
      <c r="M11" s="66">
        <v>1399.9096080696268</v>
      </c>
      <c r="N11" s="66">
        <v>1285.7394934607019</v>
      </c>
      <c r="O11" s="66">
        <v>1195.4615289016649</v>
      </c>
    </row>
    <row r="12" spans="1:15" ht="15.75" x14ac:dyDescent="0.3">
      <c r="A12" s="63"/>
      <c r="B12" s="52" t="s">
        <v>66</v>
      </c>
      <c r="C12" s="95">
        <v>40.428531203211286</v>
      </c>
      <c r="D12" s="95">
        <v>41.347802184480003</v>
      </c>
      <c r="E12" s="95">
        <v>39.695737602267855</v>
      </c>
      <c r="F12" s="95">
        <v>39.616495661022554</v>
      </c>
      <c r="G12" s="95">
        <v>39.5681121446368</v>
      </c>
      <c r="H12" s="95">
        <v>39.5008702033915</v>
      </c>
      <c r="I12" s="95">
        <v>39.457820020339071</v>
      </c>
      <c r="J12" s="95">
        <v>39.386069715251701</v>
      </c>
      <c r="K12" s="95">
        <v>39.338236178526785</v>
      </c>
      <c r="L12" s="95">
        <v>39.266485873439407</v>
      </c>
      <c r="M12" s="95">
        <v>39.218652336714499</v>
      </c>
      <c r="N12" s="95">
        <v>39.099068494902212</v>
      </c>
      <c r="O12" s="95">
        <v>38.979484653089919</v>
      </c>
    </row>
    <row r="13" spans="1:15" ht="15.75" x14ac:dyDescent="0.3">
      <c r="A13" s="64"/>
      <c r="B13" s="54" t="s">
        <v>178</v>
      </c>
      <c r="C13" s="66">
        <v>40.428531203211286</v>
      </c>
      <c r="D13" s="66">
        <v>41.347802184480003</v>
      </c>
      <c r="E13" s="66">
        <v>39.695737602267855</v>
      </c>
      <c r="F13" s="66">
        <v>39.616495661022554</v>
      </c>
      <c r="G13" s="66">
        <v>39.5681121446368</v>
      </c>
      <c r="H13" s="66">
        <v>39.5008702033915</v>
      </c>
      <c r="I13" s="66">
        <v>39.457820020339071</v>
      </c>
      <c r="J13" s="66">
        <v>39.386069715251701</v>
      </c>
      <c r="K13" s="66">
        <v>39.338236178526785</v>
      </c>
      <c r="L13" s="66">
        <v>39.266485873439407</v>
      </c>
      <c r="M13" s="66">
        <v>39.218652336714499</v>
      </c>
      <c r="N13" s="66">
        <v>39.099068494902212</v>
      </c>
      <c r="O13" s="66">
        <v>38.979484653089919</v>
      </c>
    </row>
    <row r="14" spans="1:15" x14ac:dyDescent="0.25">
      <c r="C14" s="87"/>
      <c r="D14" s="87"/>
      <c r="E14" s="99"/>
      <c r="F14" s="98"/>
      <c r="G14" s="100"/>
      <c r="H14" s="100"/>
      <c r="I14" s="100"/>
      <c r="J14" s="100"/>
      <c r="K14" s="100"/>
      <c r="L14" s="100"/>
      <c r="M14" s="100"/>
      <c r="N14" s="100"/>
      <c r="O14" s="100"/>
    </row>
    <row r="15" spans="1:15" ht="16.5" x14ac:dyDescent="0.3">
      <c r="B15" s="12" t="s">
        <v>172</v>
      </c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</row>
    <row r="16" spans="1:15" ht="30" x14ac:dyDescent="0.35">
      <c r="A16" s="47" t="s">
        <v>179</v>
      </c>
      <c r="B16" s="14" t="s">
        <v>209</v>
      </c>
      <c r="C16" s="15">
        <v>2018</v>
      </c>
      <c r="D16" s="15">
        <v>2019</v>
      </c>
      <c r="E16" s="15">
        <v>2020</v>
      </c>
      <c r="F16" s="15">
        <v>2023</v>
      </c>
      <c r="G16" s="15">
        <v>2025</v>
      </c>
      <c r="H16" s="15">
        <v>2028</v>
      </c>
      <c r="I16" s="15">
        <v>2030</v>
      </c>
      <c r="J16" s="15">
        <v>2033</v>
      </c>
      <c r="K16" s="15">
        <v>2035</v>
      </c>
      <c r="L16" s="15">
        <v>2038</v>
      </c>
      <c r="M16" s="15">
        <v>2040</v>
      </c>
      <c r="N16" s="15">
        <v>2045</v>
      </c>
      <c r="O16" s="15">
        <v>2050</v>
      </c>
    </row>
    <row r="17" spans="1:15" ht="15.75" x14ac:dyDescent="0.3">
      <c r="A17" s="48" t="s">
        <v>69</v>
      </c>
      <c r="B17" s="16" t="s">
        <v>221</v>
      </c>
      <c r="C17" s="94">
        <v>0.9844293458354364</v>
      </c>
      <c r="D17" s="94">
        <v>1.1788943617074918</v>
      </c>
      <c r="E17" s="94">
        <v>1.1021924868714732</v>
      </c>
      <c r="F17" s="94">
        <v>1.406861149407556</v>
      </c>
      <c r="G17" s="94">
        <v>1.5161033837908313</v>
      </c>
      <c r="H17" s="94">
        <v>1.4294892492350457</v>
      </c>
      <c r="I17" s="94">
        <v>1.3740136269301009</v>
      </c>
      <c r="J17" s="94">
        <v>1.3638877403885936</v>
      </c>
      <c r="K17" s="94">
        <v>1.3585504922141673</v>
      </c>
      <c r="L17" s="94">
        <v>1.1266193778636606</v>
      </c>
      <c r="M17" s="94">
        <v>0.97638221870539921</v>
      </c>
      <c r="N17" s="94">
        <v>1.0676837601005336</v>
      </c>
      <c r="O17" s="94">
        <v>1.1233591149942717</v>
      </c>
    </row>
    <row r="18" spans="1:15" ht="15.75" x14ac:dyDescent="0.3">
      <c r="A18" s="48"/>
      <c r="B18" s="16" t="s">
        <v>222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4">
        <v>0</v>
      </c>
      <c r="I18" s="94">
        <v>0</v>
      </c>
      <c r="J18" s="94">
        <v>0</v>
      </c>
      <c r="K18" s="94">
        <v>0</v>
      </c>
      <c r="L18" s="94">
        <v>0</v>
      </c>
      <c r="M18" s="94">
        <v>0</v>
      </c>
      <c r="N18" s="94">
        <v>0</v>
      </c>
      <c r="O18" s="94">
        <v>0</v>
      </c>
    </row>
    <row r="19" spans="1:15" ht="15.75" x14ac:dyDescent="0.3">
      <c r="A19" s="48" t="s">
        <v>68</v>
      </c>
      <c r="B19" s="16" t="s">
        <v>223</v>
      </c>
      <c r="C19" s="94">
        <v>0.63892888212411503</v>
      </c>
      <c r="D19" s="94">
        <v>0.59511832395269382</v>
      </c>
      <c r="E19" s="94">
        <v>0.57415910945836801</v>
      </c>
      <c r="F19" s="94">
        <v>1.4137003294368751</v>
      </c>
      <c r="G19" s="94">
        <v>1.6596837190832792</v>
      </c>
      <c r="H19" s="94">
        <v>1.9077764749774953</v>
      </c>
      <c r="I19" s="94">
        <v>2.0851544496587646</v>
      </c>
      <c r="J19" s="94">
        <v>2.1511793291502785</v>
      </c>
      <c r="K19" s="94">
        <v>2.1944347136533189</v>
      </c>
      <c r="L19" s="94">
        <v>2.1918311096741108</v>
      </c>
      <c r="M19" s="94">
        <v>2.1890779475747633</v>
      </c>
      <c r="N19" s="94">
        <v>2.1570382469956457</v>
      </c>
      <c r="O19" s="94">
        <v>2.1448376714403468</v>
      </c>
    </row>
    <row r="20" spans="1:15" ht="15.75" x14ac:dyDescent="0.3">
      <c r="A20" s="48"/>
      <c r="B20" s="16" t="s">
        <v>224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4">
        <v>0</v>
      </c>
      <c r="I20" s="94">
        <v>0</v>
      </c>
      <c r="J20" s="94">
        <v>0</v>
      </c>
      <c r="K20" s="94">
        <v>0</v>
      </c>
      <c r="L20" s="94">
        <v>0</v>
      </c>
      <c r="M20" s="94">
        <v>0</v>
      </c>
      <c r="N20" s="94">
        <v>0</v>
      </c>
      <c r="O20" s="94">
        <v>0</v>
      </c>
    </row>
    <row r="21" spans="1:15" ht="15.75" x14ac:dyDescent="0.3">
      <c r="A21" s="48" t="s">
        <v>11</v>
      </c>
      <c r="B21" s="16" t="s">
        <v>225</v>
      </c>
      <c r="C21" s="94">
        <v>0.25390276194276018</v>
      </c>
      <c r="D21" s="94">
        <v>0.23711388678914871</v>
      </c>
      <c r="E21" s="94">
        <v>0.19160226283702006</v>
      </c>
      <c r="F21" s="94">
        <v>0.18532410121584192</v>
      </c>
      <c r="G21" s="94">
        <v>0.19979829920521616</v>
      </c>
      <c r="H21" s="94">
        <v>0.17774703275590223</v>
      </c>
      <c r="I21" s="94">
        <v>0.16590624632691892</v>
      </c>
      <c r="J21" s="94">
        <v>0.14467316463660262</v>
      </c>
      <c r="K21" s="94">
        <v>0.13355951637203217</v>
      </c>
      <c r="L21" s="94">
        <v>0.11215326315036948</v>
      </c>
      <c r="M21" s="94">
        <v>9.806486783536239E-2</v>
      </c>
      <c r="N21" s="94">
        <v>6.4879958631287302E-2</v>
      </c>
      <c r="O21" s="94">
        <v>1.8920812490393249E-2</v>
      </c>
    </row>
    <row r="22" spans="1:15" ht="15.75" x14ac:dyDescent="0.3">
      <c r="A22" s="48"/>
      <c r="B22" s="16" t="s">
        <v>226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4">
        <v>0</v>
      </c>
      <c r="I22" s="94">
        <v>0</v>
      </c>
      <c r="J22" s="94">
        <v>0</v>
      </c>
      <c r="K22" s="94">
        <v>0</v>
      </c>
      <c r="L22" s="94">
        <v>0</v>
      </c>
      <c r="M22" s="94">
        <v>0</v>
      </c>
      <c r="N22" s="94">
        <v>0</v>
      </c>
      <c r="O22" s="94">
        <v>0</v>
      </c>
    </row>
    <row r="23" spans="1:15" ht="15.75" x14ac:dyDescent="0.3">
      <c r="A23" s="48" t="s">
        <v>81</v>
      </c>
      <c r="B23" s="16" t="s">
        <v>89</v>
      </c>
      <c r="C23" s="94">
        <v>0.31755012500000002</v>
      </c>
      <c r="D23" s="94">
        <v>0.19568791571488797</v>
      </c>
      <c r="E23" s="94">
        <v>0.63077010499999997</v>
      </c>
      <c r="F23" s="94">
        <v>4.4408832043764244E-2</v>
      </c>
      <c r="G23" s="94">
        <v>4.4055464590715548E-2</v>
      </c>
      <c r="H23" s="94">
        <v>4.0832573696061074E-2</v>
      </c>
      <c r="I23" s="94">
        <v>3.8905704525916594E-2</v>
      </c>
      <c r="J23" s="94">
        <v>3.73565042407197E-2</v>
      </c>
      <c r="K23" s="94">
        <v>3.6396762738640315E-2</v>
      </c>
      <c r="L23" s="94">
        <v>3.6260905124520335E-2</v>
      </c>
      <c r="M23" s="94">
        <v>3.6170537531129657E-2</v>
      </c>
      <c r="N23" s="94">
        <v>3.312279325225595E-2</v>
      </c>
      <c r="O23" s="94">
        <v>3.312279325225595E-2</v>
      </c>
    </row>
    <row r="24" spans="1:15" ht="15.75" x14ac:dyDescent="0.3">
      <c r="A24" s="48" t="s">
        <v>35</v>
      </c>
      <c r="B24" s="16" t="s">
        <v>90</v>
      </c>
      <c r="C24" s="94">
        <v>0.40199999999999997</v>
      </c>
      <c r="D24" s="94">
        <v>0.40199999999999997</v>
      </c>
      <c r="E24" s="94">
        <v>0.40199999999999997</v>
      </c>
      <c r="F24" s="94">
        <v>4.6899999999999879E-2</v>
      </c>
      <c r="G24" s="94">
        <v>4.6899999999999879E-2</v>
      </c>
      <c r="H24" s="94">
        <v>4.6899999999999879E-2</v>
      </c>
      <c r="I24" s="94">
        <v>4.6899999999999879E-2</v>
      </c>
      <c r="J24" s="94">
        <v>4.6899999999999879E-2</v>
      </c>
      <c r="K24" s="94">
        <v>4.6899999999999879E-2</v>
      </c>
      <c r="L24" s="94">
        <v>4.6899999999999879E-2</v>
      </c>
      <c r="M24" s="94">
        <v>4.6899999999999879E-2</v>
      </c>
      <c r="N24" s="94">
        <v>4.6899999999999879E-2</v>
      </c>
      <c r="O24" s="94">
        <v>4.6899999999999879E-2</v>
      </c>
    </row>
    <row r="25" spans="1:15" ht="15.75" x14ac:dyDescent="0.3">
      <c r="A25" s="48" t="s">
        <v>36</v>
      </c>
      <c r="B25" s="16" t="s">
        <v>91</v>
      </c>
      <c r="C25" s="94">
        <v>2.8171782356609203</v>
      </c>
      <c r="D25" s="94">
        <v>2.6015266942504911</v>
      </c>
      <c r="E25" s="94">
        <v>2.2947391341473824</v>
      </c>
      <c r="F25" s="94">
        <v>27.064573786125742</v>
      </c>
      <c r="G25" s="94">
        <v>27.064000616080619</v>
      </c>
      <c r="H25" s="94">
        <v>27.061575156796426</v>
      </c>
      <c r="I25" s="94">
        <v>27.059963495187347</v>
      </c>
      <c r="J25" s="94">
        <v>20.488856432219333</v>
      </c>
      <c r="K25" s="94">
        <v>16.108128018447228</v>
      </c>
      <c r="L25" s="94">
        <v>6.4459777261153173</v>
      </c>
      <c r="M25" s="94">
        <v>4.574754737340452E-3</v>
      </c>
      <c r="N25" s="94">
        <v>2.0227998365992487E-3</v>
      </c>
      <c r="O25" s="94">
        <v>1.3287221163926029E-3</v>
      </c>
    </row>
    <row r="26" spans="1:15" ht="15.75" x14ac:dyDescent="0.3">
      <c r="A26" s="48" t="s">
        <v>12</v>
      </c>
      <c r="B26" s="16" t="s">
        <v>92</v>
      </c>
      <c r="C26" s="94">
        <v>39.882135284972797</v>
      </c>
      <c r="D26" s="94">
        <v>37.095288234416927</v>
      </c>
      <c r="E26" s="94">
        <v>30.751853618230875</v>
      </c>
      <c r="F26" s="94">
        <v>30.48174452921025</v>
      </c>
      <c r="G26" s="94">
        <v>29.533109594168124</v>
      </c>
      <c r="H26" s="94">
        <v>26.103904578949866</v>
      </c>
      <c r="I26" s="94">
        <v>23.781980824025702</v>
      </c>
      <c r="J26" s="94">
        <v>20.472247133526047</v>
      </c>
      <c r="K26" s="94">
        <v>18.306747866246106</v>
      </c>
      <c r="L26" s="94">
        <v>14.358394209347082</v>
      </c>
      <c r="M26" s="94">
        <v>12.020929877887985</v>
      </c>
      <c r="N26" s="94">
        <v>8.9664039641332831</v>
      </c>
      <c r="O26" s="94">
        <v>5.8453969065754166</v>
      </c>
    </row>
    <row r="27" spans="1:15" ht="15.75" x14ac:dyDescent="0.3">
      <c r="A27" s="48" t="s">
        <v>93</v>
      </c>
      <c r="B27" s="16" t="s">
        <v>180</v>
      </c>
      <c r="C27" s="94">
        <v>3.6300510003923266E-2</v>
      </c>
      <c r="D27" s="94">
        <v>3.3122793252255943E-2</v>
      </c>
      <c r="E27" s="94">
        <v>3.4698574604419989E-2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4">
        <v>0</v>
      </c>
      <c r="M27" s="94">
        <v>0</v>
      </c>
      <c r="N27" s="94">
        <v>0</v>
      </c>
      <c r="O27" s="94">
        <v>0</v>
      </c>
    </row>
    <row r="28" spans="1:15" ht="15.75" x14ac:dyDescent="0.3">
      <c r="A28" s="48" t="s">
        <v>10</v>
      </c>
      <c r="B28" s="16" t="s">
        <v>94</v>
      </c>
      <c r="C28" s="94">
        <v>2.847974877432E-3</v>
      </c>
      <c r="D28" s="94">
        <v>2.8291588149240007E-3</v>
      </c>
      <c r="E28" s="94">
        <v>2.8103427524160019E-3</v>
      </c>
      <c r="F28" s="94">
        <v>2.7271966200267954E-3</v>
      </c>
      <c r="G28" s="94">
        <v>2.6643130845855605E-3</v>
      </c>
      <c r="H28" s="94">
        <v>2.5700086513375108E-3</v>
      </c>
      <c r="I28" s="94">
        <v>2.5071337944808873E-3</v>
      </c>
      <c r="J28" s="94">
        <v>2.3703901031355652E-3</v>
      </c>
      <c r="K28" s="94">
        <v>2.2792964630167487E-3</v>
      </c>
      <c r="L28" s="94">
        <v>2.142569328106744E-3</v>
      </c>
      <c r="M28" s="94">
        <v>2.0514499057256138E-3</v>
      </c>
      <c r="N28" s="94">
        <v>1.8236291862153554E-3</v>
      </c>
      <c r="O28" s="94">
        <v>1.5958180929456392E-3</v>
      </c>
    </row>
    <row r="29" spans="1:15" ht="15.75" x14ac:dyDescent="0.3">
      <c r="A29" s="48"/>
      <c r="B29" s="16" t="s">
        <v>227</v>
      </c>
      <c r="C29" s="94">
        <v>0</v>
      </c>
      <c r="D29" s="94">
        <v>0</v>
      </c>
      <c r="E29" s="94">
        <v>0</v>
      </c>
      <c r="F29" s="94">
        <v>0</v>
      </c>
      <c r="G29" s="94">
        <v>0</v>
      </c>
      <c r="H29" s="94">
        <v>0</v>
      </c>
      <c r="I29" s="94">
        <v>0</v>
      </c>
      <c r="J29" s="94">
        <v>0</v>
      </c>
      <c r="K29" s="94">
        <v>0</v>
      </c>
      <c r="L29" s="94">
        <v>0</v>
      </c>
      <c r="M29" s="94">
        <v>0</v>
      </c>
      <c r="N29" s="94">
        <v>0</v>
      </c>
      <c r="O29" s="94">
        <v>0</v>
      </c>
    </row>
    <row r="30" spans="1:15" ht="15.75" x14ac:dyDescent="0.3">
      <c r="A30" s="48"/>
      <c r="B30" s="17" t="s">
        <v>181</v>
      </c>
      <c r="C30" s="67">
        <f t="shared" ref="C30:O30" si="0">SUM(C17:C29)</f>
        <v>45.335273120417391</v>
      </c>
      <c r="D30" s="67">
        <f t="shared" si="0"/>
        <v>42.341581368898822</v>
      </c>
      <c r="E30" s="67">
        <f t="shared" si="0"/>
        <v>35.984825633901956</v>
      </c>
      <c r="F30" s="67">
        <f t="shared" si="0"/>
        <v>60.646239924060055</v>
      </c>
      <c r="G30" s="67">
        <f t="shared" si="0"/>
        <v>60.066315390003375</v>
      </c>
      <c r="H30" s="67">
        <f t="shared" si="0"/>
        <v>56.770795075062132</v>
      </c>
      <c r="I30" s="67">
        <f t="shared" si="0"/>
        <v>54.555331480449226</v>
      </c>
      <c r="J30" s="67">
        <f t="shared" si="0"/>
        <v>44.707470694264714</v>
      </c>
      <c r="K30" s="67">
        <f t="shared" si="0"/>
        <v>38.186996666134505</v>
      </c>
      <c r="L30" s="67">
        <f t="shared" si="0"/>
        <v>24.320279160603167</v>
      </c>
      <c r="M30" s="67">
        <f t="shared" si="0"/>
        <v>15.374151654177705</v>
      </c>
      <c r="N30" s="67">
        <f t="shared" si="0"/>
        <v>12.339875152135821</v>
      </c>
      <c r="O30" s="67">
        <f t="shared" si="0"/>
        <v>9.2154618389620229</v>
      </c>
    </row>
    <row r="31" spans="1:15" ht="15.75" x14ac:dyDescent="0.3">
      <c r="A31" s="49"/>
      <c r="B31" s="18" t="s">
        <v>83</v>
      </c>
      <c r="C31" s="79">
        <f>C30*28-'Répartition SECTEN1_2023'!C46</f>
        <v>0</v>
      </c>
      <c r="D31" s="79">
        <f>D30*28-'Répartition SECTEN1_2023'!D46</f>
        <v>0</v>
      </c>
      <c r="E31" s="79">
        <f>E30*28-'Répartition SECTEN1_2023'!E46</f>
        <v>0</v>
      </c>
      <c r="F31" s="79"/>
      <c r="G31" s="79">
        <f>G30*28-'Répartition SECTEN1_2023'!G46</f>
        <v>0</v>
      </c>
      <c r="H31" s="79"/>
      <c r="I31" s="79">
        <f>I30*28-'Répartition SECTEN1_2023'!I46</f>
        <v>0</v>
      </c>
      <c r="J31" s="79"/>
      <c r="K31" s="79">
        <f>K30*28-'Répartition SECTEN1_2023'!K46</f>
        <v>0</v>
      </c>
      <c r="L31" s="79"/>
      <c r="M31" s="79">
        <f>M30*28-'Répartition SECTEN1_2023'!M46</f>
        <v>0</v>
      </c>
      <c r="N31" s="79">
        <f>N30*28-'Répartition SECTEN1_2023'!N46</f>
        <v>0</v>
      </c>
      <c r="O31" s="79">
        <f>O30*28-'Répartition SECTEN1_2023'!O46</f>
        <v>0</v>
      </c>
    </row>
    <row r="32" spans="1:15" ht="16.5" x14ac:dyDescent="0.3">
      <c r="A32" s="49"/>
      <c r="B32" s="19" t="s">
        <v>173</v>
      </c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</row>
    <row r="33" spans="1:15" ht="30" x14ac:dyDescent="0.35">
      <c r="A33" s="47"/>
      <c r="B33" s="14" t="s">
        <v>209</v>
      </c>
      <c r="C33" s="15">
        <v>2018</v>
      </c>
      <c r="D33" s="15">
        <v>2019</v>
      </c>
      <c r="E33" s="15">
        <v>2020</v>
      </c>
      <c r="F33" s="15">
        <v>2023</v>
      </c>
      <c r="G33" s="15">
        <v>2025</v>
      </c>
      <c r="H33" s="15">
        <v>2028</v>
      </c>
      <c r="I33" s="15">
        <v>2030</v>
      </c>
      <c r="J33" s="15">
        <v>2033</v>
      </c>
      <c r="K33" s="15">
        <v>2035</v>
      </c>
      <c r="L33" s="15">
        <v>2038</v>
      </c>
      <c r="M33" s="15">
        <v>2040</v>
      </c>
      <c r="N33" s="15">
        <v>2045</v>
      </c>
      <c r="O33" s="15">
        <v>2050</v>
      </c>
    </row>
    <row r="34" spans="1:15" ht="15.75" x14ac:dyDescent="0.3">
      <c r="A34" s="48" t="s">
        <v>17</v>
      </c>
      <c r="B34" s="21" t="s">
        <v>228</v>
      </c>
      <c r="C34" s="94">
        <v>2.2282822259104162</v>
      </c>
      <c r="D34" s="94">
        <v>2.1622840475902492</v>
      </c>
      <c r="E34" s="94">
        <v>2.1273752490218421</v>
      </c>
      <c r="F34" s="94">
        <v>2.2562390248420741</v>
      </c>
      <c r="G34" s="94">
        <v>2.1897911751276955</v>
      </c>
      <c r="H34" s="94">
        <v>2.0914961030344656</v>
      </c>
      <c r="I34" s="94">
        <v>2.0263026977392622</v>
      </c>
      <c r="J34" s="94">
        <v>1.9890644336559931</v>
      </c>
      <c r="K34" s="94">
        <v>1.9648767059598662</v>
      </c>
      <c r="L34" s="94">
        <v>1.9097394300988879</v>
      </c>
      <c r="M34" s="94">
        <v>1.8737313821420809</v>
      </c>
      <c r="N34" s="94">
        <v>1.7749144721064416</v>
      </c>
      <c r="O34" s="94">
        <v>1.7258191601874848</v>
      </c>
    </row>
    <row r="35" spans="1:15" ht="15.75" x14ac:dyDescent="0.3">
      <c r="A35" s="48"/>
      <c r="B35" s="21" t="s">
        <v>229</v>
      </c>
      <c r="C35" s="94">
        <v>0</v>
      </c>
      <c r="D35" s="94">
        <v>0</v>
      </c>
      <c r="E35" s="94">
        <v>0</v>
      </c>
      <c r="F35" s="94">
        <v>0</v>
      </c>
      <c r="G35" s="94">
        <v>0</v>
      </c>
      <c r="H35" s="94">
        <v>0</v>
      </c>
      <c r="I35" s="94">
        <v>0</v>
      </c>
      <c r="J35" s="94">
        <v>0</v>
      </c>
      <c r="K35" s="94">
        <v>0</v>
      </c>
      <c r="L35" s="94">
        <v>0</v>
      </c>
      <c r="M35" s="94">
        <v>0</v>
      </c>
      <c r="N35" s="94">
        <v>0</v>
      </c>
      <c r="O35" s="94">
        <v>0</v>
      </c>
    </row>
    <row r="36" spans="1:15" ht="15.75" x14ac:dyDescent="0.3">
      <c r="A36" s="48" t="s">
        <v>7</v>
      </c>
      <c r="B36" s="21" t="s">
        <v>230</v>
      </c>
      <c r="C36" s="94">
        <v>0.15198209831432724</v>
      </c>
      <c r="D36" s="94">
        <v>0.1505857216328714</v>
      </c>
      <c r="E36" s="94">
        <v>0.1378619822622314</v>
      </c>
      <c r="F36" s="94">
        <v>0.12164963911996453</v>
      </c>
      <c r="G36" s="94">
        <v>0.11558433839635739</v>
      </c>
      <c r="H36" s="94">
        <v>9.7335166859091812E-2</v>
      </c>
      <c r="I36" s="94">
        <v>8.542093847275814E-2</v>
      </c>
      <c r="J36" s="94">
        <v>7.3025766644912338E-2</v>
      </c>
      <c r="K36" s="94">
        <v>6.6550361810628442E-2</v>
      </c>
      <c r="L36" s="94">
        <v>5.098768817621728E-2</v>
      </c>
      <c r="M36" s="94">
        <v>4.2051378738292101E-2</v>
      </c>
      <c r="N36" s="94">
        <v>2.5733872454409289E-2</v>
      </c>
      <c r="O36" s="94">
        <v>5.0849909716911374E-3</v>
      </c>
    </row>
    <row r="37" spans="1:15" ht="15.75" x14ac:dyDescent="0.3">
      <c r="A37" s="48"/>
      <c r="B37" s="21" t="s">
        <v>231</v>
      </c>
      <c r="C37" s="94">
        <v>0</v>
      </c>
      <c r="D37" s="94">
        <v>0</v>
      </c>
      <c r="E37" s="94">
        <v>0</v>
      </c>
      <c r="F37" s="94">
        <v>0</v>
      </c>
      <c r="G37" s="94">
        <v>0</v>
      </c>
      <c r="H37" s="94">
        <v>0</v>
      </c>
      <c r="I37" s="94">
        <v>0</v>
      </c>
      <c r="J37" s="94">
        <v>0</v>
      </c>
      <c r="K37" s="94">
        <v>0</v>
      </c>
      <c r="L37" s="94">
        <v>0</v>
      </c>
      <c r="M37" s="94">
        <v>0</v>
      </c>
      <c r="N37" s="94">
        <v>0</v>
      </c>
      <c r="O37" s="94">
        <v>0</v>
      </c>
    </row>
    <row r="38" spans="1:15" ht="15.75" x14ac:dyDescent="0.3">
      <c r="A38" s="48" t="s">
        <v>18</v>
      </c>
      <c r="B38" s="21" t="s">
        <v>232</v>
      </c>
      <c r="C38" s="94">
        <v>9.3047052310536824E-2</v>
      </c>
      <c r="D38" s="94">
        <v>0.10048848987941128</v>
      </c>
      <c r="E38" s="94">
        <v>0.10503569269050653</v>
      </c>
      <c r="F38" s="94">
        <v>0.10902835004718812</v>
      </c>
      <c r="G38" s="94">
        <v>0.10714963742868125</v>
      </c>
      <c r="H38" s="94">
        <v>0.10131972413781597</v>
      </c>
      <c r="I38" s="94">
        <v>9.7278035429551921E-2</v>
      </c>
      <c r="J38" s="94">
        <v>9.329250629116255E-2</v>
      </c>
      <c r="K38" s="94">
        <v>9.1245269815803998E-2</v>
      </c>
      <c r="L38" s="94">
        <v>8.6284606575082037E-2</v>
      </c>
      <c r="M38" s="94">
        <v>8.3021646673365382E-2</v>
      </c>
      <c r="N38" s="94">
        <v>7.6838871250638999E-2</v>
      </c>
      <c r="O38" s="94">
        <v>7.0403777736319062E-2</v>
      </c>
    </row>
    <row r="39" spans="1:15" ht="15.75" x14ac:dyDescent="0.3">
      <c r="A39" s="48"/>
      <c r="B39" s="21" t="s">
        <v>233</v>
      </c>
      <c r="C39" s="94">
        <v>0</v>
      </c>
      <c r="D39" s="94">
        <v>0</v>
      </c>
      <c r="E39" s="94">
        <v>0</v>
      </c>
      <c r="F39" s="94">
        <v>0</v>
      </c>
      <c r="G39" s="94">
        <v>0</v>
      </c>
      <c r="H39" s="94">
        <v>0</v>
      </c>
      <c r="I39" s="94">
        <v>0</v>
      </c>
      <c r="J39" s="94">
        <v>0</v>
      </c>
      <c r="K39" s="94">
        <v>0</v>
      </c>
      <c r="L39" s="94">
        <v>0</v>
      </c>
      <c r="M39" s="94">
        <v>0</v>
      </c>
      <c r="N39" s="94">
        <v>0</v>
      </c>
      <c r="O39" s="94">
        <v>0</v>
      </c>
    </row>
    <row r="40" spans="1:15" ht="15.75" x14ac:dyDescent="0.3">
      <c r="A40" s="48" t="s">
        <v>20</v>
      </c>
      <c r="B40" s="21" t="s">
        <v>234</v>
      </c>
      <c r="C40" s="94">
        <v>1.8993258100863759</v>
      </c>
      <c r="D40" s="94">
        <v>1.9538826216668821</v>
      </c>
      <c r="E40" s="94">
        <v>1.7898125594018548</v>
      </c>
      <c r="F40" s="94">
        <v>1.9463089748528108</v>
      </c>
      <c r="G40" s="94">
        <v>1.9208690411508234</v>
      </c>
      <c r="H40" s="94">
        <v>1.8875940330504828</v>
      </c>
      <c r="I40" s="94">
        <v>1.865416830361502</v>
      </c>
      <c r="J40" s="94">
        <v>1.8489024060728982</v>
      </c>
      <c r="K40" s="94">
        <v>1.8400243297419319</v>
      </c>
      <c r="L40" s="94">
        <v>1.8232359855694298</v>
      </c>
      <c r="M40" s="94">
        <v>1.8118663774721735</v>
      </c>
      <c r="N40" s="94">
        <v>1.7886722345710508</v>
      </c>
      <c r="O40" s="94">
        <v>1.7663746949032182</v>
      </c>
    </row>
    <row r="41" spans="1:15" ht="15.75" x14ac:dyDescent="0.3">
      <c r="A41" s="48"/>
      <c r="B41" s="21" t="s">
        <v>235</v>
      </c>
      <c r="C41" s="94">
        <v>0</v>
      </c>
      <c r="D41" s="94">
        <v>0</v>
      </c>
      <c r="E41" s="94">
        <v>0</v>
      </c>
      <c r="F41" s="94">
        <v>0</v>
      </c>
      <c r="G41" s="94">
        <v>0</v>
      </c>
      <c r="H41" s="94">
        <v>0</v>
      </c>
      <c r="I41" s="94">
        <v>0</v>
      </c>
      <c r="J41" s="94">
        <v>0</v>
      </c>
      <c r="K41" s="94">
        <v>0</v>
      </c>
      <c r="L41" s="94">
        <v>0</v>
      </c>
      <c r="M41" s="94">
        <v>0</v>
      </c>
      <c r="N41" s="94">
        <v>0</v>
      </c>
      <c r="O41" s="94">
        <v>0</v>
      </c>
    </row>
    <row r="42" spans="1:15" ht="15.75" x14ac:dyDescent="0.3">
      <c r="A42" s="48" t="s">
        <v>14</v>
      </c>
      <c r="B42" s="21" t="s">
        <v>236</v>
      </c>
      <c r="C42" s="94">
        <v>1.3161646024783531</v>
      </c>
      <c r="D42" s="94">
        <v>1.2147251965817567</v>
      </c>
      <c r="E42" s="94">
        <v>1.0250915205804412</v>
      </c>
      <c r="F42" s="94">
        <v>1.1349365320953422</v>
      </c>
      <c r="G42" s="94">
        <v>1.1129609653511603</v>
      </c>
      <c r="H42" s="94">
        <v>0.89430166488018714</v>
      </c>
      <c r="I42" s="94">
        <v>0.74892666844028266</v>
      </c>
      <c r="J42" s="94">
        <v>0.63551373830722302</v>
      </c>
      <c r="K42" s="94">
        <v>0.55935836788711146</v>
      </c>
      <c r="L42" s="94">
        <v>0.55338418667360845</v>
      </c>
      <c r="M42" s="94">
        <v>0.54944602446217083</v>
      </c>
      <c r="N42" s="94">
        <v>0.24915477733847421</v>
      </c>
      <c r="O42" s="94">
        <v>0.24797057807811998</v>
      </c>
    </row>
    <row r="43" spans="1:15" ht="15.75" x14ac:dyDescent="0.3">
      <c r="A43" s="48"/>
      <c r="B43" s="21" t="s">
        <v>237</v>
      </c>
      <c r="C43" s="94">
        <v>0</v>
      </c>
      <c r="D43" s="94">
        <v>0</v>
      </c>
      <c r="E43" s="94">
        <v>0</v>
      </c>
      <c r="F43" s="94">
        <v>0</v>
      </c>
      <c r="G43" s="94">
        <v>0</v>
      </c>
      <c r="H43" s="94">
        <v>0</v>
      </c>
      <c r="I43" s="94">
        <v>0</v>
      </c>
      <c r="J43" s="94">
        <v>0</v>
      </c>
      <c r="K43" s="94">
        <v>0</v>
      </c>
      <c r="L43" s="94">
        <v>0</v>
      </c>
      <c r="M43" s="94">
        <v>0</v>
      </c>
      <c r="N43" s="94">
        <v>0</v>
      </c>
      <c r="O43" s="94">
        <v>0</v>
      </c>
    </row>
    <row r="44" spans="1:15" ht="15.75" x14ac:dyDescent="0.3">
      <c r="A44" s="48" t="s">
        <v>15</v>
      </c>
      <c r="B44" s="21" t="s">
        <v>238</v>
      </c>
      <c r="C44" s="94">
        <v>0.2884577749948628</v>
      </c>
      <c r="D44" s="94">
        <v>0.25987614860027747</v>
      </c>
      <c r="E44" s="94">
        <v>0.16095182160103649</v>
      </c>
      <c r="F44" s="94">
        <v>0.16652323434144839</v>
      </c>
      <c r="G44" s="94">
        <v>0.1711151972504803</v>
      </c>
      <c r="H44" s="94">
        <v>0.1708203729747535</v>
      </c>
      <c r="I44" s="94">
        <v>0.17062092683131286</v>
      </c>
      <c r="J44" s="94">
        <v>0.16860917833998623</v>
      </c>
      <c r="K44" s="94">
        <v>0.16752955998945171</v>
      </c>
      <c r="L44" s="94">
        <v>0.17009897001666383</v>
      </c>
      <c r="M44" s="94">
        <v>0.17206720046539142</v>
      </c>
      <c r="N44" s="94">
        <v>0.18068798310368886</v>
      </c>
      <c r="O44" s="94">
        <v>0.19213455706690755</v>
      </c>
    </row>
    <row r="45" spans="1:15" ht="15.75" x14ac:dyDescent="0.3">
      <c r="A45" s="48"/>
      <c r="B45" s="21" t="s">
        <v>239</v>
      </c>
      <c r="C45" s="94">
        <v>0</v>
      </c>
      <c r="D45" s="94">
        <v>0</v>
      </c>
      <c r="E45" s="94">
        <v>0</v>
      </c>
      <c r="F45" s="94">
        <v>0</v>
      </c>
      <c r="G45" s="94">
        <v>0</v>
      </c>
      <c r="H45" s="94">
        <v>0</v>
      </c>
      <c r="I45" s="94">
        <v>0</v>
      </c>
      <c r="J45" s="94">
        <v>0</v>
      </c>
      <c r="K45" s="94">
        <v>0</v>
      </c>
      <c r="L45" s="94">
        <v>0</v>
      </c>
      <c r="M45" s="94">
        <v>0</v>
      </c>
      <c r="N45" s="94">
        <v>0</v>
      </c>
      <c r="O45" s="94">
        <v>0</v>
      </c>
    </row>
    <row r="46" spans="1:15" ht="15.75" x14ac:dyDescent="0.3">
      <c r="A46" s="48" t="s">
        <v>21</v>
      </c>
      <c r="B46" s="21" t="s">
        <v>240</v>
      </c>
      <c r="C46" s="94">
        <v>1.1134299525967781</v>
      </c>
      <c r="D46" s="94">
        <v>1.1076832780952064</v>
      </c>
      <c r="E46" s="94">
        <v>1.0557336808389293</v>
      </c>
      <c r="F46" s="94">
        <v>1.1474076650054956</v>
      </c>
      <c r="G46" s="94">
        <v>1.0916114283281269</v>
      </c>
      <c r="H46" s="94">
        <v>1.0026570937514945</v>
      </c>
      <c r="I46" s="94">
        <v>0.94454808690476599</v>
      </c>
      <c r="J46" s="94">
        <v>0.88693143137130726</v>
      </c>
      <c r="K46" s="94">
        <v>0.85080378290918979</v>
      </c>
      <c r="L46" s="94">
        <v>0.7865404031980443</v>
      </c>
      <c r="M46" s="94">
        <v>0.74894807375859818</v>
      </c>
      <c r="N46" s="94">
        <v>0.68140089192482245</v>
      </c>
      <c r="O46" s="94">
        <v>0.61696486859359467</v>
      </c>
    </row>
    <row r="47" spans="1:15" ht="15.75" x14ac:dyDescent="0.3">
      <c r="A47" s="48"/>
      <c r="B47" s="21" t="s">
        <v>241</v>
      </c>
      <c r="C47" s="94">
        <v>0</v>
      </c>
      <c r="D47" s="94">
        <v>0</v>
      </c>
      <c r="E47" s="94">
        <v>0</v>
      </c>
      <c r="F47" s="94">
        <v>0</v>
      </c>
      <c r="G47" s="94">
        <v>0</v>
      </c>
      <c r="H47" s="94">
        <v>0</v>
      </c>
      <c r="I47" s="94">
        <v>0</v>
      </c>
      <c r="J47" s="94">
        <v>0</v>
      </c>
      <c r="K47" s="94">
        <v>0</v>
      </c>
      <c r="L47" s="94">
        <v>0</v>
      </c>
      <c r="M47" s="94">
        <v>0</v>
      </c>
      <c r="N47" s="94">
        <v>0</v>
      </c>
      <c r="O47" s="94">
        <v>0</v>
      </c>
    </row>
    <row r="48" spans="1:15" ht="15.75" x14ac:dyDescent="0.3">
      <c r="A48" s="48" t="s">
        <v>19</v>
      </c>
      <c r="B48" s="21" t="s">
        <v>242</v>
      </c>
      <c r="C48" s="94">
        <v>2.0177886884432099</v>
      </c>
      <c r="D48" s="94">
        <v>2.0869028583319476</v>
      </c>
      <c r="E48" s="94">
        <v>2.151442458400096</v>
      </c>
      <c r="F48" s="94">
        <v>2.3779451166217505</v>
      </c>
      <c r="G48" s="94">
        <v>2.355826224023037</v>
      </c>
      <c r="H48" s="94">
        <v>2.3268927831452921</v>
      </c>
      <c r="I48" s="94">
        <v>2.3075033372126756</v>
      </c>
      <c r="J48" s="94">
        <v>2.2783602952620954</v>
      </c>
      <c r="K48" s="94">
        <v>2.2602467345684696</v>
      </c>
      <c r="L48" s="94">
        <v>2.24237224281817</v>
      </c>
      <c r="M48" s="94">
        <v>2.231129004477316</v>
      </c>
      <c r="N48" s="94">
        <v>2.2085020414842598</v>
      </c>
      <c r="O48" s="94">
        <v>2.1955333988380916</v>
      </c>
    </row>
    <row r="49" spans="1:15" ht="15.75" x14ac:dyDescent="0.3">
      <c r="A49" s="48"/>
      <c r="B49" s="21" t="s">
        <v>243</v>
      </c>
      <c r="C49" s="94">
        <v>0</v>
      </c>
      <c r="D49" s="94">
        <v>0</v>
      </c>
      <c r="E49" s="94">
        <v>0</v>
      </c>
      <c r="F49" s="94">
        <v>0</v>
      </c>
      <c r="G49" s="94">
        <v>0</v>
      </c>
      <c r="H49" s="94">
        <v>0</v>
      </c>
      <c r="I49" s="94">
        <v>0</v>
      </c>
      <c r="J49" s="94">
        <v>0</v>
      </c>
      <c r="K49" s="94">
        <v>0</v>
      </c>
      <c r="L49" s="94">
        <v>0</v>
      </c>
      <c r="M49" s="94">
        <v>0</v>
      </c>
      <c r="N49" s="94">
        <v>0</v>
      </c>
      <c r="O49" s="94">
        <v>0</v>
      </c>
    </row>
    <row r="50" spans="1:15" ht="15.75" x14ac:dyDescent="0.3">
      <c r="A50" s="48" t="s">
        <v>16</v>
      </c>
      <c r="B50" s="21" t="s">
        <v>244</v>
      </c>
      <c r="C50" s="94">
        <v>0.96082560682752838</v>
      </c>
      <c r="D50" s="94">
        <v>0.83256763152009661</v>
      </c>
      <c r="E50" s="94">
        <v>0.80404043325429253</v>
      </c>
      <c r="F50" s="94">
        <v>1.0304982054835483</v>
      </c>
      <c r="G50" s="94">
        <v>1.0085154105525693</v>
      </c>
      <c r="H50" s="94">
        <v>0.98061890995805923</v>
      </c>
      <c r="I50" s="94">
        <v>0.96202385582076266</v>
      </c>
      <c r="J50" s="94">
        <v>0.93306938706790776</v>
      </c>
      <c r="K50" s="94">
        <v>0.91505559931702929</v>
      </c>
      <c r="L50" s="94">
        <v>0.89906382124202644</v>
      </c>
      <c r="M50" s="94">
        <v>0.88912425207047407</v>
      </c>
      <c r="N50" s="94">
        <v>0.86806299583852775</v>
      </c>
      <c r="O50" s="94">
        <v>0.85738286137398578</v>
      </c>
    </row>
    <row r="51" spans="1:15" ht="15.75" x14ac:dyDescent="0.3">
      <c r="A51" s="48"/>
      <c r="B51" s="21" t="s">
        <v>245</v>
      </c>
      <c r="C51" s="94">
        <v>0</v>
      </c>
      <c r="D51" s="94">
        <v>0</v>
      </c>
      <c r="E51" s="94">
        <v>0</v>
      </c>
      <c r="F51" s="94">
        <v>0</v>
      </c>
      <c r="G51" s="94">
        <v>0</v>
      </c>
      <c r="H51" s="94">
        <v>0</v>
      </c>
      <c r="I51" s="94">
        <v>0</v>
      </c>
      <c r="J51" s="94">
        <v>0</v>
      </c>
      <c r="K51" s="94">
        <v>0</v>
      </c>
      <c r="L51" s="94">
        <v>0</v>
      </c>
      <c r="M51" s="94">
        <v>0</v>
      </c>
      <c r="N51" s="94">
        <v>0</v>
      </c>
      <c r="O51" s="94">
        <v>0</v>
      </c>
    </row>
    <row r="52" spans="1:15" ht="15.75" x14ac:dyDescent="0.3">
      <c r="A52" s="48"/>
      <c r="B52" s="22" t="s">
        <v>182</v>
      </c>
      <c r="C52" s="68">
        <f t="shared" ref="C52:O52" si="1">SUM(C34:C51)</f>
        <v>10.069303811962389</v>
      </c>
      <c r="D52" s="68">
        <f t="shared" si="1"/>
        <v>9.8689959938986966</v>
      </c>
      <c r="E52" s="68">
        <f t="shared" si="1"/>
        <v>9.3573453980512333</v>
      </c>
      <c r="F52" s="68">
        <f t="shared" si="1"/>
        <v>10.290536742409621</v>
      </c>
      <c r="G52" s="68">
        <f t="shared" si="1"/>
        <v>10.073423417608931</v>
      </c>
      <c r="H52" s="68">
        <f t="shared" si="1"/>
        <v>9.5530358517916429</v>
      </c>
      <c r="I52" s="68">
        <f t="shared" si="1"/>
        <v>9.208041377212874</v>
      </c>
      <c r="J52" s="68">
        <f t="shared" si="1"/>
        <v>8.9067691430134861</v>
      </c>
      <c r="K52" s="68">
        <f t="shared" si="1"/>
        <v>8.715690711999482</v>
      </c>
      <c r="L52" s="68">
        <f t="shared" si="1"/>
        <v>8.5217073343681307</v>
      </c>
      <c r="M52" s="68">
        <f t="shared" si="1"/>
        <v>8.4013853402598606</v>
      </c>
      <c r="N52" s="68">
        <f t="shared" si="1"/>
        <v>7.8539681400723129</v>
      </c>
      <c r="O52" s="68">
        <f t="shared" si="1"/>
        <v>7.6776688877494133</v>
      </c>
    </row>
    <row r="53" spans="1:15" ht="15.75" x14ac:dyDescent="0.3">
      <c r="A53" s="49"/>
      <c r="B53" s="18" t="s">
        <v>83</v>
      </c>
      <c r="C53" s="79">
        <f>C52*28-'Répartition SECTEN1_2023'!C47</f>
        <v>0</v>
      </c>
      <c r="D53" s="79">
        <f>D52*28-'Répartition SECTEN1_2023'!D47</f>
        <v>0</v>
      </c>
      <c r="E53" s="79">
        <f>E52*28-'Répartition SECTEN1_2023'!E47</f>
        <v>0</v>
      </c>
      <c r="F53" s="79"/>
      <c r="G53" s="79">
        <f>G52*28-'Répartition SECTEN1_2023'!G47</f>
        <v>0</v>
      </c>
      <c r="H53" s="79"/>
      <c r="I53" s="79">
        <f>I52*28-'Répartition SECTEN1_2023'!I47</f>
        <v>0</v>
      </c>
      <c r="J53" s="79"/>
      <c r="K53" s="79">
        <f>K52*28-'Répartition SECTEN1_2023'!K47</f>
        <v>0</v>
      </c>
      <c r="L53" s="79"/>
      <c r="M53" s="79">
        <f>M52*28-'Répartition SECTEN1_2023'!M47</f>
        <v>0</v>
      </c>
      <c r="N53" s="79">
        <f>N52*28-'Répartition SECTEN1_2023'!N47</f>
        <v>0</v>
      </c>
      <c r="O53" s="79">
        <f>O52*28-'Répartition SECTEN1_2023'!O47</f>
        <v>0</v>
      </c>
    </row>
    <row r="54" spans="1:15" ht="16.5" x14ac:dyDescent="0.3">
      <c r="A54" s="49"/>
      <c r="B54" s="24" t="s">
        <v>155</v>
      </c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</row>
    <row r="55" spans="1:15" ht="30" x14ac:dyDescent="0.35">
      <c r="A55" s="47"/>
      <c r="B55" s="14" t="s">
        <v>209</v>
      </c>
      <c r="C55" s="15">
        <v>2018</v>
      </c>
      <c r="D55" s="15">
        <v>2019</v>
      </c>
      <c r="E55" s="15">
        <v>2020</v>
      </c>
      <c r="F55" s="15">
        <v>2023</v>
      </c>
      <c r="G55" s="15">
        <v>2025</v>
      </c>
      <c r="H55" s="15">
        <v>2028</v>
      </c>
      <c r="I55" s="15">
        <v>2030</v>
      </c>
      <c r="J55" s="15">
        <v>2033</v>
      </c>
      <c r="K55" s="15">
        <v>2035</v>
      </c>
      <c r="L55" s="15">
        <v>2038</v>
      </c>
      <c r="M55" s="15">
        <v>2040</v>
      </c>
      <c r="N55" s="15">
        <v>2045</v>
      </c>
      <c r="O55" s="15">
        <v>2050</v>
      </c>
    </row>
    <row r="56" spans="1:15" ht="15.75" x14ac:dyDescent="0.3">
      <c r="A56" s="48" t="s">
        <v>60</v>
      </c>
      <c r="B56" s="21" t="s">
        <v>95</v>
      </c>
      <c r="C56" s="94">
        <v>436.02819949748601</v>
      </c>
      <c r="D56" s="94">
        <v>468.16973700389292</v>
      </c>
      <c r="E56" s="94">
        <v>467.26229301480151</v>
      </c>
      <c r="F56" s="94">
        <v>411.19652421096987</v>
      </c>
      <c r="G56" s="94">
        <v>296.69361592575501</v>
      </c>
      <c r="H56" s="94">
        <v>165.99156503502263</v>
      </c>
      <c r="I56" s="94">
        <v>145.75353009497988</v>
      </c>
      <c r="J56" s="94">
        <v>123.58106305117798</v>
      </c>
      <c r="K56" s="94">
        <v>114.33601737105845</v>
      </c>
      <c r="L56" s="94">
        <v>101.27475104442637</v>
      </c>
      <c r="M56" s="94">
        <v>92.673770082286751</v>
      </c>
      <c r="N56" s="94">
        <v>73.920634325314523</v>
      </c>
      <c r="O56" s="94">
        <v>63.962516231021411</v>
      </c>
    </row>
    <row r="57" spans="1:15" ht="15.75" x14ac:dyDescent="0.3">
      <c r="A57" s="48" t="s">
        <v>59</v>
      </c>
      <c r="B57" s="21" t="s">
        <v>96</v>
      </c>
      <c r="C57" s="94">
        <v>1.7961289415630115E-2</v>
      </c>
      <c r="D57" s="94">
        <v>1.9093059394644465E-2</v>
      </c>
      <c r="E57" s="94">
        <v>2.0859200968208435E-2</v>
      </c>
      <c r="F57" s="94">
        <v>2.3076260158093848E-2</v>
      </c>
      <c r="G57" s="94">
        <v>2.3529872144853099E-2</v>
      </c>
      <c r="H57" s="94">
        <v>2.4069695695852357E-2</v>
      </c>
      <c r="I57" s="94">
        <v>2.4497412437783986E-2</v>
      </c>
      <c r="J57" s="94">
        <v>2.4977642783556731E-2</v>
      </c>
      <c r="K57" s="94">
        <v>2.5406420797712412E-2</v>
      </c>
      <c r="L57" s="94">
        <v>2.6298075154390574E-2</v>
      </c>
      <c r="M57" s="94">
        <v>2.6924167165278574E-2</v>
      </c>
      <c r="N57" s="94">
        <v>2.8669734686134225E-2</v>
      </c>
      <c r="O57" s="94">
        <v>3.0405544221644702E-2</v>
      </c>
    </row>
    <row r="58" spans="1:15" ht="15.75" x14ac:dyDescent="0.3">
      <c r="A58" s="48" t="s">
        <v>42</v>
      </c>
      <c r="B58" s="21" t="s">
        <v>97</v>
      </c>
      <c r="C58" s="94">
        <v>30.83928150568498</v>
      </c>
      <c r="D58" s="94">
        <v>29.188261569154957</v>
      </c>
      <c r="E58" s="94">
        <v>27.573917748145593</v>
      </c>
      <c r="F58" s="94">
        <v>28.224896846339462</v>
      </c>
      <c r="G58" s="94">
        <v>29.254040296904979</v>
      </c>
      <c r="H58" s="94">
        <v>30.563464775090573</v>
      </c>
      <c r="I58" s="94">
        <v>30.934162845664353</v>
      </c>
      <c r="J58" s="94">
        <v>31.022240593944048</v>
      </c>
      <c r="K58" s="94">
        <v>31.176708221434229</v>
      </c>
      <c r="L58" s="94">
        <v>31.822218528518011</v>
      </c>
      <c r="M58" s="94">
        <v>32.508297953397062</v>
      </c>
      <c r="N58" s="94">
        <v>33.505474323251292</v>
      </c>
      <c r="O58" s="94">
        <v>33.649577259334301</v>
      </c>
    </row>
    <row r="59" spans="1:15" ht="15.75" x14ac:dyDescent="0.3">
      <c r="A59" s="48" t="s">
        <v>38</v>
      </c>
      <c r="B59" s="21" t="s">
        <v>98</v>
      </c>
      <c r="C59" s="94">
        <v>5.4013176504148239</v>
      </c>
      <c r="D59" s="94">
        <v>5.0201958407810361</v>
      </c>
      <c r="E59" s="94">
        <v>4.900554354625152</v>
      </c>
      <c r="F59" s="94">
        <v>4.9356016409612886</v>
      </c>
      <c r="G59" s="94">
        <v>4.9579999093284606</v>
      </c>
      <c r="H59" s="94">
        <v>4.9890993983832956</v>
      </c>
      <c r="I59" s="94">
        <v>5.0256166026551448</v>
      </c>
      <c r="J59" s="94">
        <v>5.1069935604498102</v>
      </c>
      <c r="K59" s="94">
        <v>5.2339286632930282</v>
      </c>
      <c r="L59" s="94">
        <v>5.5367471302500668</v>
      </c>
      <c r="M59" s="94">
        <v>5.7192367747453883</v>
      </c>
      <c r="N59" s="94">
        <v>5.9049227390925347</v>
      </c>
      <c r="O59" s="94">
        <v>5.9154242565777828</v>
      </c>
    </row>
    <row r="60" spans="1:15" ht="15.75" x14ac:dyDescent="0.3">
      <c r="A60" s="48"/>
      <c r="B60" s="26" t="s">
        <v>183</v>
      </c>
      <c r="C60" s="69">
        <f t="shared" ref="C60:D60" si="2">SUM(C56:C59)</f>
        <v>472.28675994300141</v>
      </c>
      <c r="D60" s="69">
        <f t="shared" si="2"/>
        <v>502.39728747322357</v>
      </c>
      <c r="E60" s="69">
        <f t="shared" ref="E60:O60" si="3">SUM(E56:E59)</f>
        <v>499.75762431854054</v>
      </c>
      <c r="F60" s="69">
        <f t="shared" si="3"/>
        <v>444.38009895842873</v>
      </c>
      <c r="G60" s="69">
        <f t="shared" si="3"/>
        <v>330.92918600413333</v>
      </c>
      <c r="H60" s="69">
        <f t="shared" si="3"/>
        <v>201.56819890419237</v>
      </c>
      <c r="I60" s="69">
        <f t="shared" si="3"/>
        <v>181.73780695573717</v>
      </c>
      <c r="J60" s="69">
        <f t="shared" si="3"/>
        <v>159.73527484835537</v>
      </c>
      <c r="K60" s="69">
        <f t="shared" si="3"/>
        <v>150.77206067658341</v>
      </c>
      <c r="L60" s="69">
        <f t="shared" si="3"/>
        <v>138.66001477834882</v>
      </c>
      <c r="M60" s="69">
        <f t="shared" si="3"/>
        <v>130.92822897759447</v>
      </c>
      <c r="N60" s="69">
        <f t="shared" si="3"/>
        <v>113.35970112234449</v>
      </c>
      <c r="O60" s="69">
        <f t="shared" si="3"/>
        <v>103.55792329115513</v>
      </c>
    </row>
    <row r="61" spans="1:15" ht="15.75" x14ac:dyDescent="0.3">
      <c r="A61" s="49"/>
      <c r="B61" s="18" t="s">
        <v>83</v>
      </c>
      <c r="C61" s="79">
        <f>C60*28-'Répartition SECTEN1_2023'!C48</f>
        <v>0</v>
      </c>
      <c r="D61" s="79">
        <f>D60*28-'Répartition SECTEN1_2023'!D48</f>
        <v>0</v>
      </c>
      <c r="E61" s="79">
        <f>E60*28-'Répartition SECTEN1_2023'!E48</f>
        <v>0</v>
      </c>
      <c r="F61" s="79"/>
      <c r="G61" s="79">
        <f>G60*28-'Répartition SECTEN1_2023'!G48</f>
        <v>0</v>
      </c>
      <c r="H61" s="79"/>
      <c r="I61" s="79">
        <f>I60*28-'Répartition SECTEN1_2023'!I48</f>
        <v>0</v>
      </c>
      <c r="J61" s="79"/>
      <c r="K61" s="79">
        <f>K60*28-'Répartition SECTEN1_2023'!K48</f>
        <v>0</v>
      </c>
      <c r="L61" s="79"/>
      <c r="M61" s="79">
        <f>M60*28-'Répartition SECTEN1_2023'!M48</f>
        <v>0</v>
      </c>
      <c r="N61" s="79">
        <f>N60*28-'Répartition SECTEN1_2023'!N48</f>
        <v>0</v>
      </c>
      <c r="O61" s="79">
        <f>O60*28-'Répartition SECTEN1_2023'!O48</f>
        <v>0</v>
      </c>
    </row>
    <row r="62" spans="1:15" ht="16.5" x14ac:dyDescent="0.3">
      <c r="A62" s="49"/>
      <c r="B62" s="27" t="s">
        <v>174</v>
      </c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</row>
    <row r="63" spans="1:15" ht="30" x14ac:dyDescent="0.35">
      <c r="A63" s="47"/>
      <c r="B63" s="14" t="s">
        <v>209</v>
      </c>
      <c r="C63" s="15">
        <v>2018</v>
      </c>
      <c r="D63" s="15">
        <v>2019</v>
      </c>
      <c r="E63" s="15">
        <v>2020</v>
      </c>
      <c r="F63" s="15">
        <v>2023</v>
      </c>
      <c r="G63" s="15">
        <v>2025</v>
      </c>
      <c r="H63" s="15">
        <v>2028</v>
      </c>
      <c r="I63" s="15">
        <v>2030</v>
      </c>
      <c r="J63" s="15">
        <v>2033</v>
      </c>
      <c r="K63" s="15">
        <v>2035</v>
      </c>
      <c r="L63" s="15">
        <v>2038</v>
      </c>
      <c r="M63" s="15">
        <v>2040</v>
      </c>
      <c r="N63" s="15">
        <v>2045</v>
      </c>
      <c r="O63" s="15">
        <v>2050</v>
      </c>
    </row>
    <row r="64" spans="1:15" ht="15.75" x14ac:dyDescent="0.3">
      <c r="A64" s="50" t="s">
        <v>77</v>
      </c>
      <c r="B64" s="16" t="s">
        <v>99</v>
      </c>
      <c r="C64" s="94">
        <v>71.236921396417969</v>
      </c>
      <c r="D64" s="94">
        <v>68.582597860018652</v>
      </c>
      <c r="E64" s="94">
        <v>59.991936298857183</v>
      </c>
      <c r="F64" s="94">
        <v>57.349270281674762</v>
      </c>
      <c r="G64" s="94">
        <v>49.28354499149382</v>
      </c>
      <c r="H64" s="94">
        <v>40.06237152720049</v>
      </c>
      <c r="I64" s="94">
        <v>34.369427153572914</v>
      </c>
      <c r="J64" s="94">
        <v>29.057083738135589</v>
      </c>
      <c r="K64" s="94">
        <v>25.67520560530323</v>
      </c>
      <c r="L64" s="94">
        <v>22.870977872217281</v>
      </c>
      <c r="M64" s="94">
        <v>21.116448094167911</v>
      </c>
      <c r="N64" s="94">
        <v>17.815701750151423</v>
      </c>
      <c r="O64" s="94">
        <v>15.457565664296917</v>
      </c>
    </row>
    <row r="65" spans="1:15" ht="15.75" x14ac:dyDescent="0.3">
      <c r="A65" s="50" t="s">
        <v>87</v>
      </c>
      <c r="B65" s="16" t="s">
        <v>100</v>
      </c>
      <c r="C65" s="94">
        <v>0</v>
      </c>
      <c r="D65" s="94">
        <v>0</v>
      </c>
      <c r="E65" s="94">
        <v>0</v>
      </c>
      <c r="F65" s="94">
        <v>0</v>
      </c>
      <c r="G65" s="94">
        <v>0</v>
      </c>
      <c r="H65" s="94">
        <v>0</v>
      </c>
      <c r="I65" s="94">
        <v>0</v>
      </c>
      <c r="J65" s="94">
        <v>0</v>
      </c>
      <c r="K65" s="94">
        <v>0</v>
      </c>
      <c r="L65" s="94">
        <v>0</v>
      </c>
      <c r="M65" s="94">
        <v>0</v>
      </c>
      <c r="N65" s="94">
        <v>0</v>
      </c>
      <c r="O65" s="94">
        <v>0</v>
      </c>
    </row>
    <row r="66" spans="1:15" ht="15.75" x14ac:dyDescent="0.3">
      <c r="A66" s="50" t="s">
        <v>85</v>
      </c>
      <c r="B66" s="16" t="s">
        <v>101</v>
      </c>
      <c r="C66" s="94">
        <v>0</v>
      </c>
      <c r="D66" s="94">
        <v>0</v>
      </c>
      <c r="E66" s="94">
        <v>0</v>
      </c>
      <c r="F66" s="94">
        <v>0</v>
      </c>
      <c r="G66" s="94">
        <v>0</v>
      </c>
      <c r="H66" s="94">
        <v>0</v>
      </c>
      <c r="I66" s="94">
        <v>0</v>
      </c>
      <c r="J66" s="94">
        <v>0</v>
      </c>
      <c r="K66" s="94">
        <v>0</v>
      </c>
      <c r="L66" s="94">
        <v>0</v>
      </c>
      <c r="M66" s="94">
        <v>0</v>
      </c>
      <c r="N66" s="94">
        <v>0</v>
      </c>
      <c r="O66" s="94">
        <v>0</v>
      </c>
    </row>
    <row r="67" spans="1:15" ht="15.75" x14ac:dyDescent="0.3">
      <c r="A67" s="50" t="s">
        <v>41</v>
      </c>
      <c r="B67" s="16" t="s">
        <v>102</v>
      </c>
      <c r="C67" s="94">
        <v>0</v>
      </c>
      <c r="D67" s="94">
        <v>0</v>
      </c>
      <c r="E67" s="94">
        <v>0</v>
      </c>
      <c r="F67" s="94">
        <v>0</v>
      </c>
      <c r="G67" s="94">
        <v>0</v>
      </c>
      <c r="H67" s="94">
        <v>0</v>
      </c>
      <c r="I67" s="94">
        <v>0</v>
      </c>
      <c r="J67" s="94">
        <v>0</v>
      </c>
      <c r="K67" s="94">
        <v>0</v>
      </c>
      <c r="L67" s="94">
        <v>0</v>
      </c>
      <c r="M67" s="94">
        <v>0</v>
      </c>
      <c r="N67" s="94">
        <v>0</v>
      </c>
      <c r="O67" s="94">
        <v>0</v>
      </c>
    </row>
    <row r="68" spans="1:15" ht="15.75" x14ac:dyDescent="0.3">
      <c r="A68" s="50" t="s">
        <v>56</v>
      </c>
      <c r="B68" s="16" t="s">
        <v>103</v>
      </c>
      <c r="C68" s="94">
        <v>0.45699877082507284</v>
      </c>
      <c r="D68" s="94">
        <v>0.45699877082507284</v>
      </c>
      <c r="E68" s="94">
        <v>0.4569987708250729</v>
      </c>
      <c r="F68" s="94">
        <v>0.33086685818038353</v>
      </c>
      <c r="G68" s="94">
        <v>0.21996060065023412</v>
      </c>
      <c r="H68" s="94">
        <v>0.12640792554932026</v>
      </c>
      <c r="I68" s="94">
        <v>6.4039475482044361E-2</v>
      </c>
      <c r="J68" s="94">
        <v>4.1166511312984343E-2</v>
      </c>
      <c r="K68" s="94">
        <v>2.591786853361102E-2</v>
      </c>
      <c r="L68" s="94">
        <v>1.3448511195719343E-2</v>
      </c>
      <c r="M68" s="94">
        <v>5.1356063037915666E-3</v>
      </c>
      <c r="N68" s="94">
        <v>4.1554949959946947E-3</v>
      </c>
      <c r="O68" s="94">
        <v>3.2639443329335579E-3</v>
      </c>
    </row>
    <row r="69" spans="1:15" ht="15.75" x14ac:dyDescent="0.3">
      <c r="A69" s="50" t="s">
        <v>37</v>
      </c>
      <c r="B69" s="16" t="s">
        <v>104</v>
      </c>
      <c r="C69" s="94">
        <v>82.808786661875345</v>
      </c>
      <c r="D69" s="94">
        <v>84.09032652178567</v>
      </c>
      <c r="E69" s="94">
        <v>84.584820733361056</v>
      </c>
      <c r="F69" s="94">
        <v>87.821443840642885</v>
      </c>
      <c r="G69" s="94">
        <v>89.969076107628439</v>
      </c>
      <c r="H69" s="94">
        <v>90.375005028670444</v>
      </c>
      <c r="I69" s="94">
        <v>90.263927879169486</v>
      </c>
      <c r="J69" s="94">
        <v>87.170872789433616</v>
      </c>
      <c r="K69" s="94">
        <v>81.22867820756143</v>
      </c>
      <c r="L69" s="94">
        <v>65.200479484368174</v>
      </c>
      <c r="M69" s="94">
        <v>54.922576207853027</v>
      </c>
      <c r="N69" s="94">
        <v>45.5423069383761</v>
      </c>
      <c r="O69" s="94">
        <v>45.257172070267103</v>
      </c>
    </row>
    <row r="70" spans="1:15" ht="15.75" x14ac:dyDescent="0.3">
      <c r="A70" s="50" t="s">
        <v>105</v>
      </c>
      <c r="B70" s="16" t="s">
        <v>106</v>
      </c>
      <c r="C70" s="94">
        <v>0</v>
      </c>
      <c r="D70" s="94">
        <v>0</v>
      </c>
      <c r="E70" s="94">
        <v>0</v>
      </c>
      <c r="F70" s="94">
        <v>0</v>
      </c>
      <c r="G70" s="94">
        <v>0</v>
      </c>
      <c r="H70" s="94">
        <v>0</v>
      </c>
      <c r="I70" s="94">
        <v>0</v>
      </c>
      <c r="J70" s="94">
        <v>0</v>
      </c>
      <c r="K70" s="94">
        <v>0</v>
      </c>
      <c r="L70" s="94">
        <v>0</v>
      </c>
      <c r="M70" s="94">
        <v>0</v>
      </c>
      <c r="N70" s="94">
        <v>0</v>
      </c>
      <c r="O70" s="94">
        <v>0</v>
      </c>
    </row>
    <row r="71" spans="1:15" x14ac:dyDescent="0.25">
      <c r="A71" s="50"/>
      <c r="B71" s="29" t="s">
        <v>184</v>
      </c>
      <c r="C71" s="70">
        <f t="shared" ref="C71:D71" si="4">SUM(C64:C70)</f>
        <v>154.50270682911838</v>
      </c>
      <c r="D71" s="70">
        <f t="shared" si="4"/>
        <v>153.12992315262937</v>
      </c>
      <c r="E71" s="70">
        <f>SUM(E64:E70)</f>
        <v>145.03375580304331</v>
      </c>
      <c r="F71" s="70">
        <f t="shared" ref="F71:O71" si="5">SUM(F64:F70)</f>
        <v>145.50158098049803</v>
      </c>
      <c r="G71" s="70">
        <f t="shared" si="5"/>
        <v>139.47258169977249</v>
      </c>
      <c r="H71" s="70">
        <f t="shared" si="5"/>
        <v>130.56378448142027</v>
      </c>
      <c r="I71" s="70">
        <f t="shared" si="5"/>
        <v>124.69739450822445</v>
      </c>
      <c r="J71" s="70">
        <f t="shared" si="5"/>
        <v>116.26912303888219</v>
      </c>
      <c r="K71" s="70">
        <f t="shared" si="5"/>
        <v>106.92980168139827</v>
      </c>
      <c r="L71" s="70">
        <f t="shared" si="5"/>
        <v>88.084905867781174</v>
      </c>
      <c r="M71" s="70">
        <f t="shared" si="5"/>
        <v>76.04415990832473</v>
      </c>
      <c r="N71" s="70">
        <f t="shared" si="5"/>
        <v>63.362164183523518</v>
      </c>
      <c r="O71" s="70">
        <f t="shared" si="5"/>
        <v>60.718001678896954</v>
      </c>
    </row>
    <row r="72" spans="1:15" ht="15.75" x14ac:dyDescent="0.3">
      <c r="A72" s="50" t="s">
        <v>80</v>
      </c>
      <c r="B72" s="16" t="s">
        <v>107</v>
      </c>
      <c r="C72" s="94">
        <v>2.326177335451479</v>
      </c>
      <c r="D72" s="94">
        <v>2.2796549126776573</v>
      </c>
      <c r="E72" s="94">
        <v>2.1560258443486902</v>
      </c>
      <c r="F72" s="94">
        <v>2.099138657192325</v>
      </c>
      <c r="G72" s="94">
        <v>1.8045503291896605</v>
      </c>
      <c r="H72" s="94">
        <v>1.3786104404884476</v>
      </c>
      <c r="I72" s="94">
        <v>1.0946869194616342</v>
      </c>
      <c r="J72" s="94">
        <v>0.9012247472127487</v>
      </c>
      <c r="K72" s="94">
        <v>0.77230496232306933</v>
      </c>
      <c r="L72" s="94">
        <v>0.58870344507804862</v>
      </c>
      <c r="M72" s="94">
        <v>0.4664299412604202</v>
      </c>
      <c r="N72" s="94">
        <v>0.30683791395907267</v>
      </c>
      <c r="O72" s="94">
        <v>0.15144019547107129</v>
      </c>
    </row>
    <row r="73" spans="1:15" ht="15.75" x14ac:dyDescent="0.3">
      <c r="A73" s="50" t="s">
        <v>88</v>
      </c>
      <c r="B73" s="16" t="s">
        <v>108</v>
      </c>
      <c r="C73" s="94">
        <v>0</v>
      </c>
      <c r="D73" s="94">
        <v>0</v>
      </c>
      <c r="E73" s="94">
        <v>0</v>
      </c>
      <c r="F73" s="94">
        <v>0</v>
      </c>
      <c r="G73" s="94">
        <v>0</v>
      </c>
      <c r="H73" s="94">
        <v>0</v>
      </c>
      <c r="I73" s="94">
        <v>0</v>
      </c>
      <c r="J73" s="94">
        <v>0</v>
      </c>
      <c r="K73" s="94">
        <v>0</v>
      </c>
      <c r="L73" s="94">
        <v>0</v>
      </c>
      <c r="M73" s="94">
        <v>0</v>
      </c>
      <c r="N73" s="94">
        <v>0</v>
      </c>
      <c r="O73" s="94">
        <v>0</v>
      </c>
    </row>
    <row r="74" spans="1:15" ht="15.75" x14ac:dyDescent="0.3">
      <c r="A74" s="50" t="s">
        <v>86</v>
      </c>
      <c r="B74" s="16" t="s">
        <v>109</v>
      </c>
      <c r="C74" s="94">
        <v>0</v>
      </c>
      <c r="D74" s="94">
        <v>0</v>
      </c>
      <c r="E74" s="94">
        <v>0</v>
      </c>
      <c r="F74" s="94">
        <v>0</v>
      </c>
      <c r="G74" s="94">
        <v>0</v>
      </c>
      <c r="H74" s="94">
        <v>0</v>
      </c>
      <c r="I74" s="94">
        <v>0</v>
      </c>
      <c r="J74" s="94">
        <v>0</v>
      </c>
      <c r="K74" s="94">
        <v>0</v>
      </c>
      <c r="L74" s="94">
        <v>0</v>
      </c>
      <c r="M74" s="94">
        <v>0</v>
      </c>
      <c r="N74" s="94">
        <v>0</v>
      </c>
      <c r="O74" s="94">
        <v>0</v>
      </c>
    </row>
    <row r="75" spans="1:15" ht="27" x14ac:dyDescent="0.3">
      <c r="A75" s="50" t="s">
        <v>40</v>
      </c>
      <c r="B75" s="16" t="s">
        <v>110</v>
      </c>
      <c r="C75" s="94">
        <v>0</v>
      </c>
      <c r="D75" s="94">
        <v>0</v>
      </c>
      <c r="E75" s="94">
        <v>0</v>
      </c>
      <c r="F75" s="94">
        <v>0</v>
      </c>
      <c r="G75" s="94">
        <v>0</v>
      </c>
      <c r="H75" s="94">
        <v>0</v>
      </c>
      <c r="I75" s="94">
        <v>0</v>
      </c>
      <c r="J75" s="94">
        <v>0</v>
      </c>
      <c r="K75" s="94">
        <v>0</v>
      </c>
      <c r="L75" s="94">
        <v>0</v>
      </c>
      <c r="M75" s="94">
        <v>0</v>
      </c>
      <c r="N75" s="94">
        <v>0</v>
      </c>
      <c r="O75" s="94">
        <v>0</v>
      </c>
    </row>
    <row r="76" spans="1:15" ht="27" x14ac:dyDescent="0.3">
      <c r="A76" s="50" t="s">
        <v>57</v>
      </c>
      <c r="B76" s="16" t="s">
        <v>111</v>
      </c>
      <c r="C76" s="94">
        <v>6.8249175892029237E-2</v>
      </c>
      <c r="D76" s="94">
        <v>8.8182598562566883E-2</v>
      </c>
      <c r="E76" s="94">
        <v>8.1449052857246754E-2</v>
      </c>
      <c r="F76" s="94">
        <v>5.981353777132839E-3</v>
      </c>
      <c r="G76" s="94">
        <v>4.4749418639235478E-3</v>
      </c>
      <c r="H76" s="94">
        <v>2.3154792453773526E-3</v>
      </c>
      <c r="I76" s="94">
        <v>8.7583749967989021E-4</v>
      </c>
      <c r="J76" s="94">
        <v>6.1758537938141173E-4</v>
      </c>
      <c r="K76" s="94">
        <v>4.4541729918242599E-4</v>
      </c>
      <c r="L76" s="94">
        <v>2.6488467365886942E-4</v>
      </c>
      <c r="M76" s="94">
        <v>1.4452958997649814E-4</v>
      </c>
      <c r="N76" s="94">
        <v>8.0186951884569791E-5</v>
      </c>
      <c r="O76" s="94">
        <v>1.5844313792641373E-5</v>
      </c>
    </row>
    <row r="77" spans="1:15" x14ac:dyDescent="0.25">
      <c r="A77" s="50"/>
      <c r="B77" s="29" t="s">
        <v>185</v>
      </c>
      <c r="C77" s="70">
        <f t="shared" ref="C77:D77" si="6">SUM(C72:C76)</f>
        <v>2.3944265113435081</v>
      </c>
      <c r="D77" s="70">
        <f t="shared" si="6"/>
        <v>2.3678375112402241</v>
      </c>
      <c r="E77" s="70">
        <f>SUM(E72:E76)</f>
        <v>2.2374748972059368</v>
      </c>
      <c r="F77" s="70">
        <f t="shared" ref="F77:O77" si="7">SUM(F72:F76)</f>
        <v>2.1051200109694577</v>
      </c>
      <c r="G77" s="70">
        <f t="shared" si="7"/>
        <v>1.8090252710535841</v>
      </c>
      <c r="H77" s="70">
        <f t="shared" si="7"/>
        <v>1.3809259197338251</v>
      </c>
      <c r="I77" s="70">
        <f t="shared" si="7"/>
        <v>1.095562756961314</v>
      </c>
      <c r="J77" s="70">
        <f t="shared" si="7"/>
        <v>0.90184233259213009</v>
      </c>
      <c r="K77" s="70">
        <f t="shared" si="7"/>
        <v>0.77275037962225179</v>
      </c>
      <c r="L77" s="70">
        <f t="shared" si="7"/>
        <v>0.58896832975170743</v>
      </c>
      <c r="M77" s="70">
        <f t="shared" si="7"/>
        <v>0.46657447085039672</v>
      </c>
      <c r="N77" s="70">
        <f t="shared" si="7"/>
        <v>0.30691810091095723</v>
      </c>
      <c r="O77" s="70">
        <f t="shared" si="7"/>
        <v>0.15145603978486394</v>
      </c>
    </row>
    <row r="78" spans="1:15" ht="15.75" x14ac:dyDescent="0.3">
      <c r="A78" s="48"/>
      <c r="B78" s="30" t="s">
        <v>186</v>
      </c>
      <c r="C78" s="71">
        <f t="shared" ref="C78:D78" si="8">SUM(C71,C77)</f>
        <v>156.89713334046189</v>
      </c>
      <c r="D78" s="71">
        <f t="shared" si="8"/>
        <v>155.4977606638696</v>
      </c>
      <c r="E78" s="71">
        <f>SUM(E71,E77)</f>
        <v>147.27123070024925</v>
      </c>
      <c r="F78" s="71">
        <f t="shared" ref="F78:O78" si="9">SUM(F71,F77)</f>
        <v>147.60670099146751</v>
      </c>
      <c r="G78" s="71">
        <f t="shared" si="9"/>
        <v>141.28160697082606</v>
      </c>
      <c r="H78" s="71">
        <f t="shared" si="9"/>
        <v>131.94471040115408</v>
      </c>
      <c r="I78" s="71">
        <f t="shared" si="9"/>
        <v>125.79295726518576</v>
      </c>
      <c r="J78" s="71">
        <f t="shared" si="9"/>
        <v>117.17096537147431</v>
      </c>
      <c r="K78" s="71">
        <f t="shared" si="9"/>
        <v>107.70255206102053</v>
      </c>
      <c r="L78" s="71">
        <f t="shared" si="9"/>
        <v>88.673874197532882</v>
      </c>
      <c r="M78" s="71">
        <f t="shared" si="9"/>
        <v>76.510734379175133</v>
      </c>
      <c r="N78" s="71">
        <f t="shared" si="9"/>
        <v>63.669082284434474</v>
      </c>
      <c r="O78" s="71">
        <f t="shared" si="9"/>
        <v>60.869457718681815</v>
      </c>
    </row>
    <row r="79" spans="1:15" ht="15.75" x14ac:dyDescent="0.3">
      <c r="A79" s="49"/>
      <c r="B79" s="18" t="s">
        <v>83</v>
      </c>
      <c r="C79" s="79">
        <f>C78*28-'Répartition SECTEN1_2023'!C49</f>
        <v>0</v>
      </c>
      <c r="D79" s="79">
        <f>D78*28-'Répartition SECTEN1_2023'!D49</f>
        <v>0</v>
      </c>
      <c r="E79" s="79">
        <f>E78*28-'Répartition SECTEN1_2023'!E49</f>
        <v>0</v>
      </c>
      <c r="F79" s="79"/>
      <c r="G79" s="79">
        <f>G78*28-'Répartition SECTEN1_2023'!G49</f>
        <v>0</v>
      </c>
      <c r="H79" s="79"/>
      <c r="I79" s="79">
        <f>I78*28-'Répartition SECTEN1_2023'!I49</f>
        <v>0</v>
      </c>
      <c r="J79" s="79"/>
      <c r="K79" s="79">
        <f>K78*28-'Répartition SECTEN1_2023'!K49</f>
        <v>0</v>
      </c>
      <c r="L79" s="79"/>
      <c r="M79" s="79">
        <f>M78*28-'Répartition SECTEN1_2023'!M49</f>
        <v>0</v>
      </c>
      <c r="N79" s="79">
        <f>N78*28-'Répartition SECTEN1_2023'!N49</f>
        <v>0</v>
      </c>
      <c r="O79" s="79">
        <f>O78*28-'Répartition SECTEN1_2023'!O49</f>
        <v>0</v>
      </c>
    </row>
    <row r="80" spans="1:15" ht="16.5" x14ac:dyDescent="0.3">
      <c r="A80" s="49"/>
      <c r="B80" s="31" t="s">
        <v>175</v>
      </c>
      <c r="C80" s="32"/>
      <c r="D80" s="32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</row>
    <row r="81" spans="1:15" ht="30" x14ac:dyDescent="0.35">
      <c r="A81" s="47"/>
      <c r="B81" s="14" t="s">
        <v>209</v>
      </c>
      <c r="C81" s="15">
        <v>2018</v>
      </c>
      <c r="D81" s="15">
        <v>2019</v>
      </c>
      <c r="E81" s="15">
        <v>2020</v>
      </c>
      <c r="F81" s="15">
        <v>2023</v>
      </c>
      <c r="G81" s="15">
        <v>2025</v>
      </c>
      <c r="H81" s="15">
        <v>2028</v>
      </c>
      <c r="I81" s="15">
        <v>2030</v>
      </c>
      <c r="J81" s="15">
        <v>2033</v>
      </c>
      <c r="K81" s="15">
        <v>2035</v>
      </c>
      <c r="L81" s="15">
        <v>2038</v>
      </c>
      <c r="M81" s="15">
        <v>2040</v>
      </c>
      <c r="N81" s="15">
        <v>2045</v>
      </c>
      <c r="O81" s="15">
        <v>2050</v>
      </c>
    </row>
    <row r="82" spans="1:15" ht="15.75" x14ac:dyDescent="0.3">
      <c r="A82" s="48" t="s">
        <v>62</v>
      </c>
      <c r="B82" s="21" t="s">
        <v>112</v>
      </c>
      <c r="C82" s="94">
        <v>1367.9454360808818</v>
      </c>
      <c r="D82" s="94">
        <v>1342.8727571366303</v>
      </c>
      <c r="E82" s="94">
        <v>1319.1754201437604</v>
      </c>
      <c r="F82" s="94">
        <v>1260.6976088783076</v>
      </c>
      <c r="G82" s="94">
        <v>1222.6341568528926</v>
      </c>
      <c r="H82" s="94">
        <v>1166.5971064897026</v>
      </c>
      <c r="I82" s="94">
        <v>1131.4215740261488</v>
      </c>
      <c r="J82" s="94">
        <v>1087.7829455614051</v>
      </c>
      <c r="K82" s="94">
        <v>1060.2917702005334</v>
      </c>
      <c r="L82" s="94">
        <v>1019.9832516021697</v>
      </c>
      <c r="M82" s="94">
        <v>993.66483960603443</v>
      </c>
      <c r="N82" s="94">
        <v>929.70831590619332</v>
      </c>
      <c r="O82" s="94">
        <v>868.20751169011703</v>
      </c>
    </row>
    <row r="83" spans="1:15" ht="15.75" x14ac:dyDescent="0.3">
      <c r="A83" s="48" t="s">
        <v>64</v>
      </c>
      <c r="B83" s="21" t="s">
        <v>113</v>
      </c>
      <c r="C83" s="94">
        <v>103.19758003395488</v>
      </c>
      <c r="D83" s="94">
        <v>102.35059061052293</v>
      </c>
      <c r="E83" s="94">
        <v>100.9452423228917</v>
      </c>
      <c r="F83" s="94">
        <v>94.707977177693806</v>
      </c>
      <c r="G83" s="94">
        <v>88.530198057028215</v>
      </c>
      <c r="H83" s="94">
        <v>79.857251751167581</v>
      </c>
      <c r="I83" s="94">
        <v>74.82740997957653</v>
      </c>
      <c r="J83" s="94">
        <v>65.011102504156497</v>
      </c>
      <c r="K83" s="94">
        <v>59.240153864095767</v>
      </c>
      <c r="L83" s="94">
        <v>51.337344414643837</v>
      </c>
      <c r="M83" s="94">
        <v>46.548741900630496</v>
      </c>
      <c r="N83" s="94">
        <v>36.149343613669465</v>
      </c>
      <c r="O83" s="94">
        <v>27.805776264094877</v>
      </c>
    </row>
    <row r="84" spans="1:15" ht="15.75" x14ac:dyDescent="0.3">
      <c r="A84" s="48" t="s">
        <v>65</v>
      </c>
      <c r="B84" s="21" t="s">
        <v>114</v>
      </c>
      <c r="C84" s="94">
        <v>6.6604241414398455</v>
      </c>
      <c r="D84" s="94">
        <v>6.5455553424341577</v>
      </c>
      <c r="E84" s="94">
        <v>6.5262359782349932</v>
      </c>
      <c r="F84" s="94">
        <v>5.7882490588694369</v>
      </c>
      <c r="G84" s="94">
        <v>5.5745139889401178</v>
      </c>
      <c r="H84" s="94">
        <v>5.2538431626489412</v>
      </c>
      <c r="I84" s="94">
        <v>5.0760123642505306</v>
      </c>
      <c r="J84" s="94">
        <v>4.5208103679261153</v>
      </c>
      <c r="K84" s="94">
        <v>4.17453369301841</v>
      </c>
      <c r="L84" s="94">
        <v>3.6588530384466438</v>
      </c>
      <c r="M84" s="94">
        <v>3.3148979416541238</v>
      </c>
      <c r="N84" s="94">
        <v>2.4544880110703575</v>
      </c>
      <c r="O84" s="94">
        <v>2.3295202728778337</v>
      </c>
    </row>
    <row r="85" spans="1:15" ht="15.75" x14ac:dyDescent="0.3">
      <c r="A85" s="48" t="s">
        <v>63</v>
      </c>
      <c r="B85" s="21" t="s">
        <v>115</v>
      </c>
      <c r="C85" s="94">
        <v>130.42910124568618</v>
      </c>
      <c r="D85" s="94">
        <v>129.21643038156483</v>
      </c>
      <c r="E85" s="94">
        <v>130.12177251862559</v>
      </c>
      <c r="F85" s="94">
        <v>128.16475172806301</v>
      </c>
      <c r="G85" s="94">
        <v>126.97842808747446</v>
      </c>
      <c r="H85" s="94">
        <v>125.20551377916445</v>
      </c>
      <c r="I85" s="94">
        <v>124.03944949917431</v>
      </c>
      <c r="J85" s="94">
        <v>122.07518853976279</v>
      </c>
      <c r="K85" s="94">
        <v>120.77885823442485</v>
      </c>
      <c r="L85" s="94">
        <v>118.87563660567747</v>
      </c>
      <c r="M85" s="94">
        <v>117.61167125846552</v>
      </c>
      <c r="N85" s="94">
        <v>114.4682143617124</v>
      </c>
      <c r="O85" s="94">
        <v>111.54717298407346</v>
      </c>
    </row>
    <row r="86" spans="1:15" ht="15.75" x14ac:dyDescent="0.3">
      <c r="A86" s="48"/>
      <c r="B86" s="33" t="s">
        <v>187</v>
      </c>
      <c r="C86" s="72">
        <f t="shared" ref="C86:D86" si="10">SUM(C82:C85)</f>
        <v>1608.2325415019627</v>
      </c>
      <c r="D86" s="72">
        <f t="shared" si="10"/>
        <v>1580.9853334711522</v>
      </c>
      <c r="E86" s="72">
        <f>SUM(E82:E85)</f>
        <v>1556.7686709635129</v>
      </c>
      <c r="F86" s="72">
        <f t="shared" ref="F86:O86" si="11">SUM(F82:F85)</f>
        <v>1489.3585868429341</v>
      </c>
      <c r="G86" s="72">
        <f t="shared" si="11"/>
        <v>1443.7172969863354</v>
      </c>
      <c r="H86" s="72">
        <f t="shared" si="11"/>
        <v>1376.9137151826835</v>
      </c>
      <c r="I86" s="72">
        <f t="shared" si="11"/>
        <v>1335.3644458691501</v>
      </c>
      <c r="J86" s="72">
        <f t="shared" si="11"/>
        <v>1279.3900469732505</v>
      </c>
      <c r="K86" s="72">
        <f t="shared" si="11"/>
        <v>1244.4853159920726</v>
      </c>
      <c r="L86" s="72">
        <f t="shared" si="11"/>
        <v>1193.8550856609379</v>
      </c>
      <c r="M86" s="72">
        <f t="shared" si="11"/>
        <v>1161.1401507067847</v>
      </c>
      <c r="N86" s="72">
        <f t="shared" si="11"/>
        <v>1082.7803618926455</v>
      </c>
      <c r="O86" s="72">
        <f t="shared" si="11"/>
        <v>1009.8899812111632</v>
      </c>
    </row>
    <row r="87" spans="1:15" ht="15.75" x14ac:dyDescent="0.3">
      <c r="A87" s="48" t="s">
        <v>46</v>
      </c>
      <c r="B87" s="21" t="s">
        <v>116</v>
      </c>
      <c r="C87" s="94">
        <v>0</v>
      </c>
      <c r="D87" s="94">
        <v>0</v>
      </c>
      <c r="E87" s="94">
        <v>0</v>
      </c>
      <c r="F87" s="94">
        <v>0</v>
      </c>
      <c r="G87" s="94">
        <v>0</v>
      </c>
      <c r="H87" s="94">
        <v>0</v>
      </c>
      <c r="I87" s="94">
        <v>0</v>
      </c>
      <c r="J87" s="94">
        <v>0</v>
      </c>
      <c r="K87" s="94">
        <v>0</v>
      </c>
      <c r="L87" s="94">
        <v>0</v>
      </c>
      <c r="M87" s="94">
        <v>0</v>
      </c>
      <c r="N87" s="94">
        <v>0</v>
      </c>
      <c r="O87" s="94">
        <v>0</v>
      </c>
    </row>
    <row r="88" spans="1:15" ht="15.75" x14ac:dyDescent="0.3">
      <c r="A88" s="48" t="s">
        <v>44</v>
      </c>
      <c r="B88" s="21" t="s">
        <v>117</v>
      </c>
      <c r="C88" s="94">
        <v>0</v>
      </c>
      <c r="D88" s="94">
        <v>0</v>
      </c>
      <c r="E88" s="94">
        <v>0</v>
      </c>
      <c r="F88" s="94">
        <v>0</v>
      </c>
      <c r="G88" s="94">
        <v>0</v>
      </c>
      <c r="H88" s="94">
        <v>0</v>
      </c>
      <c r="I88" s="94">
        <v>0</v>
      </c>
      <c r="J88" s="94">
        <v>0</v>
      </c>
      <c r="K88" s="94">
        <v>0</v>
      </c>
      <c r="L88" s="94">
        <v>0</v>
      </c>
      <c r="M88" s="94">
        <v>0</v>
      </c>
      <c r="N88" s="94">
        <v>0</v>
      </c>
      <c r="O88" s="94">
        <v>0</v>
      </c>
    </row>
    <row r="89" spans="1:15" ht="15.75" x14ac:dyDescent="0.3">
      <c r="A89" s="48" t="s">
        <v>45</v>
      </c>
      <c r="B89" s="21" t="s">
        <v>118</v>
      </c>
      <c r="C89" s="94">
        <v>0</v>
      </c>
      <c r="D89" s="94">
        <v>0</v>
      </c>
      <c r="E89" s="94">
        <v>0</v>
      </c>
      <c r="F89" s="94">
        <v>0</v>
      </c>
      <c r="G89" s="94">
        <v>0</v>
      </c>
      <c r="H89" s="94">
        <v>0</v>
      </c>
      <c r="I89" s="94">
        <v>0</v>
      </c>
      <c r="J89" s="94">
        <v>0</v>
      </c>
      <c r="K89" s="94">
        <v>0</v>
      </c>
      <c r="L89" s="94">
        <v>0</v>
      </c>
      <c r="M89" s="94">
        <v>0</v>
      </c>
      <c r="N89" s="94">
        <v>0</v>
      </c>
      <c r="O89" s="94">
        <v>0</v>
      </c>
    </row>
    <row r="90" spans="1:15" ht="15.75" x14ac:dyDescent="0.3">
      <c r="A90" s="48" t="s">
        <v>61</v>
      </c>
      <c r="B90" s="21" t="s">
        <v>119</v>
      </c>
      <c r="C90" s="94">
        <v>1.0326152139236915</v>
      </c>
      <c r="D90" s="94">
        <v>1.1019632455919635</v>
      </c>
      <c r="E90" s="94">
        <v>0.96387447058138265</v>
      </c>
      <c r="F90" s="94">
        <v>0.94859975498914662</v>
      </c>
      <c r="G90" s="94">
        <v>0.93841661126098908</v>
      </c>
      <c r="H90" s="94">
        <v>0.92314189566875315</v>
      </c>
      <c r="I90" s="94">
        <v>0.91295875194059584</v>
      </c>
      <c r="J90" s="94">
        <v>0.9121604602369866</v>
      </c>
      <c r="K90" s="94">
        <v>0.91162826576791389</v>
      </c>
      <c r="L90" s="94">
        <v>0.91082997406430477</v>
      </c>
      <c r="M90" s="94">
        <v>0.91029777959523195</v>
      </c>
      <c r="N90" s="94">
        <v>0.90896729342255034</v>
      </c>
      <c r="O90" s="94">
        <v>0.90763680724986828</v>
      </c>
    </row>
    <row r="91" spans="1:15" ht="15.75" x14ac:dyDescent="0.3">
      <c r="A91" s="48" t="s">
        <v>43</v>
      </c>
      <c r="B91" s="21" t="s">
        <v>120</v>
      </c>
      <c r="C91" s="94">
        <v>1.3691277896324452</v>
      </c>
      <c r="D91" s="94">
        <v>1.5647405201610396</v>
      </c>
      <c r="E91" s="94">
        <v>1.533733171454907</v>
      </c>
      <c r="F91" s="94">
        <v>1.525693079623843</v>
      </c>
      <c r="G91" s="94">
        <v>1.5203330184031341</v>
      </c>
      <c r="H91" s="94">
        <v>1.5122929265720704</v>
      </c>
      <c r="I91" s="94">
        <v>1.506932865351361</v>
      </c>
      <c r="J91" s="94">
        <v>1.5046041930073919</v>
      </c>
      <c r="K91" s="94">
        <v>1.5030517447780789</v>
      </c>
      <c r="L91" s="94">
        <v>1.5007230724341094</v>
      </c>
      <c r="M91" s="94">
        <v>1.4991706242047964</v>
      </c>
      <c r="N91" s="94">
        <v>1.4952895036315139</v>
      </c>
      <c r="O91" s="94">
        <v>1.4914083830582319</v>
      </c>
    </row>
    <row r="92" spans="1:15" ht="15.75" x14ac:dyDescent="0.3">
      <c r="A92" s="48"/>
      <c r="B92" s="33" t="s">
        <v>188</v>
      </c>
      <c r="C92" s="72">
        <f t="shared" ref="C92:D92" si="12">SUM(C87:C91)</f>
        <v>2.4017430035561365</v>
      </c>
      <c r="D92" s="72">
        <f t="shared" si="12"/>
        <v>2.6667037657530033</v>
      </c>
      <c r="E92" s="72">
        <f>SUM(E87:E91)</f>
        <v>2.4976076420362894</v>
      </c>
      <c r="F92" s="72">
        <f t="shared" ref="F92:O92" si="13">SUM(F87:F91)</f>
        <v>2.4742928346129895</v>
      </c>
      <c r="G92" s="72">
        <f t="shared" si="13"/>
        <v>2.4587496296641231</v>
      </c>
      <c r="H92" s="72">
        <f t="shared" si="13"/>
        <v>2.4354348222408237</v>
      </c>
      <c r="I92" s="72">
        <f t="shared" si="13"/>
        <v>2.4198916172919569</v>
      </c>
      <c r="J92" s="72">
        <f t="shared" si="13"/>
        <v>2.4167646532443783</v>
      </c>
      <c r="K92" s="72">
        <f t="shared" si="13"/>
        <v>2.4146800105459927</v>
      </c>
      <c r="L92" s="72">
        <f t="shared" si="13"/>
        <v>2.4115530464984141</v>
      </c>
      <c r="M92" s="72">
        <f t="shared" si="13"/>
        <v>2.4094684038000285</v>
      </c>
      <c r="N92" s="72">
        <f t="shared" si="13"/>
        <v>2.4042567970540643</v>
      </c>
      <c r="O92" s="72">
        <f t="shared" si="13"/>
        <v>2.3990451903081</v>
      </c>
    </row>
    <row r="93" spans="1:15" ht="15.75" x14ac:dyDescent="0.3">
      <c r="A93" s="48" t="s">
        <v>55</v>
      </c>
      <c r="B93" s="21" t="s">
        <v>121</v>
      </c>
      <c r="C93" s="94">
        <v>0.4295805802208198</v>
      </c>
      <c r="D93" s="94">
        <v>0.42961095234557972</v>
      </c>
      <c r="E93" s="94">
        <v>0.44748336532338839</v>
      </c>
      <c r="F93" s="94">
        <v>0.45395296634502919</v>
      </c>
      <c r="G93" s="94">
        <v>0.45060771601582283</v>
      </c>
      <c r="H93" s="94">
        <v>0.44505810140519775</v>
      </c>
      <c r="I93" s="94">
        <v>0.44130140401252782</v>
      </c>
      <c r="J93" s="94">
        <v>0.42286740999192957</v>
      </c>
      <c r="K93" s="94">
        <v>0.41070515772745991</v>
      </c>
      <c r="L93" s="94">
        <v>0.39050869450514419</v>
      </c>
      <c r="M93" s="94">
        <v>0.37774542759592089</v>
      </c>
      <c r="N93" s="94">
        <v>0.3147232645858869</v>
      </c>
      <c r="O93" s="94">
        <v>0.28841938422435065</v>
      </c>
    </row>
    <row r="94" spans="1:15" ht="15.75" x14ac:dyDescent="0.3">
      <c r="A94" s="48"/>
      <c r="B94" s="34" t="s">
        <v>189</v>
      </c>
      <c r="C94" s="73">
        <f t="shared" ref="C94:D94" si="14">+C92+C86+C93</f>
        <v>1611.0638650857397</v>
      </c>
      <c r="D94" s="73">
        <f t="shared" si="14"/>
        <v>1584.0816481892509</v>
      </c>
      <c r="E94" s="73">
        <f>+E92+E86+E93</f>
        <v>1559.7137619708726</v>
      </c>
      <c r="F94" s="73">
        <f t="shared" ref="F94:O94" si="15">+F92+F86+F93</f>
        <v>1492.286832643892</v>
      </c>
      <c r="G94" s="73">
        <f t="shared" si="15"/>
        <v>1446.6266543320155</v>
      </c>
      <c r="H94" s="73">
        <f t="shared" si="15"/>
        <v>1379.7942081063295</v>
      </c>
      <c r="I94" s="73">
        <f t="shared" si="15"/>
        <v>1338.2256388904548</v>
      </c>
      <c r="J94" s="73">
        <f t="shared" si="15"/>
        <v>1282.2296790364869</v>
      </c>
      <c r="K94" s="73">
        <f t="shared" si="15"/>
        <v>1247.3107011603461</v>
      </c>
      <c r="L94" s="73">
        <f t="shared" si="15"/>
        <v>1196.6571474019415</v>
      </c>
      <c r="M94" s="73">
        <f t="shared" si="15"/>
        <v>1163.9273645381807</v>
      </c>
      <c r="N94" s="73">
        <f t="shared" si="15"/>
        <v>1085.4993419542855</v>
      </c>
      <c r="O94" s="73">
        <f t="shared" si="15"/>
        <v>1012.5774457856957</v>
      </c>
    </row>
    <row r="95" spans="1:15" ht="15.75" x14ac:dyDescent="0.3">
      <c r="A95" s="48"/>
      <c r="B95" s="18" t="s">
        <v>83</v>
      </c>
      <c r="C95" s="79">
        <f>C94*28-'Répartition SECTEN1_2023'!C50</f>
        <v>0</v>
      </c>
      <c r="D95" s="79">
        <f>D94*28-'Répartition SECTEN1_2023'!D50</f>
        <v>0</v>
      </c>
      <c r="E95" s="79">
        <f>E94*28-'Répartition SECTEN1_2023'!E50</f>
        <v>0</v>
      </c>
      <c r="F95" s="79"/>
      <c r="G95" s="79">
        <f>G94*28-'Répartition SECTEN1_2023'!G50</f>
        <v>0</v>
      </c>
      <c r="H95" s="79"/>
      <c r="I95" s="79">
        <f>I94*28-'Répartition SECTEN1_2023'!I50</f>
        <v>0</v>
      </c>
      <c r="J95" s="79"/>
      <c r="K95" s="79">
        <f>K94*28-'Répartition SECTEN1_2023'!K50</f>
        <v>0</v>
      </c>
      <c r="L95" s="79"/>
      <c r="M95" s="79">
        <f>M94*28-'Répartition SECTEN1_2023'!M50</f>
        <v>0</v>
      </c>
      <c r="N95" s="79">
        <f>N94*28-'Répartition SECTEN1_2023'!N50</f>
        <v>0</v>
      </c>
      <c r="O95" s="79">
        <f>O94*28-'Répartition SECTEN1_2023'!O50</f>
        <v>0</v>
      </c>
    </row>
    <row r="96" spans="1:15" ht="16.5" x14ac:dyDescent="0.3">
      <c r="A96" s="49"/>
      <c r="B96" s="36" t="s">
        <v>190</v>
      </c>
      <c r="C96" s="37"/>
      <c r="D96" s="37"/>
      <c r="E96" s="37"/>
      <c r="F96" s="37"/>
      <c r="G96" s="37"/>
      <c r="H96" s="37"/>
      <c r="I96" s="37"/>
      <c r="J96" s="37"/>
      <c r="K96" s="37"/>
      <c r="L96" s="37"/>
      <c r="M96" s="37"/>
      <c r="N96" s="37"/>
      <c r="O96" s="37"/>
    </row>
    <row r="97" spans="1:15" ht="30" x14ac:dyDescent="0.35">
      <c r="A97" s="47"/>
      <c r="B97" s="14" t="s">
        <v>209</v>
      </c>
      <c r="C97" s="15">
        <v>2018</v>
      </c>
      <c r="D97" s="15">
        <v>2019</v>
      </c>
      <c r="E97" s="15">
        <v>2020</v>
      </c>
      <c r="F97" s="15">
        <v>2023</v>
      </c>
      <c r="G97" s="15">
        <v>2025</v>
      </c>
      <c r="H97" s="15">
        <v>2028</v>
      </c>
      <c r="I97" s="15">
        <v>2030</v>
      </c>
      <c r="J97" s="15">
        <v>2033</v>
      </c>
      <c r="K97" s="15">
        <v>2035</v>
      </c>
      <c r="L97" s="15">
        <v>2038</v>
      </c>
      <c r="M97" s="15">
        <v>2040</v>
      </c>
      <c r="N97" s="15">
        <v>2045</v>
      </c>
      <c r="O97" s="15">
        <v>2050</v>
      </c>
    </row>
    <row r="98" spans="1:15" ht="15.75" x14ac:dyDescent="0.3">
      <c r="A98" s="48" t="s">
        <v>22</v>
      </c>
      <c r="B98" s="21" t="s">
        <v>122</v>
      </c>
      <c r="C98" s="94">
        <v>0.22276742492459764</v>
      </c>
      <c r="D98" s="94">
        <v>0.17933601851578809</v>
      </c>
      <c r="E98" s="94">
        <v>0.12198566299917382</v>
      </c>
      <c r="F98" s="94">
        <v>7.0729297566389446E-2</v>
      </c>
      <c r="G98" s="94">
        <v>4.4192248298309651E-2</v>
      </c>
      <c r="H98" s="94">
        <v>2.6730369135618024E-2</v>
      </c>
      <c r="I98" s="94">
        <v>1.9173192875978472E-2</v>
      </c>
      <c r="J98" s="94">
        <v>1.3445658670034966E-2</v>
      </c>
      <c r="K98" s="94">
        <v>1.0423242431425275E-2</v>
      </c>
      <c r="L98" s="94">
        <v>7.352145619144863E-3</v>
      </c>
      <c r="M98" s="94">
        <v>5.3841964086647452E-3</v>
      </c>
      <c r="N98" s="94">
        <v>1.0645010864816316E-3</v>
      </c>
      <c r="O98" s="94">
        <v>3.5178512760507095E-4</v>
      </c>
    </row>
    <row r="99" spans="1:15" ht="15.75" x14ac:dyDescent="0.3">
      <c r="A99" s="48" t="s">
        <v>23</v>
      </c>
      <c r="B99" s="21" t="s">
        <v>123</v>
      </c>
      <c r="C99" s="94">
        <v>3.6021128782137195</v>
      </c>
      <c r="D99" s="94">
        <v>3.8159254873106376</v>
      </c>
      <c r="E99" s="94">
        <v>3.2102060404856738</v>
      </c>
      <c r="F99" s="94">
        <v>4.5707358367114486</v>
      </c>
      <c r="G99" s="94">
        <v>5.1752940969308243</v>
      </c>
      <c r="H99" s="94">
        <v>4.9302560154482924</v>
      </c>
      <c r="I99" s="94">
        <v>4.7333103396745582</v>
      </c>
      <c r="J99" s="94">
        <v>4.1635744838801365</v>
      </c>
      <c r="K99" s="94">
        <v>3.7301885368238286</v>
      </c>
      <c r="L99" s="94">
        <v>2.9323306069023745</v>
      </c>
      <c r="M99" s="94">
        <v>2.4311106656453765</v>
      </c>
      <c r="N99" s="94">
        <v>1.100879620258522</v>
      </c>
      <c r="O99" s="94">
        <v>1.1554059558580715E-2</v>
      </c>
    </row>
    <row r="100" spans="1:15" ht="15.75" x14ac:dyDescent="0.3">
      <c r="A100" s="48" t="s">
        <v>24</v>
      </c>
      <c r="B100" s="21" t="s">
        <v>124</v>
      </c>
      <c r="C100" s="94">
        <v>7.1728041936004912E-3</v>
      </c>
      <c r="D100" s="94">
        <v>5.9667171067954551E-3</v>
      </c>
      <c r="E100" s="94">
        <v>3.7754242902730945E-3</v>
      </c>
      <c r="F100" s="94">
        <v>3.2266235366463971E-3</v>
      </c>
      <c r="G100" s="94">
        <v>0</v>
      </c>
      <c r="H100" s="94">
        <v>0</v>
      </c>
      <c r="I100" s="94">
        <v>0</v>
      </c>
      <c r="J100" s="94">
        <v>0</v>
      </c>
      <c r="K100" s="94">
        <v>0</v>
      </c>
      <c r="L100" s="94">
        <v>0</v>
      </c>
      <c r="M100" s="94">
        <v>0</v>
      </c>
      <c r="N100" s="94">
        <v>0</v>
      </c>
      <c r="O100" s="94">
        <v>0</v>
      </c>
    </row>
    <row r="101" spans="1:15" ht="15.75" x14ac:dyDescent="0.3">
      <c r="A101" s="48" t="s">
        <v>25</v>
      </c>
      <c r="B101" s="21" t="s">
        <v>191</v>
      </c>
      <c r="C101" s="94">
        <v>3.2221597836909702E-3</v>
      </c>
      <c r="D101" s="94">
        <v>2.4228697303307072E-3</v>
      </c>
      <c r="E101" s="94">
        <v>1.6021713523711515E-3</v>
      </c>
      <c r="F101" s="94">
        <v>2.9193319958960217E-3</v>
      </c>
      <c r="G101" s="94">
        <v>2.8282902663480589E-3</v>
      </c>
      <c r="H101" s="94">
        <v>2.790220520063441E-3</v>
      </c>
      <c r="I101" s="94">
        <v>2.7582594224200632E-3</v>
      </c>
      <c r="J101" s="94">
        <v>2.7255686199850913E-3</v>
      </c>
      <c r="K101" s="94">
        <v>2.7258149110878154E-3</v>
      </c>
      <c r="L101" s="94">
        <v>2.729083845970559E-3</v>
      </c>
      <c r="M101" s="94">
        <v>2.7501587937621783E-3</v>
      </c>
      <c r="N101" s="94">
        <v>2.8163776804077537E-3</v>
      </c>
      <c r="O101" s="94">
        <v>0</v>
      </c>
    </row>
    <row r="102" spans="1:15" ht="15.75" x14ac:dyDescent="0.3">
      <c r="A102" s="48" t="s">
        <v>125</v>
      </c>
      <c r="B102" s="21" t="s">
        <v>126</v>
      </c>
      <c r="C102" s="94">
        <v>0</v>
      </c>
      <c r="D102" s="94">
        <v>0</v>
      </c>
      <c r="E102" s="94">
        <v>0</v>
      </c>
      <c r="F102" s="94">
        <v>0</v>
      </c>
      <c r="G102" s="94">
        <v>0</v>
      </c>
      <c r="H102" s="94">
        <v>0</v>
      </c>
      <c r="I102" s="94">
        <v>0</v>
      </c>
      <c r="J102" s="94">
        <v>0</v>
      </c>
      <c r="K102" s="94">
        <v>0</v>
      </c>
      <c r="L102" s="94">
        <v>0</v>
      </c>
      <c r="M102" s="94">
        <v>0</v>
      </c>
      <c r="N102" s="94">
        <v>0</v>
      </c>
      <c r="O102" s="94">
        <v>0</v>
      </c>
    </row>
    <row r="103" spans="1:15" ht="15.75" x14ac:dyDescent="0.3">
      <c r="A103" s="48" t="s">
        <v>26</v>
      </c>
      <c r="B103" s="21" t="s">
        <v>127</v>
      </c>
      <c r="C103" s="94">
        <v>3.9668635854968541E-2</v>
      </c>
      <c r="D103" s="94">
        <v>3.0787922878870042E-2</v>
      </c>
      <c r="E103" s="94">
        <v>2.0919986196295814E-2</v>
      </c>
      <c r="F103" s="94">
        <v>1.3084587034669408E-2</v>
      </c>
      <c r="G103" s="94">
        <v>9.8682271872705882E-3</v>
      </c>
      <c r="H103" s="94">
        <v>6.603926149114878E-3</v>
      </c>
      <c r="I103" s="94">
        <v>5.3411496519141025E-3</v>
      </c>
      <c r="J103" s="94">
        <v>3.9449058048610444E-3</v>
      </c>
      <c r="K103" s="94">
        <v>3.4263723031652104E-3</v>
      </c>
      <c r="L103" s="94">
        <v>2.6600040348203754E-3</v>
      </c>
      <c r="M103" s="94">
        <v>2.1299678653312723E-3</v>
      </c>
      <c r="N103" s="94">
        <v>3.5431562118137762E-4</v>
      </c>
      <c r="O103" s="94">
        <v>8.0572207234008369E-5</v>
      </c>
    </row>
    <row r="104" spans="1:15" ht="15.75" x14ac:dyDescent="0.3">
      <c r="A104" s="48" t="s">
        <v>27</v>
      </c>
      <c r="B104" s="21" t="s">
        <v>128</v>
      </c>
      <c r="C104" s="94">
        <v>0.38694294141012198</v>
      </c>
      <c r="D104" s="94">
        <v>0.39968745139999418</v>
      </c>
      <c r="E104" s="94">
        <v>0.34672876139308345</v>
      </c>
      <c r="F104" s="94">
        <v>0.79646559913886883</v>
      </c>
      <c r="G104" s="94">
        <v>1.128003409721374</v>
      </c>
      <c r="H104" s="94">
        <v>1.1017180467119576</v>
      </c>
      <c r="I104" s="94">
        <v>1.0785547001270086</v>
      </c>
      <c r="J104" s="94">
        <v>0.97591703804857965</v>
      </c>
      <c r="K104" s="94">
        <v>0.89371748137737606</v>
      </c>
      <c r="L104" s="94">
        <v>0.71137017475971998</v>
      </c>
      <c r="M104" s="94">
        <v>0.58567033675074265</v>
      </c>
      <c r="N104" s="94">
        <v>0.25651615296529834</v>
      </c>
      <c r="O104" s="94">
        <v>3.7500451097696594E-5</v>
      </c>
    </row>
    <row r="105" spans="1:15" s="1" customFormat="1" ht="15.75" x14ac:dyDescent="0.3">
      <c r="A105" s="85" t="s">
        <v>28</v>
      </c>
      <c r="B105" s="86" t="s">
        <v>219</v>
      </c>
      <c r="C105" s="94">
        <v>2.3507484254684307E-2</v>
      </c>
      <c r="D105" s="94">
        <v>2.1483679121285768E-2</v>
      </c>
      <c r="E105" s="94">
        <v>1.464201473644041E-2</v>
      </c>
      <c r="F105" s="94">
        <v>9.3773548356566646E-3</v>
      </c>
      <c r="G105" s="94">
        <v>0</v>
      </c>
      <c r="H105" s="94">
        <v>0</v>
      </c>
      <c r="I105" s="94">
        <v>0</v>
      </c>
      <c r="J105" s="94">
        <v>0</v>
      </c>
      <c r="K105" s="94">
        <v>0</v>
      </c>
      <c r="L105" s="94">
        <v>0</v>
      </c>
      <c r="M105" s="94">
        <v>0</v>
      </c>
      <c r="N105" s="94">
        <v>0</v>
      </c>
      <c r="O105" s="94">
        <v>0</v>
      </c>
    </row>
    <row r="106" spans="1:15" s="1" customFormat="1" ht="15.75" x14ac:dyDescent="0.3">
      <c r="A106" s="85" t="s">
        <v>29</v>
      </c>
      <c r="B106" s="86" t="s">
        <v>220</v>
      </c>
      <c r="C106" s="94">
        <v>8.4532024112539631E-3</v>
      </c>
      <c r="D106" s="94">
        <v>6.1713701927256998E-3</v>
      </c>
      <c r="E106" s="94">
        <v>4.1746796576076182E-3</v>
      </c>
      <c r="F106" s="94">
        <v>3.8231564890305022E-3</v>
      </c>
      <c r="G106" s="94">
        <v>3.6553576853089816E-3</v>
      </c>
      <c r="H106" s="94">
        <v>3.6583838730972372E-3</v>
      </c>
      <c r="I106" s="94">
        <v>3.6571459581168451E-3</v>
      </c>
      <c r="J106" s="94">
        <v>3.6574029648393826E-3</v>
      </c>
      <c r="K106" s="94">
        <v>3.6651029122452437E-3</v>
      </c>
      <c r="L106" s="94">
        <v>3.6695812259268765E-3</v>
      </c>
      <c r="M106" s="94">
        <v>3.6974863643197101E-3</v>
      </c>
      <c r="N106" s="94">
        <v>3.7865565796133469E-3</v>
      </c>
      <c r="O106" s="94">
        <v>0</v>
      </c>
    </row>
    <row r="107" spans="1:15" ht="15.75" x14ac:dyDescent="0.3">
      <c r="A107" s="48" t="s">
        <v>129</v>
      </c>
      <c r="B107" s="21" t="s">
        <v>130</v>
      </c>
      <c r="C107" s="94">
        <v>0</v>
      </c>
      <c r="D107" s="94">
        <v>0</v>
      </c>
      <c r="E107" s="94">
        <v>0</v>
      </c>
      <c r="F107" s="94">
        <v>0</v>
      </c>
      <c r="G107" s="94">
        <v>0</v>
      </c>
      <c r="H107" s="94">
        <v>0</v>
      </c>
      <c r="I107" s="94">
        <v>0</v>
      </c>
      <c r="J107" s="94">
        <v>0</v>
      </c>
      <c r="K107" s="94">
        <v>0</v>
      </c>
      <c r="L107" s="94">
        <v>0</v>
      </c>
      <c r="M107" s="94">
        <v>0</v>
      </c>
      <c r="N107" s="94">
        <v>0</v>
      </c>
      <c r="O107" s="94">
        <v>0</v>
      </c>
    </row>
    <row r="108" spans="1:15" ht="15.75" x14ac:dyDescent="0.3">
      <c r="A108" s="48" t="s">
        <v>30</v>
      </c>
      <c r="B108" s="21" t="s">
        <v>192</v>
      </c>
      <c r="C108" s="94">
        <v>0.41686568892850651</v>
      </c>
      <c r="D108" s="94">
        <v>0.37436172182757871</v>
      </c>
      <c r="E108" s="94">
        <v>0.29350317519991537</v>
      </c>
      <c r="F108" s="94">
        <v>0.29358985521878872</v>
      </c>
      <c r="G108" s="94">
        <v>0.24719581044803227</v>
      </c>
      <c r="H108" s="94">
        <v>0.17356313255540234</v>
      </c>
      <c r="I108" s="94">
        <v>0.12899201221659462</v>
      </c>
      <c r="J108" s="94">
        <v>9.7199412822676537E-2</v>
      </c>
      <c r="K108" s="94">
        <v>8.3174252580908228E-2</v>
      </c>
      <c r="L108" s="94">
        <v>6.2987651311758042E-2</v>
      </c>
      <c r="M108" s="94">
        <v>5.049646184541981E-2</v>
      </c>
      <c r="N108" s="94">
        <v>3.053554467256174E-2</v>
      </c>
      <c r="O108" s="94">
        <v>1.9441062121248277E-2</v>
      </c>
    </row>
    <row r="109" spans="1:15" ht="15.75" x14ac:dyDescent="0.3">
      <c r="A109" s="48" t="s">
        <v>31</v>
      </c>
      <c r="B109" s="21" t="s">
        <v>193</v>
      </c>
      <c r="C109" s="94">
        <v>4.4209202343706977E-4</v>
      </c>
      <c r="D109" s="94">
        <v>2.84659955692715E-4</v>
      </c>
      <c r="E109" s="94">
        <v>3.1883016219163483E-4</v>
      </c>
      <c r="F109" s="94">
        <v>1.5913404756183588E-4</v>
      </c>
      <c r="G109" s="94">
        <v>1.8811563588707437E-4</v>
      </c>
      <c r="H109" s="94">
        <v>1.8261080237100301E-4</v>
      </c>
      <c r="I109" s="94">
        <v>1.7781178228577616E-4</v>
      </c>
      <c r="J109" s="94">
        <v>1.7792025009028331E-4</v>
      </c>
      <c r="K109" s="94">
        <v>1.7230935966680011E-4</v>
      </c>
      <c r="L109" s="94">
        <v>1.4535070113883076E-4</v>
      </c>
      <c r="M109" s="94">
        <v>1.1186907468703171E-4</v>
      </c>
      <c r="N109" s="94">
        <v>8.126689711885005E-5</v>
      </c>
      <c r="O109" s="94">
        <v>5.7465837763370782E-6</v>
      </c>
    </row>
    <row r="110" spans="1:15" ht="15.75" x14ac:dyDescent="0.3">
      <c r="A110" s="48" t="s">
        <v>32</v>
      </c>
      <c r="B110" s="21" t="s">
        <v>194</v>
      </c>
      <c r="C110" s="94">
        <v>0.22024203758146138</v>
      </c>
      <c r="D110" s="94">
        <v>0.27308025152615134</v>
      </c>
      <c r="E110" s="94">
        <v>0.32924834120716112</v>
      </c>
      <c r="F110" s="94">
        <v>0.39443063340930207</v>
      </c>
      <c r="G110" s="94">
        <v>0.44632563869096242</v>
      </c>
      <c r="H110" s="94">
        <v>0.58653345377028709</v>
      </c>
      <c r="I110" s="94">
        <v>0.68091063241694572</v>
      </c>
      <c r="J110" s="94">
        <v>0.74195948455385796</v>
      </c>
      <c r="K110" s="94">
        <v>0.78336044052496101</v>
      </c>
      <c r="L110" s="94">
        <v>0.77824292549978713</v>
      </c>
      <c r="M110" s="94">
        <v>0.77516013897671809</v>
      </c>
      <c r="N110" s="94">
        <v>0.76708487387846958</v>
      </c>
      <c r="O110" s="94">
        <v>0.75849954474411241</v>
      </c>
    </row>
    <row r="111" spans="1:15" ht="15.75" x14ac:dyDescent="0.3">
      <c r="A111" s="48" t="s">
        <v>131</v>
      </c>
      <c r="B111" s="21" t="s">
        <v>195</v>
      </c>
      <c r="C111" s="94">
        <v>0</v>
      </c>
      <c r="D111" s="94">
        <v>0</v>
      </c>
      <c r="E111" s="94">
        <v>0</v>
      </c>
      <c r="F111" s="94">
        <v>0</v>
      </c>
      <c r="G111" s="94">
        <v>0</v>
      </c>
      <c r="H111" s="94">
        <v>0</v>
      </c>
      <c r="I111" s="94">
        <v>0</v>
      </c>
      <c r="J111" s="94">
        <v>0</v>
      </c>
      <c r="K111" s="94">
        <v>0</v>
      </c>
      <c r="L111" s="94">
        <v>0</v>
      </c>
      <c r="M111" s="94">
        <v>0</v>
      </c>
      <c r="N111" s="94">
        <v>0</v>
      </c>
      <c r="O111" s="94">
        <v>0</v>
      </c>
    </row>
    <row r="112" spans="1:15" ht="15.75" x14ac:dyDescent="0.3">
      <c r="A112" s="48" t="s">
        <v>34</v>
      </c>
      <c r="B112" s="21" t="s">
        <v>132</v>
      </c>
      <c r="C112" s="94">
        <v>0.47773059496907366</v>
      </c>
      <c r="D112" s="94">
        <v>0.46603593902085205</v>
      </c>
      <c r="E112" s="94">
        <v>0.38473042996422058</v>
      </c>
      <c r="F112" s="94">
        <v>0.38759764355795645</v>
      </c>
      <c r="G112" s="94">
        <v>0.38570182418208304</v>
      </c>
      <c r="H112" s="94">
        <v>0.33004609894604742</v>
      </c>
      <c r="I112" s="94">
        <v>0.2914231700683606</v>
      </c>
      <c r="J112" s="94">
        <v>0.21410865929058653</v>
      </c>
      <c r="K112" s="94">
        <v>0.1617622236895469</v>
      </c>
      <c r="L112" s="94">
        <v>0.1061547887051401</v>
      </c>
      <c r="M112" s="94">
        <v>6.8501125191958237E-2</v>
      </c>
      <c r="N112" s="94">
        <v>2.7026380992238425E-3</v>
      </c>
      <c r="O112" s="94">
        <v>1.3872860223849723E-3</v>
      </c>
    </row>
    <row r="113" spans="1:15" ht="15.75" x14ac:dyDescent="0.3">
      <c r="A113" s="48" t="s">
        <v>33</v>
      </c>
      <c r="B113" s="21" t="s">
        <v>133</v>
      </c>
      <c r="C113" s="94">
        <v>2.2722671693958135E-3</v>
      </c>
      <c r="D113" s="94">
        <v>1.9794263026901384E-3</v>
      </c>
      <c r="E113" s="94">
        <v>1.6849784825413113E-3</v>
      </c>
      <c r="F113" s="94">
        <v>9.4819637560704557E-4</v>
      </c>
      <c r="G113" s="94">
        <v>5.7005032724438058E-4</v>
      </c>
      <c r="H113" s="94">
        <v>2.4917638114114516E-4</v>
      </c>
      <c r="I113" s="94">
        <v>1.5688031650722671E-4</v>
      </c>
      <c r="J113" s="94">
        <v>9.3150395411110241E-5</v>
      </c>
      <c r="K113" s="94">
        <v>7.2306961553139854E-5</v>
      </c>
      <c r="L113" s="94">
        <v>6.1517293662544369E-5</v>
      </c>
      <c r="M113" s="94">
        <v>5.6047798791618551E-5</v>
      </c>
      <c r="N113" s="94">
        <v>4.7670305342176229E-5</v>
      </c>
      <c r="O113" s="94">
        <v>0</v>
      </c>
    </row>
    <row r="114" spans="1:15" ht="15.75" x14ac:dyDescent="0.3">
      <c r="A114" s="48" t="s">
        <v>134</v>
      </c>
      <c r="B114" s="21" t="s">
        <v>135</v>
      </c>
      <c r="C114" s="94">
        <v>0</v>
      </c>
      <c r="D114" s="94">
        <v>0</v>
      </c>
      <c r="E114" s="94">
        <v>0</v>
      </c>
      <c r="F114" s="94">
        <v>0</v>
      </c>
      <c r="G114" s="94">
        <v>0</v>
      </c>
      <c r="H114" s="94">
        <v>0</v>
      </c>
      <c r="I114" s="94">
        <v>0</v>
      </c>
      <c r="J114" s="94">
        <v>0</v>
      </c>
      <c r="K114" s="94">
        <v>0</v>
      </c>
      <c r="L114" s="94">
        <v>0</v>
      </c>
      <c r="M114" s="94">
        <v>0</v>
      </c>
      <c r="N114" s="94">
        <v>0</v>
      </c>
      <c r="O114" s="94">
        <v>0</v>
      </c>
    </row>
    <row r="115" spans="1:15" ht="15.75" x14ac:dyDescent="0.3">
      <c r="A115" s="48"/>
      <c r="B115" s="38" t="s">
        <v>196</v>
      </c>
      <c r="C115" s="74">
        <f t="shared" ref="C115:D115" si="16">SUM(C98:C114)</f>
        <v>5.4114002117185116</v>
      </c>
      <c r="D115" s="74">
        <f t="shared" si="16"/>
        <v>5.5775235148893918</v>
      </c>
      <c r="E115" s="74">
        <f>SUM(E98:E114)</f>
        <v>4.7335204961269488</v>
      </c>
      <c r="F115" s="74">
        <f t="shared" ref="F115:O115" si="17">SUM(F98:F114)</f>
        <v>6.5470872499178201</v>
      </c>
      <c r="G115" s="74">
        <f t="shared" si="17"/>
        <v>7.4438230693736438</v>
      </c>
      <c r="H115" s="74">
        <f t="shared" si="17"/>
        <v>7.1623314342933933</v>
      </c>
      <c r="I115" s="74">
        <f t="shared" si="17"/>
        <v>6.944455294510691</v>
      </c>
      <c r="J115" s="74">
        <f t="shared" si="17"/>
        <v>6.2168036853010591</v>
      </c>
      <c r="K115" s="74">
        <f t="shared" si="17"/>
        <v>5.6726880838757658</v>
      </c>
      <c r="L115" s="74">
        <f t="shared" si="17"/>
        <v>4.6077038298994442</v>
      </c>
      <c r="M115" s="74">
        <f t="shared" si="17"/>
        <v>3.9250684547157721</v>
      </c>
      <c r="N115" s="74">
        <f t="shared" si="17"/>
        <v>2.1658695180442207</v>
      </c>
      <c r="O115" s="74">
        <f t="shared" si="17"/>
        <v>0.79135755681603959</v>
      </c>
    </row>
    <row r="116" spans="1:15" ht="15.75" x14ac:dyDescent="0.3">
      <c r="A116" s="48" t="s">
        <v>48</v>
      </c>
      <c r="B116" s="21" t="s">
        <v>136</v>
      </c>
      <c r="C116" s="94">
        <v>5.5470722449237404E-2</v>
      </c>
      <c r="D116" s="94">
        <v>5.5565355805452889E-2</v>
      </c>
      <c r="E116" s="94">
        <v>4.6319220944763984E-2</v>
      </c>
      <c r="F116" s="94">
        <v>5.0655265582287945E-2</v>
      </c>
      <c r="G116" s="94">
        <v>5.3554429174645611E-2</v>
      </c>
      <c r="H116" s="94">
        <v>4.7216022997941275E-2</v>
      </c>
      <c r="I116" s="94">
        <v>4.2977066558281894E-2</v>
      </c>
      <c r="J116" s="94">
        <v>3.4625692606095812E-2</v>
      </c>
      <c r="K116" s="94">
        <v>2.899032126034112E-2</v>
      </c>
      <c r="L116" s="94">
        <v>2.2992861486735156E-2</v>
      </c>
      <c r="M116" s="94">
        <v>1.8825083193587912E-2</v>
      </c>
      <c r="N116" s="94">
        <v>1.1872794611868426E-2</v>
      </c>
      <c r="O116" s="94">
        <v>0</v>
      </c>
    </row>
    <row r="117" spans="1:15" ht="15.75" x14ac:dyDescent="0.3">
      <c r="A117" s="48" t="s">
        <v>70</v>
      </c>
      <c r="B117" s="21" t="s">
        <v>197</v>
      </c>
      <c r="C117" s="94">
        <v>1.1111763304225093E-2</v>
      </c>
      <c r="D117" s="94">
        <v>1.2186382101845349E-2</v>
      </c>
      <c r="E117" s="94">
        <v>1.121623888245619E-2</v>
      </c>
      <c r="F117" s="94">
        <v>1.1655125623664648E-2</v>
      </c>
      <c r="G117" s="94">
        <v>1.2784194811659556E-2</v>
      </c>
      <c r="H117" s="94">
        <v>1.4099628196932093E-2</v>
      </c>
      <c r="I117" s="94">
        <v>1.4976583787113772E-2</v>
      </c>
      <c r="J117" s="94">
        <v>1.5493319352146628E-2</v>
      </c>
      <c r="K117" s="94">
        <v>1.5837809728835195E-2</v>
      </c>
      <c r="L117" s="94">
        <v>1.6467252245294706E-2</v>
      </c>
      <c r="M117" s="94">
        <v>1.6886880589601048E-2</v>
      </c>
      <c r="N117" s="94">
        <v>1.8086975197213633E-2</v>
      </c>
      <c r="O117" s="94">
        <v>1.9593078854876898E-2</v>
      </c>
    </row>
    <row r="118" spans="1:15" ht="15.75" x14ac:dyDescent="0.3">
      <c r="A118" s="48" t="s">
        <v>50</v>
      </c>
      <c r="B118" s="21" t="s">
        <v>137</v>
      </c>
      <c r="C118" s="94">
        <v>0.10683885045202263</v>
      </c>
      <c r="D118" s="94">
        <v>0.10854696023630295</v>
      </c>
      <c r="E118" s="94">
        <v>0.11205978990684494</v>
      </c>
      <c r="F118" s="94">
        <v>0.14536630109447074</v>
      </c>
      <c r="G118" s="94">
        <v>0.16403047723528971</v>
      </c>
      <c r="H118" s="94">
        <v>0.16430563893406855</v>
      </c>
      <c r="I118" s="94">
        <v>0.16450830580664821</v>
      </c>
      <c r="J118" s="94">
        <v>0.15009213352910414</v>
      </c>
      <c r="K118" s="94">
        <v>0.14049811055017974</v>
      </c>
      <c r="L118" s="94">
        <v>0.12667551905413324</v>
      </c>
      <c r="M118" s="94">
        <v>0.11770386862424552</v>
      </c>
      <c r="N118" s="94">
        <v>0.11045210999168473</v>
      </c>
      <c r="O118" s="94">
        <v>0.10502082403750411</v>
      </c>
    </row>
    <row r="119" spans="1:15" ht="15.75" x14ac:dyDescent="0.3">
      <c r="A119" s="48" t="s">
        <v>49</v>
      </c>
      <c r="B119" s="21" t="s">
        <v>138</v>
      </c>
      <c r="C119" s="94">
        <v>0.76746100633669867</v>
      </c>
      <c r="D119" s="94">
        <v>0.77684104670882037</v>
      </c>
      <c r="E119" s="94">
        <v>0.77812548028956063</v>
      </c>
      <c r="F119" s="94">
        <v>0.75925061721709464</v>
      </c>
      <c r="G119" s="94">
        <v>0.7466673751687839</v>
      </c>
      <c r="H119" s="94">
        <v>0.71931967390523766</v>
      </c>
      <c r="I119" s="94">
        <v>0.70108787306287346</v>
      </c>
      <c r="J119" s="94">
        <v>0.68068706727622852</v>
      </c>
      <c r="K119" s="94">
        <v>0.66708653008513186</v>
      </c>
      <c r="L119" s="94">
        <v>0.67428975493814847</v>
      </c>
      <c r="M119" s="94">
        <v>0.67909190484016013</v>
      </c>
      <c r="N119" s="94">
        <v>0.70335287277479852</v>
      </c>
      <c r="O119" s="94">
        <v>0.64128721912292597</v>
      </c>
    </row>
    <row r="120" spans="1:15" ht="15.75" x14ac:dyDescent="0.3">
      <c r="A120" s="48" t="s">
        <v>51</v>
      </c>
      <c r="B120" s="21" t="s">
        <v>139</v>
      </c>
      <c r="C120" s="94">
        <v>4.4717466460049787E-2</v>
      </c>
      <c r="D120" s="94">
        <v>4.5068064876249779E-2</v>
      </c>
      <c r="E120" s="94">
        <v>2.8435558800299857E-2</v>
      </c>
      <c r="F120" s="94">
        <v>2.7973413810973749E-2</v>
      </c>
      <c r="G120" s="94">
        <v>2.8971678993976312E-2</v>
      </c>
      <c r="H120" s="94">
        <v>2.74950159825945E-2</v>
      </c>
      <c r="I120" s="94">
        <v>2.6541839620757963E-2</v>
      </c>
      <c r="J120" s="94">
        <v>1.8874131389683253E-2</v>
      </c>
      <c r="K120" s="94">
        <v>1.3937664244949719E-2</v>
      </c>
      <c r="L120" s="94">
        <v>1.1642585918775056E-2</v>
      </c>
      <c r="M120" s="94">
        <v>1.0166988275806844E-2</v>
      </c>
      <c r="N120" s="94">
        <v>7.8905368093330607E-3</v>
      </c>
      <c r="O120" s="94">
        <v>6.3127005895162805E-3</v>
      </c>
    </row>
    <row r="121" spans="1:15" ht="15.75" x14ac:dyDescent="0.3">
      <c r="A121" s="48"/>
      <c r="B121" s="38" t="s">
        <v>198</v>
      </c>
      <c r="C121" s="74">
        <f t="shared" ref="C121:D121" si="18">SUM(C116:C120)</f>
        <v>0.98559980900223354</v>
      </c>
      <c r="D121" s="74">
        <f t="shared" si="18"/>
        <v>0.9982078097286714</v>
      </c>
      <c r="E121" s="74">
        <f>SUM(E116:E120)</f>
        <v>0.97615628882392569</v>
      </c>
      <c r="F121" s="74">
        <f t="shared" ref="F121:O121" si="19">SUM(F116:F120)</f>
        <v>0.99490072332849167</v>
      </c>
      <c r="G121" s="74">
        <f t="shared" si="19"/>
        <v>1.006008155384355</v>
      </c>
      <c r="H121" s="74">
        <f t="shared" si="19"/>
        <v>0.97243598001677412</v>
      </c>
      <c r="I121" s="74">
        <f t="shared" si="19"/>
        <v>0.95009166883567531</v>
      </c>
      <c r="J121" s="74">
        <f t="shared" si="19"/>
        <v>0.89977234415325846</v>
      </c>
      <c r="K121" s="74">
        <f t="shared" si="19"/>
        <v>0.86635043586943761</v>
      </c>
      <c r="L121" s="74">
        <f t="shared" si="19"/>
        <v>0.85206797364308662</v>
      </c>
      <c r="M121" s="74">
        <f t="shared" si="19"/>
        <v>0.8426747255234015</v>
      </c>
      <c r="N121" s="74">
        <f t="shared" si="19"/>
        <v>0.85165528938489832</v>
      </c>
      <c r="O121" s="74">
        <f t="shared" si="19"/>
        <v>0.77221382260482319</v>
      </c>
    </row>
    <row r="122" spans="1:15" ht="15.75" x14ac:dyDescent="0.3">
      <c r="A122" s="48"/>
      <c r="B122" s="39" t="s">
        <v>199</v>
      </c>
      <c r="C122" s="75">
        <f t="shared" ref="C122:D122" si="20">+C115+C121</f>
        <v>6.3970000207207454</v>
      </c>
      <c r="D122" s="75">
        <f t="shared" si="20"/>
        <v>6.5757313246180633</v>
      </c>
      <c r="E122" s="75">
        <f>+E115+E121</f>
        <v>5.7096767849508741</v>
      </c>
      <c r="F122" s="75">
        <f t="shared" ref="F122:O122" si="21">+F115+F121</f>
        <v>7.5419879732463118</v>
      </c>
      <c r="G122" s="75">
        <f t="shared" si="21"/>
        <v>8.4498312247579985</v>
      </c>
      <c r="H122" s="75">
        <f t="shared" si="21"/>
        <v>8.1347674143101667</v>
      </c>
      <c r="I122" s="75">
        <f t="shared" si="21"/>
        <v>7.8945469633463663</v>
      </c>
      <c r="J122" s="75">
        <f t="shared" si="21"/>
        <v>7.1165760294543174</v>
      </c>
      <c r="K122" s="75">
        <f t="shared" si="21"/>
        <v>6.539038519745203</v>
      </c>
      <c r="L122" s="75">
        <f t="shared" si="21"/>
        <v>5.4597718035425311</v>
      </c>
      <c r="M122" s="75">
        <f t="shared" si="21"/>
        <v>4.7677431802391741</v>
      </c>
      <c r="N122" s="75">
        <f t="shared" si="21"/>
        <v>3.017524807429119</v>
      </c>
      <c r="O122" s="75">
        <f t="shared" si="21"/>
        <v>1.5635713794208628</v>
      </c>
    </row>
    <row r="123" spans="1:15" ht="15.75" x14ac:dyDescent="0.3">
      <c r="A123" s="48"/>
      <c r="B123" s="18" t="s">
        <v>83</v>
      </c>
      <c r="C123" s="79">
        <f>C122*28-'Répartition SECTEN1_2023'!C51</f>
        <v>-8.8573999335039844E-6</v>
      </c>
      <c r="D123" s="79">
        <f>D122*28-'Répartition SECTEN1_2023'!D51</f>
        <v>-6.5335645444974944E-6</v>
      </c>
      <c r="E123" s="79">
        <f>E122*28-'Répartition SECTEN1_2023'!E51</f>
        <v>-3.7954993672428827E-6</v>
      </c>
      <c r="F123" s="79"/>
      <c r="G123" s="79">
        <f>G122*28-'Répartition SECTEN1_2023'!G51</f>
        <v>0</v>
      </c>
      <c r="H123" s="79"/>
      <c r="I123" s="79">
        <f>I122*28-'Répartition SECTEN1_2023'!I51</f>
        <v>0</v>
      </c>
      <c r="J123" s="79"/>
      <c r="K123" s="79">
        <f>K122*28-'Répartition SECTEN1_2023'!K51</f>
        <v>0</v>
      </c>
      <c r="L123" s="79"/>
      <c r="M123" s="79">
        <f>M122*28-'Répartition SECTEN1_2023'!M51</f>
        <v>0</v>
      </c>
      <c r="N123" s="79">
        <f>N122*28-'Répartition SECTEN1_2023'!N51</f>
        <v>0</v>
      </c>
      <c r="O123" s="79">
        <f>O122*28-'Répartition SECTEN1_2023'!O51</f>
        <v>0</v>
      </c>
    </row>
    <row r="124" spans="1:15" ht="15.75" x14ac:dyDescent="0.3">
      <c r="A124" s="51" t="s">
        <v>71</v>
      </c>
      <c r="B124" s="41" t="s">
        <v>200</v>
      </c>
      <c r="C124" s="94">
        <v>6.5369510597503384E-3</v>
      </c>
      <c r="D124" s="94">
        <v>7.1525335847974986E-3</v>
      </c>
      <c r="E124" s="94">
        <v>5.8927888959056382E-3</v>
      </c>
      <c r="F124" s="94">
        <v>1.1620797908637393E-2</v>
      </c>
      <c r="G124" s="94">
        <v>1.2746541661404657E-2</v>
      </c>
      <c r="H124" s="94">
        <v>1.4058100715001584E-2</v>
      </c>
      <c r="I124" s="94">
        <v>1.4932473417399523E-2</v>
      </c>
      <c r="J124" s="94">
        <v>1.5447687046779891E-2</v>
      </c>
      <c r="K124" s="94">
        <v>1.579116279970013E-2</v>
      </c>
      <c r="L124" s="94">
        <v>1.6418751425946121E-2</v>
      </c>
      <c r="M124" s="94">
        <v>1.6837143843443449E-2</v>
      </c>
      <c r="N124" s="94">
        <v>1.8033703825430705E-2</v>
      </c>
      <c r="O124" s="94">
        <v>1.9535371572334089E-2</v>
      </c>
    </row>
    <row r="125" spans="1:15" ht="15.75" x14ac:dyDescent="0.3">
      <c r="A125" s="51" t="s">
        <v>78</v>
      </c>
      <c r="B125" s="41" t="s">
        <v>201</v>
      </c>
      <c r="C125" s="94">
        <v>0.56100643397712968</v>
      </c>
      <c r="D125" s="94">
        <v>0.49256940499721769</v>
      </c>
      <c r="E125" s="94">
        <v>0.27701779342611843</v>
      </c>
      <c r="F125" s="94">
        <v>2.9749765270714663</v>
      </c>
      <c r="G125" s="94">
        <v>4.7841193775903426</v>
      </c>
      <c r="H125" s="94">
        <v>5.2841787048402296</v>
      </c>
      <c r="I125" s="94">
        <v>5.6175515896734867</v>
      </c>
      <c r="J125" s="94">
        <v>5.0984296840354935</v>
      </c>
      <c r="K125" s="94">
        <v>4.7523484136101661</v>
      </c>
      <c r="L125" s="94">
        <v>4.2894259636362948</v>
      </c>
      <c r="M125" s="94">
        <v>3.9808109969870489</v>
      </c>
      <c r="N125" s="94">
        <v>4.3648330994081288</v>
      </c>
      <c r="O125" s="94">
        <v>4.7497783383004304</v>
      </c>
    </row>
    <row r="126" spans="1:15" ht="15.75" x14ac:dyDescent="0.3">
      <c r="A126" s="51" t="s">
        <v>53</v>
      </c>
      <c r="B126" s="41" t="s">
        <v>202</v>
      </c>
      <c r="C126" s="94">
        <v>7.2240855895202294E-2</v>
      </c>
      <c r="D126" s="94">
        <v>7.1579367356502291E-2</v>
      </c>
      <c r="E126" s="94">
        <v>2.9828399648099926E-2</v>
      </c>
      <c r="F126" s="94">
        <v>3.7596515840381817E-2</v>
      </c>
      <c r="G126" s="94">
        <v>4.5211294640861509E-2</v>
      </c>
      <c r="H126" s="94">
        <v>4.0953596164534797E-2</v>
      </c>
      <c r="I126" s="94">
        <v>3.8331749946414265E-2</v>
      </c>
      <c r="J126" s="94">
        <v>3.2691188130814335E-2</v>
      </c>
      <c r="K126" s="94">
        <v>2.9375016884750055E-2</v>
      </c>
      <c r="L126" s="94">
        <v>0.62108544491606865</v>
      </c>
      <c r="M126" s="94">
        <v>0.59990861439712073</v>
      </c>
      <c r="N126" s="94">
        <v>0.60430910877564314</v>
      </c>
      <c r="O126" s="94">
        <v>1.1324338804373264E-2</v>
      </c>
    </row>
    <row r="127" spans="1:15" ht="15.75" x14ac:dyDescent="0.3">
      <c r="A127" s="51" t="s">
        <v>140</v>
      </c>
      <c r="B127" s="42" t="s">
        <v>203</v>
      </c>
      <c r="C127" s="94">
        <v>0</v>
      </c>
      <c r="D127" s="94">
        <v>0</v>
      </c>
      <c r="E127" s="94">
        <v>0</v>
      </c>
      <c r="F127" s="94">
        <v>0</v>
      </c>
      <c r="G127" s="94">
        <v>0</v>
      </c>
      <c r="H127" s="94">
        <v>0</v>
      </c>
      <c r="I127" s="94">
        <v>0</v>
      </c>
      <c r="J127" s="94">
        <v>0</v>
      </c>
      <c r="K127" s="94">
        <v>0</v>
      </c>
      <c r="L127" s="94">
        <v>0</v>
      </c>
      <c r="M127" s="94">
        <v>0</v>
      </c>
      <c r="N127" s="94">
        <v>0</v>
      </c>
      <c r="O127" s="94">
        <v>0</v>
      </c>
    </row>
    <row r="128" spans="1:15" ht="15.75" x14ac:dyDescent="0.3">
      <c r="A128" s="51"/>
      <c r="B128" s="43" t="s">
        <v>204</v>
      </c>
      <c r="C128" s="76">
        <f t="shared" ref="C128:D128" si="22">SUM(C124:C127)</f>
        <v>0.63978424093208242</v>
      </c>
      <c r="D128" s="76">
        <f t="shared" si="22"/>
        <v>0.57130130593851747</v>
      </c>
      <c r="E128" s="76">
        <f t="shared" ref="E128:O128" si="23">SUM(E124:E127)</f>
        <v>0.31273898197012401</v>
      </c>
      <c r="F128" s="76">
        <f t="shared" si="23"/>
        <v>3.0241938408204856</v>
      </c>
      <c r="G128" s="76">
        <f t="shared" si="23"/>
        <v>4.8420772138926083</v>
      </c>
      <c r="H128" s="76">
        <f t="shared" si="23"/>
        <v>5.3391904017197662</v>
      </c>
      <c r="I128" s="76">
        <f t="shared" si="23"/>
        <v>5.6708158130373008</v>
      </c>
      <c r="J128" s="76">
        <f t="shared" si="23"/>
        <v>5.1465685592130876</v>
      </c>
      <c r="K128" s="76">
        <f t="shared" si="23"/>
        <v>4.7975145932946166</v>
      </c>
      <c r="L128" s="76">
        <f t="shared" si="23"/>
        <v>4.9269301599783093</v>
      </c>
      <c r="M128" s="76">
        <f t="shared" si="23"/>
        <v>4.5975567552276129</v>
      </c>
      <c r="N128" s="76">
        <f t="shared" si="23"/>
        <v>4.987175912009203</v>
      </c>
      <c r="O128" s="76">
        <f t="shared" si="23"/>
        <v>4.7806380486771376</v>
      </c>
    </row>
    <row r="129" spans="1:15" ht="15.75" x14ac:dyDescent="0.3">
      <c r="A129" s="49"/>
      <c r="B129" s="105"/>
      <c r="C129" s="105"/>
      <c r="D129" s="105"/>
    </row>
    <row r="130" spans="1:15" ht="16.5" x14ac:dyDescent="0.3">
      <c r="A130" s="49"/>
      <c r="B130" s="44" t="s">
        <v>205</v>
      </c>
      <c r="C130" s="96"/>
      <c r="D130" s="96"/>
      <c r="E130" s="96"/>
      <c r="F130" s="96"/>
      <c r="G130" s="96"/>
      <c r="H130" s="96"/>
      <c r="I130" s="96"/>
      <c r="J130" s="96"/>
      <c r="K130" s="96"/>
      <c r="L130" s="96"/>
      <c r="M130" s="96"/>
      <c r="N130" s="96"/>
      <c r="O130" s="96"/>
    </row>
    <row r="131" spans="1:15" ht="30" x14ac:dyDescent="0.35">
      <c r="A131" s="47"/>
      <c r="B131" s="14" t="s">
        <v>209</v>
      </c>
      <c r="C131" s="15">
        <v>2018</v>
      </c>
      <c r="D131" s="15">
        <v>2019</v>
      </c>
      <c r="E131" s="15">
        <v>2020</v>
      </c>
      <c r="F131" s="15">
        <v>2023</v>
      </c>
      <c r="G131" s="15">
        <v>2025</v>
      </c>
      <c r="H131" s="15">
        <v>2028</v>
      </c>
      <c r="I131" s="15">
        <v>2030</v>
      </c>
      <c r="J131" s="15">
        <v>2033</v>
      </c>
      <c r="K131" s="15">
        <v>2035</v>
      </c>
      <c r="L131" s="15">
        <v>2038</v>
      </c>
      <c r="M131" s="15">
        <v>2040</v>
      </c>
      <c r="N131" s="15">
        <v>2045</v>
      </c>
      <c r="O131" s="15">
        <v>2050</v>
      </c>
    </row>
    <row r="132" spans="1:15" ht="15.75" x14ac:dyDescent="0.3">
      <c r="A132" s="48" t="s">
        <v>72</v>
      </c>
      <c r="B132" s="21" t="s">
        <v>141</v>
      </c>
      <c r="C132" s="94">
        <v>18.531646420846862</v>
      </c>
      <c r="D132" s="94">
        <v>19.661017641414812</v>
      </c>
      <c r="E132" s="94">
        <v>18.231350768482741</v>
      </c>
      <c r="F132" s="94">
        <v>18.231350768482741</v>
      </c>
      <c r="G132" s="94">
        <v>18.231350768482741</v>
      </c>
      <c r="H132" s="94">
        <v>18.231350768482741</v>
      </c>
      <c r="I132" s="94">
        <v>18.231350768482741</v>
      </c>
      <c r="J132" s="94">
        <v>18.231350768482741</v>
      </c>
      <c r="K132" s="94">
        <v>18.231350768482741</v>
      </c>
      <c r="L132" s="94">
        <v>18.231350768482741</v>
      </c>
      <c r="M132" s="94">
        <v>18.231350768482741</v>
      </c>
      <c r="N132" s="94">
        <v>18.231350768482741</v>
      </c>
      <c r="O132" s="94">
        <v>18.231350768482741</v>
      </c>
    </row>
    <row r="133" spans="1:15" ht="15.75" x14ac:dyDescent="0.3">
      <c r="A133" s="48" t="s">
        <v>67</v>
      </c>
      <c r="B133" s="21" t="s">
        <v>142</v>
      </c>
      <c r="C133" s="94">
        <v>4.9705205241925476</v>
      </c>
      <c r="D133" s="94">
        <v>4.9039532826163317</v>
      </c>
      <c r="E133" s="94">
        <v>4.810684282147367</v>
      </c>
      <c r="F133" s="94">
        <v>4.7801207307916451</v>
      </c>
      <c r="G133" s="94">
        <v>4.7597450298878297</v>
      </c>
      <c r="H133" s="94">
        <v>4.7291814785321069</v>
      </c>
      <c r="I133" s="94">
        <v>4.7088057776282923</v>
      </c>
      <c r="J133" s="94">
        <v>4.6748462761219338</v>
      </c>
      <c r="K133" s="94">
        <v>4.6522066084510278</v>
      </c>
      <c r="L133" s="94">
        <v>4.6182471069446693</v>
      </c>
      <c r="M133" s="94">
        <v>4.5956074392737642</v>
      </c>
      <c r="N133" s="94">
        <v>4.5390082700964998</v>
      </c>
      <c r="O133" s="94">
        <v>4.4824091009192362</v>
      </c>
    </row>
    <row r="134" spans="1:15" ht="15.75" x14ac:dyDescent="0.3">
      <c r="A134" s="48" t="s">
        <v>73</v>
      </c>
      <c r="B134" s="21" t="s">
        <v>143</v>
      </c>
      <c r="C134" s="94">
        <v>6.3880868627467677</v>
      </c>
      <c r="D134" s="94">
        <v>6.2889220783570874</v>
      </c>
      <c r="E134" s="94">
        <v>6.1884486228793083</v>
      </c>
      <c r="F134" s="94">
        <v>6.1796289972902372</v>
      </c>
      <c r="G134" s="94">
        <v>6.1737492468975237</v>
      </c>
      <c r="H134" s="94">
        <v>6.1649296213084535</v>
      </c>
      <c r="I134" s="94">
        <v>6.15904987091574</v>
      </c>
      <c r="J134" s="94">
        <v>6.1492502869278844</v>
      </c>
      <c r="K134" s="94">
        <v>6.1427172309359799</v>
      </c>
      <c r="L134" s="94">
        <v>6.1329176469481244</v>
      </c>
      <c r="M134" s="94">
        <v>6.1263845909562207</v>
      </c>
      <c r="N134" s="94">
        <v>6.1100519509764606</v>
      </c>
      <c r="O134" s="94">
        <v>6.0937193109967005</v>
      </c>
    </row>
    <row r="135" spans="1:15" ht="15.75" x14ac:dyDescent="0.3">
      <c r="A135" s="48" t="s">
        <v>82</v>
      </c>
      <c r="B135" s="21" t="s">
        <v>144</v>
      </c>
      <c r="C135" s="94">
        <v>0.29296636745402643</v>
      </c>
      <c r="D135" s="94">
        <v>0.27530620745402645</v>
      </c>
      <c r="E135" s="94">
        <v>0.25693180745402644</v>
      </c>
      <c r="F135" s="94">
        <v>0.25251176099760675</v>
      </c>
      <c r="G135" s="94">
        <v>0.24956506335999362</v>
      </c>
      <c r="H135" s="94">
        <v>0.24514501690357396</v>
      </c>
      <c r="I135" s="94">
        <v>0.24219831926596094</v>
      </c>
      <c r="J135" s="94">
        <v>0.23728715653660579</v>
      </c>
      <c r="K135" s="94">
        <v>0.23401304805036902</v>
      </c>
      <c r="L135" s="94">
        <v>0.22910188532101383</v>
      </c>
      <c r="M135" s="94">
        <v>0.22582777683477712</v>
      </c>
      <c r="N135" s="94">
        <v>0.21764250561918516</v>
      </c>
      <c r="O135" s="94">
        <v>0.20945723440359323</v>
      </c>
    </row>
    <row r="136" spans="1:15" ht="15.75" x14ac:dyDescent="0.3">
      <c r="A136" s="48" t="s">
        <v>79</v>
      </c>
      <c r="B136" s="21" t="s">
        <v>206</v>
      </c>
      <c r="C136" s="94">
        <v>1.4725949746377482</v>
      </c>
      <c r="D136" s="94">
        <v>1.4616941746377483</v>
      </c>
      <c r="E136" s="94">
        <v>1.4614781746377483</v>
      </c>
      <c r="F136" s="94">
        <v>1.4407061234603256</v>
      </c>
      <c r="G136" s="94">
        <v>1.4268580893420435</v>
      </c>
      <c r="H136" s="94">
        <v>1.4060860381646207</v>
      </c>
      <c r="I136" s="94">
        <v>1.3922380040463387</v>
      </c>
      <c r="J136" s="94">
        <v>1.3691579471825355</v>
      </c>
      <c r="K136" s="94">
        <v>1.3537712426066668</v>
      </c>
      <c r="L136" s="94">
        <v>1.3306911857428632</v>
      </c>
      <c r="M136" s="94">
        <v>1.3153044811669945</v>
      </c>
      <c r="N136" s="94">
        <v>1.2768377197273222</v>
      </c>
      <c r="O136" s="94">
        <v>1.2383709582876501</v>
      </c>
    </row>
    <row r="137" spans="1:15" ht="15.75" x14ac:dyDescent="0.3">
      <c r="A137" s="48" t="s">
        <v>76</v>
      </c>
      <c r="B137" s="21" t="s">
        <v>145</v>
      </c>
      <c r="C137" s="94">
        <v>2.3382720000000003E-2</v>
      </c>
      <c r="D137" s="94">
        <v>2.0908799999999995E-2</v>
      </c>
      <c r="E137" s="94">
        <v>2.0177280000000002E-2</v>
      </c>
      <c r="F137" s="94">
        <v>2.0177280000000006E-2</v>
      </c>
      <c r="G137" s="94">
        <v>2.0177280000000006E-2</v>
      </c>
      <c r="H137" s="94">
        <v>2.0177280000000006E-2</v>
      </c>
      <c r="I137" s="94">
        <v>2.0177280000000006E-2</v>
      </c>
      <c r="J137" s="94">
        <v>2.0177280000000006E-2</v>
      </c>
      <c r="K137" s="94">
        <v>2.0177280000000006E-2</v>
      </c>
      <c r="L137" s="94">
        <v>2.0177280000000006E-2</v>
      </c>
      <c r="M137" s="94">
        <v>2.0177280000000006E-2</v>
      </c>
      <c r="N137" s="94">
        <v>2.0177280000000006E-2</v>
      </c>
      <c r="O137" s="94">
        <v>2.0177280000000006E-2</v>
      </c>
    </row>
    <row r="138" spans="1:15" ht="15.75" x14ac:dyDescent="0.3">
      <c r="A138" s="48" t="s">
        <v>74</v>
      </c>
      <c r="B138" s="21" t="s">
        <v>146</v>
      </c>
      <c r="C138" s="94">
        <v>0</v>
      </c>
      <c r="D138" s="94">
        <v>0</v>
      </c>
      <c r="E138" s="94">
        <v>0</v>
      </c>
      <c r="F138" s="94">
        <v>0</v>
      </c>
      <c r="G138" s="94">
        <v>0</v>
      </c>
      <c r="H138" s="94">
        <v>0</v>
      </c>
      <c r="I138" s="94">
        <v>0</v>
      </c>
      <c r="J138" s="94">
        <v>0</v>
      </c>
      <c r="K138" s="94">
        <v>0</v>
      </c>
      <c r="L138" s="94">
        <v>0</v>
      </c>
      <c r="M138" s="94">
        <v>0</v>
      </c>
      <c r="N138" s="94">
        <v>0</v>
      </c>
      <c r="O138" s="94">
        <v>0</v>
      </c>
    </row>
    <row r="139" spans="1:15" ht="15.75" x14ac:dyDescent="0.3">
      <c r="A139" s="48" t="s">
        <v>147</v>
      </c>
      <c r="B139" s="21" t="s">
        <v>148</v>
      </c>
      <c r="C139" s="94">
        <v>8.7493333333333343</v>
      </c>
      <c r="D139" s="94">
        <v>8.7360000000000007</v>
      </c>
      <c r="E139" s="94">
        <v>8.7266666666666666</v>
      </c>
      <c r="F139" s="94">
        <v>8.7119999999999997</v>
      </c>
      <c r="G139" s="94">
        <v>8.706666666666667</v>
      </c>
      <c r="H139" s="94">
        <v>8.7040000000000006</v>
      </c>
      <c r="I139" s="94">
        <v>8.7040000000000006</v>
      </c>
      <c r="J139" s="94">
        <v>8.7040000000000006</v>
      </c>
      <c r="K139" s="94">
        <v>8.7040000000000006</v>
      </c>
      <c r="L139" s="94">
        <v>8.7040000000000006</v>
      </c>
      <c r="M139" s="94">
        <v>8.7040000000000006</v>
      </c>
      <c r="N139" s="94">
        <v>8.7040000000000006</v>
      </c>
      <c r="O139" s="94">
        <v>8.7040000000000006</v>
      </c>
    </row>
    <row r="140" spans="1:15" ht="15.75" x14ac:dyDescent="0.3">
      <c r="A140" s="48" t="s">
        <v>75</v>
      </c>
      <c r="B140" s="45" t="s">
        <v>149</v>
      </c>
      <c r="C140" s="94">
        <v>0</v>
      </c>
      <c r="D140" s="94">
        <v>0</v>
      </c>
      <c r="E140" s="94">
        <v>0</v>
      </c>
      <c r="F140" s="94">
        <v>0</v>
      </c>
      <c r="G140" s="94">
        <v>0</v>
      </c>
      <c r="H140" s="94">
        <v>0</v>
      </c>
      <c r="I140" s="94">
        <v>0</v>
      </c>
      <c r="J140" s="94">
        <v>0</v>
      </c>
      <c r="K140" s="94">
        <v>0</v>
      </c>
      <c r="L140" s="94">
        <v>0</v>
      </c>
      <c r="M140" s="94">
        <v>0</v>
      </c>
      <c r="N140" s="94">
        <v>0</v>
      </c>
      <c r="O140" s="94">
        <v>0</v>
      </c>
    </row>
    <row r="141" spans="1:15" ht="15.75" x14ac:dyDescent="0.3">
      <c r="A141" s="48"/>
      <c r="B141" s="46" t="s">
        <v>207</v>
      </c>
      <c r="C141" s="77">
        <f t="shared" ref="C141:D141" si="24">SUM(C132:C140)</f>
        <v>40.428531203211286</v>
      </c>
      <c r="D141" s="77">
        <f t="shared" si="24"/>
        <v>41.347802184480003</v>
      </c>
      <c r="E141" s="77">
        <f t="shared" ref="E141:O141" si="25">SUM(E132:E140)</f>
        <v>39.695737602267855</v>
      </c>
      <c r="F141" s="77">
        <f t="shared" si="25"/>
        <v>39.616495661022554</v>
      </c>
      <c r="G141" s="77">
        <f t="shared" si="25"/>
        <v>39.5681121446368</v>
      </c>
      <c r="H141" s="77">
        <f t="shared" si="25"/>
        <v>39.500870203391493</v>
      </c>
      <c r="I141" s="77">
        <f t="shared" si="25"/>
        <v>39.457820020339071</v>
      </c>
      <c r="J141" s="77">
        <f t="shared" si="25"/>
        <v>39.386069715251701</v>
      </c>
      <c r="K141" s="77">
        <f t="shared" si="25"/>
        <v>39.338236178526785</v>
      </c>
      <c r="L141" s="77">
        <f t="shared" si="25"/>
        <v>39.266485873439414</v>
      </c>
      <c r="M141" s="77">
        <f t="shared" si="25"/>
        <v>39.218652336714499</v>
      </c>
      <c r="N141" s="77">
        <f t="shared" si="25"/>
        <v>39.099068494902205</v>
      </c>
      <c r="O141" s="77">
        <f t="shared" si="25"/>
        <v>38.979484653089919</v>
      </c>
    </row>
    <row r="142" spans="1:15" x14ac:dyDescent="0.25">
      <c r="A142" s="48"/>
      <c r="B142" s="78" t="s">
        <v>83</v>
      </c>
      <c r="C142" s="87" t="e">
        <f>C141-#REF!</f>
        <v>#REF!</v>
      </c>
      <c r="D142" s="87" t="e">
        <f>D141-#REF!</f>
        <v>#REF!</v>
      </c>
      <c r="E142" s="97" t="e">
        <f>E141-#REF!</f>
        <v>#REF!</v>
      </c>
      <c r="F142" s="97"/>
      <c r="G142" s="97" t="e">
        <f>G141-#REF!</f>
        <v>#REF!</v>
      </c>
      <c r="H142" s="97"/>
      <c r="I142" s="97"/>
      <c r="J142" s="97"/>
      <c r="K142" s="97" t="e">
        <f>K141-#REF!</f>
        <v>#REF!</v>
      </c>
      <c r="L142" s="97"/>
      <c r="M142" s="97" t="e">
        <f>M141-#REF!</f>
        <v>#REF!</v>
      </c>
      <c r="N142" s="97" t="e">
        <f>N141-#REF!</f>
        <v>#REF!</v>
      </c>
      <c r="O142" s="97" t="e">
        <f>O141-#REF!</f>
        <v>#REF!</v>
      </c>
    </row>
    <row r="143" spans="1:15" x14ac:dyDescent="0.25">
      <c r="A143" s="51"/>
    </row>
  </sheetData>
  <mergeCells count="1">
    <mergeCell ref="B129:D129"/>
  </mergeCells>
  <phoneticPr fontId="40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89673-CE28-4E8C-8C08-4501426E7EE1}">
  <sheetPr>
    <tabColor theme="4" tint="0.59999389629810485"/>
  </sheetPr>
  <dimension ref="A1:P143"/>
  <sheetViews>
    <sheetView topLeftCell="B1" workbookViewId="0">
      <selection activeCell="D4" sqref="D4"/>
    </sheetView>
  </sheetViews>
  <sheetFormatPr baseColWidth="10" defaultColWidth="11.42578125" defaultRowHeight="15" x14ac:dyDescent="0.25"/>
  <cols>
    <col min="2" max="2" width="55.85546875" customWidth="1"/>
    <col min="3" max="6" width="11.42578125" style="2"/>
    <col min="7" max="7" width="11.7109375" style="2" bestFit="1" customWidth="1"/>
    <col min="8" max="8" width="11.7109375" style="2" customWidth="1"/>
    <col min="9" max="15" width="11.42578125" style="2"/>
  </cols>
  <sheetData>
    <row r="1" spans="1:15" ht="15.75" thickBot="1" x14ac:dyDescent="0.3">
      <c r="B1" s="65" t="s">
        <v>3</v>
      </c>
    </row>
    <row r="2" spans="1:15" x14ac:dyDescent="0.25">
      <c r="B2" s="92"/>
    </row>
    <row r="3" spans="1:15" ht="30" x14ac:dyDescent="0.35">
      <c r="B3" s="14" t="s">
        <v>210</v>
      </c>
      <c r="C3" s="15">
        <v>2018</v>
      </c>
      <c r="D3" s="15">
        <v>2019</v>
      </c>
      <c r="E3" s="15">
        <v>2020</v>
      </c>
      <c r="F3" s="15">
        <v>2023</v>
      </c>
      <c r="G3" s="15">
        <v>2025</v>
      </c>
      <c r="H3" s="15">
        <v>2028</v>
      </c>
      <c r="I3" s="15">
        <v>2030</v>
      </c>
      <c r="J3" s="15">
        <v>2033</v>
      </c>
      <c r="K3" s="15">
        <v>2035</v>
      </c>
      <c r="L3" s="15">
        <v>2038</v>
      </c>
      <c r="M3" s="15">
        <v>2040</v>
      </c>
      <c r="N3" s="15">
        <v>2045</v>
      </c>
      <c r="O3" s="15">
        <v>2050</v>
      </c>
    </row>
    <row r="4" spans="1:15" ht="15.75" x14ac:dyDescent="0.3">
      <c r="A4" s="55"/>
      <c r="B4" s="52" t="s">
        <v>172</v>
      </c>
      <c r="C4" s="94">
        <v>0.92898585908895381</v>
      </c>
      <c r="D4" s="94">
        <v>0.9087588404758169</v>
      </c>
      <c r="E4" s="94">
        <v>0.85188356251316733</v>
      </c>
      <c r="F4" s="94">
        <v>1.0621792728352051</v>
      </c>
      <c r="G4" s="94">
        <v>1.0913690537749994</v>
      </c>
      <c r="H4" s="94">
        <v>1.1237836869342757</v>
      </c>
      <c r="I4" s="94">
        <v>1.1498067862625991</v>
      </c>
      <c r="J4" s="94">
        <v>1.1413716269556158</v>
      </c>
      <c r="K4" s="94">
        <v>1.1365355823961028</v>
      </c>
      <c r="L4" s="94">
        <v>1.0531409331764416</v>
      </c>
      <c r="M4" s="94">
        <v>0.99815026417119512</v>
      </c>
      <c r="N4" s="94">
        <v>0.97628883413758505</v>
      </c>
      <c r="O4" s="94">
        <v>0.9538937233598046</v>
      </c>
    </row>
    <row r="5" spans="1:15" ht="15.75" x14ac:dyDescent="0.3">
      <c r="A5" s="56"/>
      <c r="B5" s="52" t="s">
        <v>173</v>
      </c>
      <c r="C5" s="94">
        <v>4.9996453957080682</v>
      </c>
      <c r="D5" s="94">
        <v>4.4614325463123894</v>
      </c>
      <c r="E5" s="94">
        <v>3.7815435967533895</v>
      </c>
      <c r="F5" s="94">
        <v>3.6865787210809393</v>
      </c>
      <c r="G5" s="94">
        <v>3.4167648325706974</v>
      </c>
      <c r="H5" s="94">
        <v>3.060537962712151</v>
      </c>
      <c r="I5" s="94">
        <v>2.7860290032772141</v>
      </c>
      <c r="J5" s="94">
        <v>2.6302794203327804</v>
      </c>
      <c r="K5" s="94">
        <v>2.5289658521112308</v>
      </c>
      <c r="L5" s="94">
        <v>2.3830979886898702</v>
      </c>
      <c r="M5" s="94">
        <v>2.2872727339740462</v>
      </c>
      <c r="N5" s="94">
        <v>2.0605576315018443</v>
      </c>
      <c r="O5" s="94">
        <v>1.8357994751791766</v>
      </c>
    </row>
    <row r="6" spans="1:15" ht="15.75" x14ac:dyDescent="0.3">
      <c r="A6" s="57"/>
      <c r="B6" s="52" t="s">
        <v>155</v>
      </c>
      <c r="C6" s="94">
        <v>1.5614519819923709</v>
      </c>
      <c r="D6" s="94">
        <v>1.6595900134841766</v>
      </c>
      <c r="E6" s="94">
        <v>1.659402774644287</v>
      </c>
      <c r="F6" s="94">
        <v>1.6583265976072765</v>
      </c>
      <c r="G6" s="94">
        <v>1.6740964847765907</v>
      </c>
      <c r="H6" s="94">
        <v>1.6923282743902837</v>
      </c>
      <c r="I6" s="94">
        <v>1.695584940535465</v>
      </c>
      <c r="J6" s="94">
        <v>1.6961484659526427</v>
      </c>
      <c r="K6" s="94">
        <v>1.7028243184194947</v>
      </c>
      <c r="L6" s="94">
        <v>1.7236706204851493</v>
      </c>
      <c r="M6" s="94">
        <v>1.7377359085209374</v>
      </c>
      <c r="N6" s="94">
        <v>1.7507914204109549</v>
      </c>
      <c r="O6" s="94">
        <v>1.7415533088055959</v>
      </c>
    </row>
    <row r="7" spans="1:15" ht="15.75" x14ac:dyDescent="0.3">
      <c r="A7" s="58"/>
      <c r="B7" s="52" t="s">
        <v>174</v>
      </c>
      <c r="C7" s="94">
        <v>2.5336758294882262</v>
      </c>
      <c r="D7" s="94">
        <v>2.5368644230846815</v>
      </c>
      <c r="E7" s="94">
        <v>2.4470673750046594</v>
      </c>
      <c r="F7" s="94">
        <v>2.4462916866772795</v>
      </c>
      <c r="G7" s="94">
        <v>2.3278892435919096</v>
      </c>
      <c r="H7" s="94">
        <v>2.183353105336022</v>
      </c>
      <c r="I7" s="94">
        <v>2.0845811172306274</v>
      </c>
      <c r="J7" s="94">
        <v>1.9522098678084487</v>
      </c>
      <c r="K7" s="94">
        <v>1.8362615516811582</v>
      </c>
      <c r="L7" s="94">
        <v>1.648429518305855</v>
      </c>
      <c r="M7" s="94">
        <v>1.5285298502747293</v>
      </c>
      <c r="N7" s="94">
        <v>1.3647649320134454</v>
      </c>
      <c r="O7" s="94">
        <v>1.2778558874469441</v>
      </c>
    </row>
    <row r="8" spans="1:15" ht="15.75" x14ac:dyDescent="0.3">
      <c r="A8" s="59"/>
      <c r="B8" s="52" t="s">
        <v>175</v>
      </c>
      <c r="C8" s="94">
        <v>90.77669919586566</v>
      </c>
      <c r="D8" s="94">
        <v>87.872304857235633</v>
      </c>
      <c r="E8" s="94">
        <v>85.116705523118782</v>
      </c>
      <c r="F8" s="94">
        <v>81.608411079342176</v>
      </c>
      <c r="G8" s="94">
        <v>79.259254533073857</v>
      </c>
      <c r="H8" s="94">
        <v>75.783532313982107</v>
      </c>
      <c r="I8" s="94">
        <v>73.519106676384553</v>
      </c>
      <c r="J8" s="94">
        <v>70.48993697696686</v>
      </c>
      <c r="K8" s="94">
        <v>68.527719193316898</v>
      </c>
      <c r="L8" s="94">
        <v>65.660412411492189</v>
      </c>
      <c r="M8" s="94">
        <v>63.779875801967371</v>
      </c>
      <c r="N8" s="94">
        <v>58.812064616071062</v>
      </c>
      <c r="O8" s="94">
        <v>54.321824101131696</v>
      </c>
    </row>
    <row r="9" spans="1:15" ht="15.75" x14ac:dyDescent="0.3">
      <c r="A9" s="60"/>
      <c r="B9" s="52" t="s">
        <v>158</v>
      </c>
      <c r="C9" s="94">
        <v>4.7593920286724805</v>
      </c>
      <c r="D9" s="94">
        <v>4.6683888857414075</v>
      </c>
      <c r="E9" s="94">
        <v>3.8986550408013723</v>
      </c>
      <c r="F9" s="94">
        <v>4.0001630956986176</v>
      </c>
      <c r="G9" s="94">
        <v>3.6558426636011583</v>
      </c>
      <c r="H9" s="94">
        <v>3.1758854848314941</v>
      </c>
      <c r="I9" s="94">
        <v>2.8418832183432934</v>
      </c>
      <c r="J9" s="94">
        <v>2.3609611270614019</v>
      </c>
      <c r="K9" s="94">
        <v>2.0316302509168702</v>
      </c>
      <c r="L9" s="94">
        <v>1.541189422150735</v>
      </c>
      <c r="M9" s="94">
        <v>1.2284197183357282</v>
      </c>
      <c r="N9" s="94">
        <v>0.64634616593419336</v>
      </c>
      <c r="O9" s="94">
        <v>0.25601434585013927</v>
      </c>
    </row>
    <row r="10" spans="1:15" ht="15.75" x14ac:dyDescent="0.3">
      <c r="A10" s="61"/>
      <c r="B10" s="53" t="s">
        <v>176</v>
      </c>
      <c r="C10" s="94">
        <v>0.6559456914468299</v>
      </c>
      <c r="D10" s="94">
        <v>0.66128303822152146</v>
      </c>
      <c r="E10" s="94">
        <v>0.30534575088811872</v>
      </c>
      <c r="F10" s="94">
        <v>0.51226598757313613</v>
      </c>
      <c r="G10" s="94">
        <v>0.6498011122664854</v>
      </c>
      <c r="H10" s="94">
        <v>0.65594616322471855</v>
      </c>
      <c r="I10" s="94">
        <v>0.66004286386354061</v>
      </c>
      <c r="J10" s="94">
        <v>0.62074468963974772</v>
      </c>
      <c r="K10" s="94">
        <v>0.59454590682388619</v>
      </c>
      <c r="L10" s="94">
        <v>0.54752466427670965</v>
      </c>
      <c r="M10" s="94">
        <v>0.51617716924525858</v>
      </c>
      <c r="N10" s="94">
        <v>0.45999849728508208</v>
      </c>
      <c r="O10" s="94">
        <v>0.3858307713575157</v>
      </c>
    </row>
    <row r="11" spans="1:15" ht="15.75" x14ac:dyDescent="0.3">
      <c r="A11" s="62"/>
      <c r="B11" s="54" t="s">
        <v>177</v>
      </c>
      <c r="C11" s="66">
        <v>105.55985029081576</v>
      </c>
      <c r="D11" s="66">
        <v>102.1073395663341</v>
      </c>
      <c r="E11" s="66">
        <v>97.755257872835656</v>
      </c>
      <c r="F11" s="66">
        <v>94.461950453241499</v>
      </c>
      <c r="G11" s="66">
        <v>91.42521681138922</v>
      </c>
      <c r="H11" s="66">
        <v>87.019420828186341</v>
      </c>
      <c r="I11" s="66">
        <v>84.076991742033755</v>
      </c>
      <c r="J11" s="66">
        <v>80.270907485077743</v>
      </c>
      <c r="K11" s="66">
        <v>77.763936748841743</v>
      </c>
      <c r="L11" s="66">
        <v>74.009940894300243</v>
      </c>
      <c r="M11" s="66">
        <v>71.559984277244013</v>
      </c>
      <c r="N11" s="66">
        <v>65.610813600069079</v>
      </c>
      <c r="O11" s="66">
        <v>60.386940841773352</v>
      </c>
    </row>
    <row r="12" spans="1:15" ht="15.75" x14ac:dyDescent="0.3">
      <c r="A12" s="63"/>
      <c r="B12" s="52" t="s">
        <v>66</v>
      </c>
      <c r="C12" s="95">
        <v>4.3924593156190408</v>
      </c>
      <c r="D12" s="95">
        <v>4.2375948871146045</v>
      </c>
      <c r="E12" s="95">
        <v>3.9630020727298594</v>
      </c>
      <c r="F12" s="95">
        <v>3.9564973199669029</v>
      </c>
      <c r="G12" s="95">
        <v>3.9521608181249319</v>
      </c>
      <c r="H12" s="95">
        <v>3.9456560653619754</v>
      </c>
      <c r="I12" s="95">
        <v>3.9413195635200045</v>
      </c>
      <c r="J12" s="95">
        <v>3.9340920604500527</v>
      </c>
      <c r="K12" s="95">
        <v>3.9292737250700847</v>
      </c>
      <c r="L12" s="95">
        <v>3.9220462220001329</v>
      </c>
      <c r="M12" s="95">
        <v>3.9172278866201649</v>
      </c>
      <c r="N12" s="95">
        <v>3.9051820481702455</v>
      </c>
      <c r="O12" s="95">
        <v>3.8931362097203257</v>
      </c>
    </row>
    <row r="13" spans="1:15" ht="15.75" x14ac:dyDescent="0.3">
      <c r="A13" s="64"/>
      <c r="B13" s="54" t="s">
        <v>178</v>
      </c>
      <c r="C13" s="66">
        <v>4.3924593156190408</v>
      </c>
      <c r="D13" s="66">
        <v>4.2375948871146045</v>
      </c>
      <c r="E13" s="66">
        <v>3.9630020727298594</v>
      </c>
      <c r="F13" s="66">
        <v>3.9564973199669029</v>
      </c>
      <c r="G13" s="66">
        <v>3.9521608181249319</v>
      </c>
      <c r="H13" s="66">
        <v>3.9456560653619754</v>
      </c>
      <c r="I13" s="66">
        <v>3.9413195635200045</v>
      </c>
      <c r="J13" s="66">
        <v>3.9340920604500527</v>
      </c>
      <c r="K13" s="66">
        <v>3.9292737250700847</v>
      </c>
      <c r="L13" s="66">
        <v>3.9220462220001329</v>
      </c>
      <c r="M13" s="66">
        <v>3.9172278866201649</v>
      </c>
      <c r="N13" s="66">
        <v>3.9051820481702455</v>
      </c>
      <c r="O13" s="66">
        <v>3.8931362097203257</v>
      </c>
    </row>
    <row r="14" spans="1:15" x14ac:dyDescent="0.25">
      <c r="C14" s="87"/>
      <c r="D14" s="87"/>
      <c r="E14" s="98"/>
      <c r="F14" s="98"/>
      <c r="G14" s="98"/>
      <c r="H14" s="98"/>
      <c r="I14" s="98"/>
      <c r="J14" s="98"/>
      <c r="K14" s="98"/>
      <c r="L14" s="98"/>
      <c r="M14" s="98"/>
      <c r="N14" s="98"/>
      <c r="O14" s="98"/>
    </row>
    <row r="15" spans="1:15" ht="16.5" x14ac:dyDescent="0.3">
      <c r="B15" s="12" t="s">
        <v>172</v>
      </c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</row>
    <row r="16" spans="1:15" ht="30" x14ac:dyDescent="0.35">
      <c r="A16" s="47" t="s">
        <v>179</v>
      </c>
      <c r="B16" s="14" t="s">
        <v>210</v>
      </c>
      <c r="C16" s="15">
        <v>2018</v>
      </c>
      <c r="D16" s="15">
        <v>2019</v>
      </c>
      <c r="E16" s="15">
        <v>2020</v>
      </c>
      <c r="F16" s="15">
        <v>2023</v>
      </c>
      <c r="G16" s="15">
        <v>2025</v>
      </c>
      <c r="H16" s="15">
        <v>2028</v>
      </c>
      <c r="I16" s="15">
        <v>2030</v>
      </c>
      <c r="J16" s="15">
        <v>2033</v>
      </c>
      <c r="K16" s="15">
        <v>2035</v>
      </c>
      <c r="L16" s="15">
        <v>2038</v>
      </c>
      <c r="M16" s="15">
        <v>2040</v>
      </c>
      <c r="N16" s="15">
        <v>2045</v>
      </c>
      <c r="O16" s="15">
        <v>2050</v>
      </c>
    </row>
    <row r="17" spans="1:15" ht="15.75" x14ac:dyDescent="0.3">
      <c r="A17" s="48" t="s">
        <v>69</v>
      </c>
      <c r="B17" s="16" t="s">
        <v>221</v>
      </c>
      <c r="C17" s="94">
        <v>0.32433858862041509</v>
      </c>
      <c r="D17" s="94">
        <v>0.33808672603227974</v>
      </c>
      <c r="E17" s="94">
        <v>0.30860499221171356</v>
      </c>
      <c r="F17" s="94">
        <v>0.34262003680268188</v>
      </c>
      <c r="G17" s="94">
        <v>0.31538282898174957</v>
      </c>
      <c r="H17" s="94">
        <v>0.2953377413986405</v>
      </c>
      <c r="I17" s="94">
        <v>0.28245000781759233</v>
      </c>
      <c r="J17" s="94">
        <v>0.27354402077468415</v>
      </c>
      <c r="K17" s="94">
        <v>0.26793706840066833</v>
      </c>
      <c r="L17" s="94">
        <v>0.20222332061057241</v>
      </c>
      <c r="M17" s="94">
        <v>0.15950863288786604</v>
      </c>
      <c r="N17" s="94">
        <v>0.1749225393611068</v>
      </c>
      <c r="O17" s="94">
        <v>0.18424995073496064</v>
      </c>
    </row>
    <row r="18" spans="1:15" ht="15.75" x14ac:dyDescent="0.3">
      <c r="A18" s="48"/>
      <c r="B18" s="16" t="s">
        <v>222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4">
        <v>0</v>
      </c>
      <c r="I18" s="94">
        <v>0</v>
      </c>
      <c r="J18" s="94">
        <v>0</v>
      </c>
      <c r="K18" s="94">
        <v>0</v>
      </c>
      <c r="L18" s="94">
        <v>0</v>
      </c>
      <c r="M18" s="94">
        <v>0</v>
      </c>
      <c r="N18" s="94">
        <v>0</v>
      </c>
      <c r="O18" s="94">
        <v>0</v>
      </c>
    </row>
    <row r="19" spans="1:15" ht="15.75" x14ac:dyDescent="0.3">
      <c r="A19" s="48" t="s">
        <v>68</v>
      </c>
      <c r="B19" s="16" t="s">
        <v>223</v>
      </c>
      <c r="C19" s="94">
        <v>0.1398496240719643</v>
      </c>
      <c r="D19" s="94">
        <v>0.14921199135895569</v>
      </c>
      <c r="E19" s="94">
        <v>0.14093111907533121</v>
      </c>
      <c r="F19" s="94">
        <v>0.36415995275364471</v>
      </c>
      <c r="G19" s="94">
        <v>0.42817274785716836</v>
      </c>
      <c r="H19" s="94">
        <v>0.49510800799835547</v>
      </c>
      <c r="I19" s="94">
        <v>0.54305833692915062</v>
      </c>
      <c r="J19" s="94">
        <v>0.56277366692872355</v>
      </c>
      <c r="K19" s="94">
        <v>0.5757198546455079</v>
      </c>
      <c r="L19" s="94">
        <v>0.57697165533960326</v>
      </c>
      <c r="M19" s="94">
        <v>0.57751482430770407</v>
      </c>
      <c r="N19" s="94">
        <v>0.57050322291669886</v>
      </c>
      <c r="O19" s="94">
        <v>0.56883697189417604</v>
      </c>
    </row>
    <row r="20" spans="1:15" ht="15.75" x14ac:dyDescent="0.3">
      <c r="A20" s="48"/>
      <c r="B20" s="16" t="s">
        <v>224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4">
        <v>0</v>
      </c>
      <c r="I20" s="94">
        <v>0</v>
      </c>
      <c r="J20" s="94">
        <v>0</v>
      </c>
      <c r="K20" s="94">
        <v>0</v>
      </c>
      <c r="L20" s="94">
        <v>0</v>
      </c>
      <c r="M20" s="94">
        <v>0</v>
      </c>
      <c r="N20" s="94">
        <v>0</v>
      </c>
      <c r="O20" s="94">
        <v>0</v>
      </c>
    </row>
    <row r="21" spans="1:15" ht="15.75" x14ac:dyDescent="0.3">
      <c r="A21" s="48" t="s">
        <v>11</v>
      </c>
      <c r="B21" s="16" t="s">
        <v>225</v>
      </c>
      <c r="C21" s="94">
        <v>5.3926190256959702E-2</v>
      </c>
      <c r="D21" s="94">
        <v>5.1563895107727825E-2</v>
      </c>
      <c r="E21" s="94">
        <v>4.2067037739834202E-2</v>
      </c>
      <c r="F21" s="94">
        <v>3.868604353651172E-3</v>
      </c>
      <c r="G21" s="94">
        <v>4.5662900247100072E-3</v>
      </c>
      <c r="H21" s="94">
        <v>3.5181841097048573E-3</v>
      </c>
      <c r="I21" s="94">
        <v>3.362726657112227E-3</v>
      </c>
      <c r="J21" s="94">
        <v>2.5762159448597176E-3</v>
      </c>
      <c r="K21" s="94">
        <v>2.6269757187430622E-3</v>
      </c>
      <c r="L21" s="94">
        <v>2.1967106296873875E-3</v>
      </c>
      <c r="M21" s="94">
        <v>1.9102914587411789E-3</v>
      </c>
      <c r="N21" s="94">
        <v>1.2283475528909356E-3</v>
      </c>
      <c r="O21" s="94">
        <v>5.4928461683008563E-4</v>
      </c>
    </row>
    <row r="22" spans="1:15" ht="15.75" x14ac:dyDescent="0.3">
      <c r="A22" s="48"/>
      <c r="B22" s="16" t="s">
        <v>226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4">
        <v>0</v>
      </c>
      <c r="I22" s="94">
        <v>0</v>
      </c>
      <c r="J22" s="94">
        <v>0</v>
      </c>
      <c r="K22" s="94">
        <v>0</v>
      </c>
      <c r="L22" s="94">
        <v>0</v>
      </c>
      <c r="M22" s="94">
        <v>0</v>
      </c>
      <c r="N22" s="94">
        <v>0</v>
      </c>
      <c r="O22" s="94">
        <v>0</v>
      </c>
    </row>
    <row r="23" spans="1:15" ht="15.75" x14ac:dyDescent="0.3">
      <c r="A23" s="48" t="s">
        <v>81</v>
      </c>
      <c r="B23" s="16" t="s">
        <v>89</v>
      </c>
      <c r="C23" s="94">
        <v>1.4329984397437384E-3</v>
      </c>
      <c r="D23" s="94">
        <v>1.3943321573115634E-3</v>
      </c>
      <c r="E23" s="94">
        <v>1.0311870069025148E-3</v>
      </c>
      <c r="F23" s="94">
        <v>2.0954313578653229E-3</v>
      </c>
      <c r="G23" s="94">
        <v>2.0600946125604526E-3</v>
      </c>
      <c r="H23" s="94">
        <v>1.7378055230950048E-3</v>
      </c>
      <c r="I23" s="94">
        <v>1.5451186060805575E-3</v>
      </c>
      <c r="J23" s="94">
        <v>1.3901985775608674E-3</v>
      </c>
      <c r="K23" s="94">
        <v>1.2942244273529296E-3</v>
      </c>
      <c r="L23" s="94">
        <v>1.280638665940931E-3</v>
      </c>
      <c r="M23" s="94">
        <v>1.2716019066018635E-3</v>
      </c>
      <c r="N23" s="94">
        <v>9.6682747871449303E-4</v>
      </c>
      <c r="O23" s="94">
        <v>9.6682747871449303E-4</v>
      </c>
    </row>
    <row r="24" spans="1:15" ht="15.75" x14ac:dyDescent="0.3">
      <c r="A24" s="48" t="s">
        <v>35</v>
      </c>
      <c r="B24" s="16" t="s">
        <v>90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4">
        <v>0</v>
      </c>
      <c r="M24" s="94">
        <v>0</v>
      </c>
      <c r="N24" s="94">
        <v>0</v>
      </c>
      <c r="O24" s="94">
        <v>0</v>
      </c>
    </row>
    <row r="25" spans="1:15" ht="15.75" x14ac:dyDescent="0.3">
      <c r="A25" s="48" t="s">
        <v>36</v>
      </c>
      <c r="B25" s="16" t="s">
        <v>91</v>
      </c>
      <c r="C25" s="94">
        <v>6.374698683750149E-4</v>
      </c>
      <c r="D25" s="94">
        <v>5.9711324880088606E-4</v>
      </c>
      <c r="E25" s="94">
        <v>5.3534291271803566E-4</v>
      </c>
      <c r="F25" s="94">
        <v>4.6446871706287549E-4</v>
      </c>
      <c r="G25" s="94">
        <v>4.4935436144838826E-4</v>
      </c>
      <c r="H25" s="94">
        <v>3.8825751380305238E-4</v>
      </c>
      <c r="I25" s="94">
        <v>3.476622499638061E-4</v>
      </c>
      <c r="J25" s="94">
        <v>2.7827582161504903E-4</v>
      </c>
      <c r="K25" s="94">
        <v>2.3226468480410227E-4</v>
      </c>
      <c r="L25" s="94">
        <v>1.6132379361510335E-4</v>
      </c>
      <c r="M25" s="94">
        <v>1.1481212134431144E-4</v>
      </c>
      <c r="N25" s="94">
        <v>5.0532871242996296E-5</v>
      </c>
      <c r="O25" s="94">
        <v>3.3390119820289247E-5</v>
      </c>
    </row>
    <row r="26" spans="1:15" ht="15.75" x14ac:dyDescent="0.3">
      <c r="A26" s="48" t="s">
        <v>12</v>
      </c>
      <c r="B26" s="16" t="s">
        <v>92</v>
      </c>
      <c r="C26" s="94">
        <v>1.2661637710306118E-2</v>
      </c>
      <c r="D26" s="94">
        <v>9.8805728292665571E-3</v>
      </c>
      <c r="E26" s="94">
        <v>6.8976945741758061E-3</v>
      </c>
      <c r="F26" s="94">
        <v>8.5461980760535572E-3</v>
      </c>
      <c r="G26" s="94">
        <v>8.162646647294311E-3</v>
      </c>
      <c r="H26" s="94">
        <v>6.8902282225694039E-3</v>
      </c>
      <c r="I26" s="94">
        <v>6.087878007245133E-3</v>
      </c>
      <c r="J26" s="94">
        <v>4.923337637346206E-3</v>
      </c>
      <c r="K26" s="94">
        <v>4.2101224538985613E-3</v>
      </c>
      <c r="L26" s="94">
        <v>2.8592901257474402E-3</v>
      </c>
      <c r="M26" s="94">
        <v>1.7561649756448643E-3</v>
      </c>
      <c r="N26" s="94">
        <v>9.8133777303894328E-4</v>
      </c>
      <c r="O26" s="94">
        <v>5.7981057349651882E-5</v>
      </c>
    </row>
    <row r="27" spans="1:15" ht="15.75" x14ac:dyDescent="0.3">
      <c r="A27" s="48" t="s">
        <v>93</v>
      </c>
      <c r="B27" s="16" t="s">
        <v>180</v>
      </c>
      <c r="C27" s="94">
        <v>1.0595824541685661E-3</v>
      </c>
      <c r="D27" s="94">
        <v>9.6682747871449292E-4</v>
      </c>
      <c r="E27" s="94">
        <v>1.0128232587236115E-3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4">
        <v>0</v>
      </c>
      <c r="M27" s="94">
        <v>0</v>
      </c>
      <c r="N27" s="94">
        <v>0</v>
      </c>
      <c r="O27" s="94">
        <v>0</v>
      </c>
    </row>
    <row r="28" spans="1:15" ht="15.75" x14ac:dyDescent="0.3">
      <c r="A28" s="48" t="s">
        <v>10</v>
      </c>
      <c r="B28" s="16" t="s">
        <v>94</v>
      </c>
      <c r="C28" s="94">
        <v>0.3950797676670213</v>
      </c>
      <c r="D28" s="94">
        <v>0.35705738226276013</v>
      </c>
      <c r="E28" s="94">
        <v>0.35080336573376852</v>
      </c>
      <c r="F28" s="94">
        <v>0.34042458077424576</v>
      </c>
      <c r="G28" s="94">
        <v>0.33257509129006824</v>
      </c>
      <c r="H28" s="94">
        <v>0.32080346216810751</v>
      </c>
      <c r="I28" s="94">
        <v>0.31295505599545448</v>
      </c>
      <c r="J28" s="94">
        <v>0.29588591127082625</v>
      </c>
      <c r="K28" s="94">
        <v>0.28451507206512811</v>
      </c>
      <c r="L28" s="94">
        <v>0.26744799401127484</v>
      </c>
      <c r="M28" s="94">
        <v>0.25607393651329269</v>
      </c>
      <c r="N28" s="94">
        <v>0.22763602618389187</v>
      </c>
      <c r="O28" s="94">
        <v>0.19919931745795352</v>
      </c>
    </row>
    <row r="29" spans="1:15" ht="15.75" x14ac:dyDescent="0.3">
      <c r="A29" s="48"/>
      <c r="B29" s="16" t="s">
        <v>227</v>
      </c>
      <c r="C29" s="94">
        <v>0</v>
      </c>
      <c r="D29" s="94">
        <v>0</v>
      </c>
      <c r="E29" s="94">
        <v>0</v>
      </c>
      <c r="F29" s="94">
        <v>0</v>
      </c>
      <c r="G29" s="94">
        <v>0</v>
      </c>
      <c r="H29" s="94">
        <v>0</v>
      </c>
      <c r="I29" s="94">
        <v>0</v>
      </c>
      <c r="J29" s="94">
        <v>0</v>
      </c>
      <c r="K29" s="94">
        <v>0</v>
      </c>
      <c r="L29" s="94">
        <v>0</v>
      </c>
      <c r="M29" s="94">
        <v>0</v>
      </c>
      <c r="N29" s="94">
        <v>0</v>
      </c>
      <c r="O29" s="94">
        <v>0</v>
      </c>
    </row>
    <row r="30" spans="1:15" ht="15.75" x14ac:dyDescent="0.3">
      <c r="A30" s="48"/>
      <c r="B30" s="17" t="s">
        <v>181</v>
      </c>
      <c r="C30" s="67">
        <f t="shared" ref="C30:O30" si="0">SUM(C17:C29)</f>
        <v>0.92898585908895392</v>
      </c>
      <c r="D30" s="67">
        <f t="shared" si="0"/>
        <v>0.9087588404758169</v>
      </c>
      <c r="E30" s="67">
        <f t="shared" si="0"/>
        <v>0.85188356251316755</v>
      </c>
      <c r="F30" s="67">
        <f t="shared" si="0"/>
        <v>1.0621792728352051</v>
      </c>
      <c r="G30" s="67">
        <f t="shared" si="0"/>
        <v>1.0913690537749994</v>
      </c>
      <c r="H30" s="67">
        <f t="shared" si="0"/>
        <v>1.1237836869342757</v>
      </c>
      <c r="I30" s="67">
        <f t="shared" si="0"/>
        <v>1.1498067862625991</v>
      </c>
      <c r="J30" s="67">
        <f t="shared" si="0"/>
        <v>1.1413716269556158</v>
      </c>
      <c r="K30" s="67">
        <f t="shared" si="0"/>
        <v>1.136535582396103</v>
      </c>
      <c r="L30" s="67">
        <f t="shared" si="0"/>
        <v>1.0531409331764414</v>
      </c>
      <c r="M30" s="67">
        <f t="shared" si="0"/>
        <v>0.99815026417119512</v>
      </c>
      <c r="N30" s="67">
        <f t="shared" si="0"/>
        <v>0.97628883413758494</v>
      </c>
      <c r="O30" s="67">
        <f t="shared" si="0"/>
        <v>0.95389372335980471</v>
      </c>
    </row>
    <row r="31" spans="1:15" ht="15.75" x14ac:dyDescent="0.3">
      <c r="A31" s="49"/>
      <c r="B31" s="18" t="s">
        <v>83</v>
      </c>
      <c r="C31" s="79">
        <f>C30*265-'Répartition SECTEN1_2023'!C66</f>
        <v>0</v>
      </c>
      <c r="D31" s="79">
        <f>D30*265-'Répartition SECTEN1_2023'!D66</f>
        <v>0</v>
      </c>
      <c r="E31" s="79">
        <f>E30*265-'Répartition SECTEN1_2023'!E66</f>
        <v>0</v>
      </c>
      <c r="F31" s="79"/>
      <c r="G31" s="79">
        <f>G30*265-'Répartition SECTEN1_2023'!G66</f>
        <v>0</v>
      </c>
      <c r="H31" s="79"/>
      <c r="I31" s="79">
        <f>I30*265-'Répartition SECTEN1_2023'!I66</f>
        <v>0</v>
      </c>
      <c r="J31" s="79"/>
      <c r="K31" s="79">
        <f>K30*265-'Répartition SECTEN1_2023'!K66</f>
        <v>0</v>
      </c>
      <c r="L31" s="79"/>
      <c r="M31" s="79">
        <f>M30*265-'Répartition SECTEN1_2023'!M66</f>
        <v>0</v>
      </c>
      <c r="N31" s="79">
        <f>N30*265-'Répartition SECTEN1_2023'!N66</f>
        <v>0</v>
      </c>
      <c r="O31" s="79">
        <f>O30*265-'Répartition SECTEN1_2023'!O66</f>
        <v>0</v>
      </c>
    </row>
    <row r="32" spans="1:15" ht="16.5" x14ac:dyDescent="0.3">
      <c r="A32" s="49"/>
      <c r="B32" s="19" t="s">
        <v>173</v>
      </c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</row>
    <row r="33" spans="1:15" ht="30" x14ac:dyDescent="0.35">
      <c r="A33" s="47"/>
      <c r="B33" s="14" t="s">
        <v>210</v>
      </c>
      <c r="C33" s="15">
        <v>2018</v>
      </c>
      <c r="D33" s="15">
        <v>2019</v>
      </c>
      <c r="E33" s="15">
        <v>2020</v>
      </c>
      <c r="F33" s="15">
        <v>2023</v>
      </c>
      <c r="G33" s="15">
        <v>2025</v>
      </c>
      <c r="H33" s="15">
        <v>2028</v>
      </c>
      <c r="I33" s="15">
        <v>2030</v>
      </c>
      <c r="J33" s="15">
        <v>2033</v>
      </c>
      <c r="K33" s="15">
        <v>2035</v>
      </c>
      <c r="L33" s="15">
        <v>2038</v>
      </c>
      <c r="M33" s="15">
        <v>2040</v>
      </c>
      <c r="N33" s="15">
        <v>2045</v>
      </c>
      <c r="O33" s="15">
        <v>2050</v>
      </c>
    </row>
    <row r="34" spans="1:15" ht="15.75" x14ac:dyDescent="0.3">
      <c r="A34" s="48" t="s">
        <v>17</v>
      </c>
      <c r="B34" s="21" t="s">
        <v>228</v>
      </c>
      <c r="C34" s="94">
        <v>3.3094894073428605</v>
      </c>
      <c r="D34" s="94">
        <v>2.7266886290868393</v>
      </c>
      <c r="E34" s="94">
        <v>2.1389863929651081</v>
      </c>
      <c r="F34" s="94">
        <v>2.1586670510999424</v>
      </c>
      <c r="G34" s="94">
        <v>2.0266009610258338</v>
      </c>
      <c r="H34" s="94">
        <v>1.8930880225630418</v>
      </c>
      <c r="I34" s="94">
        <v>1.7621919756568947</v>
      </c>
      <c r="J34" s="94">
        <v>1.696580302417583</v>
      </c>
      <c r="K34" s="94">
        <v>1.6528565172835341</v>
      </c>
      <c r="L34" s="94">
        <v>1.5863179246614487</v>
      </c>
      <c r="M34" s="94">
        <v>1.542092182484232</v>
      </c>
      <c r="N34" s="94">
        <v>1.4335787583573585</v>
      </c>
      <c r="O34" s="94">
        <v>1.3263529996183079</v>
      </c>
    </row>
    <row r="35" spans="1:15" ht="15.75" x14ac:dyDescent="0.3">
      <c r="A35" s="48"/>
      <c r="B35" s="21" t="s">
        <v>229</v>
      </c>
      <c r="C35" s="94">
        <v>0</v>
      </c>
      <c r="D35" s="94">
        <v>0</v>
      </c>
      <c r="E35" s="94">
        <v>0</v>
      </c>
      <c r="F35" s="94">
        <v>0</v>
      </c>
      <c r="G35" s="94">
        <v>0</v>
      </c>
      <c r="H35" s="94">
        <v>0</v>
      </c>
      <c r="I35" s="94">
        <v>0</v>
      </c>
      <c r="J35" s="94">
        <v>0</v>
      </c>
      <c r="K35" s="94">
        <v>0</v>
      </c>
      <c r="L35" s="94">
        <v>0</v>
      </c>
      <c r="M35" s="94">
        <v>0</v>
      </c>
      <c r="N35" s="94">
        <v>0</v>
      </c>
      <c r="O35" s="94">
        <v>0</v>
      </c>
    </row>
    <row r="36" spans="1:15" ht="15.75" x14ac:dyDescent="0.3">
      <c r="A36" s="48" t="s">
        <v>7</v>
      </c>
      <c r="B36" s="21" t="s">
        <v>230</v>
      </c>
      <c r="C36" s="94">
        <v>1.0482934774844512</v>
      </c>
      <c r="D36" s="94">
        <v>1.1283613183355279</v>
      </c>
      <c r="E36" s="94">
        <v>1.0802593600736936</v>
      </c>
      <c r="F36" s="94">
        <v>0.89142369809917066</v>
      </c>
      <c r="G36" s="94">
        <v>0.78434202026557076</v>
      </c>
      <c r="H36" s="94">
        <v>0.60621660906749075</v>
      </c>
      <c r="I36" s="94">
        <v>0.49170905407797699</v>
      </c>
      <c r="J36" s="94">
        <v>0.42611093167307335</v>
      </c>
      <c r="K36" s="94">
        <v>0.38400435634484925</v>
      </c>
      <c r="L36" s="94">
        <v>0.32700304329700625</v>
      </c>
      <c r="M36" s="94">
        <v>0.28919353065624792</v>
      </c>
      <c r="N36" s="94">
        <v>0.19850511111308844</v>
      </c>
      <c r="O36" s="94">
        <v>0.10433269639106407</v>
      </c>
    </row>
    <row r="37" spans="1:15" ht="15.75" x14ac:dyDescent="0.3">
      <c r="A37" s="48"/>
      <c r="B37" s="21" t="s">
        <v>231</v>
      </c>
      <c r="C37" s="94">
        <v>0</v>
      </c>
      <c r="D37" s="94">
        <v>0</v>
      </c>
      <c r="E37" s="94">
        <v>0</v>
      </c>
      <c r="F37" s="94">
        <v>0</v>
      </c>
      <c r="G37" s="94">
        <v>0</v>
      </c>
      <c r="H37" s="94">
        <v>0</v>
      </c>
      <c r="I37" s="94">
        <v>0</v>
      </c>
      <c r="J37" s="94">
        <v>0</v>
      </c>
      <c r="K37" s="94">
        <v>0</v>
      </c>
      <c r="L37" s="94">
        <v>0</v>
      </c>
      <c r="M37" s="94">
        <v>0</v>
      </c>
      <c r="N37" s="94">
        <v>0</v>
      </c>
      <c r="O37" s="94">
        <v>0</v>
      </c>
    </row>
    <row r="38" spans="1:15" ht="15.75" x14ac:dyDescent="0.3">
      <c r="A38" s="48" t="s">
        <v>18</v>
      </c>
      <c r="B38" s="21" t="s">
        <v>232</v>
      </c>
      <c r="C38" s="94">
        <v>1.1997227395709773E-2</v>
      </c>
      <c r="D38" s="94">
        <v>1.4095128505322196E-2</v>
      </c>
      <c r="E38" s="94">
        <v>1.4686780814641044E-2</v>
      </c>
      <c r="F38" s="94">
        <v>1.4406638303055415E-2</v>
      </c>
      <c r="G38" s="94">
        <v>1.3642010391701079E-2</v>
      </c>
      <c r="H38" s="94">
        <v>1.2113980815943545E-2</v>
      </c>
      <c r="I38" s="94">
        <v>1.1101591646444441E-2</v>
      </c>
      <c r="J38" s="94">
        <v>1.0340077576133706E-2</v>
      </c>
      <c r="K38" s="94">
        <v>9.9044655007306994E-3</v>
      </c>
      <c r="L38" s="94">
        <v>9.0864470298461317E-3</v>
      </c>
      <c r="M38" s="94">
        <v>8.5615362748180258E-3</v>
      </c>
      <c r="N38" s="94">
        <v>7.4584971950992411E-3</v>
      </c>
      <c r="O38" s="94">
        <v>6.3519089885673936E-3</v>
      </c>
    </row>
    <row r="39" spans="1:15" ht="15.75" x14ac:dyDescent="0.3">
      <c r="A39" s="48"/>
      <c r="B39" s="21" t="s">
        <v>233</v>
      </c>
      <c r="C39" s="94">
        <v>0</v>
      </c>
      <c r="D39" s="94">
        <v>0</v>
      </c>
      <c r="E39" s="94">
        <v>0</v>
      </c>
      <c r="F39" s="94">
        <v>0</v>
      </c>
      <c r="G39" s="94">
        <v>0</v>
      </c>
      <c r="H39" s="94">
        <v>0</v>
      </c>
      <c r="I39" s="94">
        <v>0</v>
      </c>
      <c r="J39" s="94">
        <v>0</v>
      </c>
      <c r="K39" s="94">
        <v>0</v>
      </c>
      <c r="L39" s="94">
        <v>0</v>
      </c>
      <c r="M39" s="94">
        <v>0</v>
      </c>
      <c r="N39" s="94">
        <v>0</v>
      </c>
      <c r="O39" s="94">
        <v>0</v>
      </c>
    </row>
    <row r="40" spans="1:15" ht="15.75" x14ac:dyDescent="0.3">
      <c r="A40" s="48" t="s">
        <v>20</v>
      </c>
      <c r="B40" s="21" t="s">
        <v>234</v>
      </c>
      <c r="C40" s="94">
        <v>0.12436686104730039</v>
      </c>
      <c r="D40" s="94">
        <v>0.11691358592242056</v>
      </c>
      <c r="E40" s="94">
        <v>0.11531424221297679</v>
      </c>
      <c r="F40" s="94">
        <v>0.13610029707479324</v>
      </c>
      <c r="G40" s="94">
        <v>0.13162518599944828</v>
      </c>
      <c r="H40" s="94">
        <v>0.12595521614893568</v>
      </c>
      <c r="I40" s="94">
        <v>0.12220380223021102</v>
      </c>
      <c r="J40" s="94">
        <v>0.11958744470855381</v>
      </c>
      <c r="K40" s="94">
        <v>0.11798885852021711</v>
      </c>
      <c r="L40" s="94">
        <v>0.11529810126270401</v>
      </c>
      <c r="M40" s="94">
        <v>0.11353673674984478</v>
      </c>
      <c r="N40" s="94">
        <v>0.11030375355218097</v>
      </c>
      <c r="O40" s="94">
        <v>0.10768751122209794</v>
      </c>
    </row>
    <row r="41" spans="1:15" ht="15.75" x14ac:dyDescent="0.3">
      <c r="A41" s="48"/>
      <c r="B41" s="21" t="s">
        <v>235</v>
      </c>
      <c r="C41" s="94">
        <v>0</v>
      </c>
      <c r="D41" s="94">
        <v>0</v>
      </c>
      <c r="E41" s="94">
        <v>0</v>
      </c>
      <c r="F41" s="94">
        <v>0</v>
      </c>
      <c r="G41" s="94">
        <v>0</v>
      </c>
      <c r="H41" s="94">
        <v>0</v>
      </c>
      <c r="I41" s="94">
        <v>0</v>
      </c>
      <c r="J41" s="94">
        <v>0</v>
      </c>
      <c r="K41" s="94">
        <v>0</v>
      </c>
      <c r="L41" s="94">
        <v>0</v>
      </c>
      <c r="M41" s="94">
        <v>0</v>
      </c>
      <c r="N41" s="94">
        <v>0</v>
      </c>
      <c r="O41" s="94">
        <v>0</v>
      </c>
    </row>
    <row r="42" spans="1:15" ht="15.75" x14ac:dyDescent="0.3">
      <c r="A42" s="48" t="s">
        <v>14</v>
      </c>
      <c r="B42" s="21" t="s">
        <v>236</v>
      </c>
      <c r="C42" s="94">
        <v>4.3941062595922405E-2</v>
      </c>
      <c r="D42" s="94">
        <v>2.7873061649100687E-2</v>
      </c>
      <c r="E42" s="94">
        <v>1.9004906014621389E-2</v>
      </c>
      <c r="F42" s="94">
        <v>1.4544358258267602E-2</v>
      </c>
      <c r="G42" s="94">
        <v>1.1978760055384374E-2</v>
      </c>
      <c r="H42" s="94">
        <v>9.2852584913886895E-3</v>
      </c>
      <c r="I42" s="94">
        <v>7.5468204005223645E-3</v>
      </c>
      <c r="J42" s="94">
        <v>7.214680447799186E-3</v>
      </c>
      <c r="K42" s="94">
        <v>6.9275492391901216E-3</v>
      </c>
      <c r="L42" s="94">
        <v>5.8285967697456684E-3</v>
      </c>
      <c r="M42" s="94">
        <v>5.0968883911165592E-3</v>
      </c>
      <c r="N42" s="94">
        <v>4.13533124945088E-3</v>
      </c>
      <c r="O42" s="94">
        <v>3.2998007556184154E-3</v>
      </c>
    </row>
    <row r="43" spans="1:15" ht="15.75" x14ac:dyDescent="0.3">
      <c r="A43" s="48"/>
      <c r="B43" s="21" t="s">
        <v>237</v>
      </c>
      <c r="C43" s="94">
        <v>0</v>
      </c>
      <c r="D43" s="94">
        <v>0</v>
      </c>
      <c r="E43" s="94">
        <v>0</v>
      </c>
      <c r="F43" s="94">
        <v>0</v>
      </c>
      <c r="G43" s="94">
        <v>0</v>
      </c>
      <c r="H43" s="94">
        <v>0</v>
      </c>
      <c r="I43" s="94">
        <v>0</v>
      </c>
      <c r="J43" s="94">
        <v>0</v>
      </c>
      <c r="K43" s="94">
        <v>0</v>
      </c>
      <c r="L43" s="94">
        <v>0</v>
      </c>
      <c r="M43" s="94">
        <v>0</v>
      </c>
      <c r="N43" s="94">
        <v>0</v>
      </c>
      <c r="O43" s="94">
        <v>0</v>
      </c>
    </row>
    <row r="44" spans="1:15" ht="15.75" x14ac:dyDescent="0.3">
      <c r="A44" s="48" t="s">
        <v>15</v>
      </c>
      <c r="B44" s="21" t="s">
        <v>238</v>
      </c>
      <c r="C44" s="94">
        <v>4.7147553887112656E-3</v>
      </c>
      <c r="D44" s="94">
        <v>5.1145119938469799E-3</v>
      </c>
      <c r="E44" s="94">
        <v>5.8291547047618743E-3</v>
      </c>
      <c r="F44" s="94">
        <v>5.0153329024111163E-3</v>
      </c>
      <c r="G44" s="94">
        <v>4.616377680941368E-3</v>
      </c>
      <c r="H44" s="94">
        <v>3.8773171069008197E-3</v>
      </c>
      <c r="I44" s="94">
        <v>3.3976604538943616E-3</v>
      </c>
      <c r="J44" s="94">
        <v>3.1108352095837351E-3</v>
      </c>
      <c r="K44" s="94">
        <v>2.950518714663597E-3</v>
      </c>
      <c r="L44" s="94">
        <v>2.6126490912855259E-3</v>
      </c>
      <c r="M44" s="94">
        <v>2.4294826328912413E-3</v>
      </c>
      <c r="N44" s="94">
        <v>1.9921049885405491E-3</v>
      </c>
      <c r="O44" s="94">
        <v>1.5793390272038561E-3</v>
      </c>
    </row>
    <row r="45" spans="1:15" ht="15.75" x14ac:dyDescent="0.3">
      <c r="A45" s="48"/>
      <c r="B45" s="21" t="s">
        <v>239</v>
      </c>
      <c r="C45" s="94">
        <v>0</v>
      </c>
      <c r="D45" s="94">
        <v>0</v>
      </c>
      <c r="E45" s="94">
        <v>0</v>
      </c>
      <c r="F45" s="94">
        <v>0</v>
      </c>
      <c r="G45" s="94">
        <v>0</v>
      </c>
      <c r="H45" s="94">
        <v>0</v>
      </c>
      <c r="I45" s="94">
        <v>0</v>
      </c>
      <c r="J45" s="94">
        <v>0</v>
      </c>
      <c r="K45" s="94">
        <v>0</v>
      </c>
      <c r="L45" s="94">
        <v>0</v>
      </c>
      <c r="M45" s="94">
        <v>0</v>
      </c>
      <c r="N45" s="94">
        <v>0</v>
      </c>
      <c r="O45" s="94">
        <v>0</v>
      </c>
    </row>
    <row r="46" spans="1:15" ht="15.75" x14ac:dyDescent="0.3">
      <c r="A46" s="48" t="s">
        <v>21</v>
      </c>
      <c r="B46" s="21" t="s">
        <v>240</v>
      </c>
      <c r="C46" s="94">
        <v>0.22856382224737948</v>
      </c>
      <c r="D46" s="94">
        <v>0.22431693967886038</v>
      </c>
      <c r="E46" s="94">
        <v>0.20993982851142209</v>
      </c>
      <c r="F46" s="94">
        <v>0.20801084447900955</v>
      </c>
      <c r="G46" s="94">
        <v>0.19302334727159667</v>
      </c>
      <c r="H46" s="94">
        <v>0.16899087877681432</v>
      </c>
      <c r="I46" s="94">
        <v>0.15343674755117528</v>
      </c>
      <c r="J46" s="94">
        <v>0.14168112726386459</v>
      </c>
      <c r="K46" s="94">
        <v>0.13420992635244963</v>
      </c>
      <c r="L46" s="94">
        <v>0.12210792841167062</v>
      </c>
      <c r="M46" s="94">
        <v>0.11481409091624534</v>
      </c>
      <c r="N46" s="94">
        <v>0.10000584110135627</v>
      </c>
      <c r="O46" s="94">
        <v>8.5696688364670023E-2</v>
      </c>
    </row>
    <row r="47" spans="1:15" ht="15.75" x14ac:dyDescent="0.3">
      <c r="A47" s="48"/>
      <c r="B47" s="21" t="s">
        <v>241</v>
      </c>
      <c r="C47" s="94">
        <v>0</v>
      </c>
      <c r="D47" s="94">
        <v>0</v>
      </c>
      <c r="E47" s="94">
        <v>0</v>
      </c>
      <c r="F47" s="94">
        <v>0</v>
      </c>
      <c r="G47" s="94">
        <v>0</v>
      </c>
      <c r="H47" s="94">
        <v>0</v>
      </c>
      <c r="I47" s="94">
        <v>0</v>
      </c>
      <c r="J47" s="94">
        <v>0</v>
      </c>
      <c r="K47" s="94">
        <v>0</v>
      </c>
      <c r="L47" s="94">
        <v>0</v>
      </c>
      <c r="M47" s="94">
        <v>0</v>
      </c>
      <c r="N47" s="94">
        <v>0</v>
      </c>
      <c r="O47" s="94">
        <v>0</v>
      </c>
    </row>
    <row r="48" spans="1:15" ht="15.75" x14ac:dyDescent="0.3">
      <c r="A48" s="48" t="s">
        <v>19</v>
      </c>
      <c r="B48" s="21" t="s">
        <v>242</v>
      </c>
      <c r="C48" s="94">
        <v>0.10068427814829745</v>
      </c>
      <c r="D48" s="94">
        <v>0.11045850389058896</v>
      </c>
      <c r="E48" s="94">
        <v>9.9818497652173932E-2</v>
      </c>
      <c r="F48" s="94">
        <v>0.13163925480156352</v>
      </c>
      <c r="G48" s="94">
        <v>0.12824338194436791</v>
      </c>
      <c r="H48" s="94">
        <v>0.12385366199875136</v>
      </c>
      <c r="I48" s="94">
        <v>0.12093201840627262</v>
      </c>
      <c r="J48" s="94">
        <v>0.1167570929308431</v>
      </c>
      <c r="K48" s="94">
        <v>0.11413793286049617</v>
      </c>
      <c r="L48" s="94">
        <v>0.11163516128071629</v>
      </c>
      <c r="M48" s="94">
        <v>0.11007229728791271</v>
      </c>
      <c r="N48" s="94">
        <v>0.10686056498651782</v>
      </c>
      <c r="O48" s="94">
        <v>0.10506251013173946</v>
      </c>
    </row>
    <row r="49" spans="1:15" ht="15.75" x14ac:dyDescent="0.3">
      <c r="A49" s="48"/>
      <c r="B49" s="21" t="s">
        <v>243</v>
      </c>
      <c r="C49" s="94">
        <v>0</v>
      </c>
      <c r="D49" s="94">
        <v>0</v>
      </c>
      <c r="E49" s="94">
        <v>0</v>
      </c>
      <c r="F49" s="94">
        <v>0</v>
      </c>
      <c r="G49" s="94">
        <v>0</v>
      </c>
      <c r="H49" s="94">
        <v>0</v>
      </c>
      <c r="I49" s="94">
        <v>0</v>
      </c>
      <c r="J49" s="94">
        <v>0</v>
      </c>
      <c r="K49" s="94">
        <v>0</v>
      </c>
      <c r="L49" s="94">
        <v>0</v>
      </c>
      <c r="M49" s="94">
        <v>0</v>
      </c>
      <c r="N49" s="94">
        <v>0</v>
      </c>
      <c r="O49" s="94">
        <v>0</v>
      </c>
    </row>
    <row r="50" spans="1:15" ht="15.75" x14ac:dyDescent="0.3">
      <c r="A50" s="48" t="s">
        <v>16</v>
      </c>
      <c r="B50" s="21" t="s">
        <v>244</v>
      </c>
      <c r="C50" s="94">
        <v>0.12759450405743547</v>
      </c>
      <c r="D50" s="94">
        <v>0.1076108672498808</v>
      </c>
      <c r="E50" s="94">
        <v>9.7704433803989937E-2</v>
      </c>
      <c r="F50" s="94">
        <v>0.12677124606272555</v>
      </c>
      <c r="G50" s="94">
        <v>0.12269278793585293</v>
      </c>
      <c r="H50" s="94">
        <v>0.11715701774288456</v>
      </c>
      <c r="I50" s="94">
        <v>0.11350933285382234</v>
      </c>
      <c r="J50" s="94">
        <v>0.10889692810534561</v>
      </c>
      <c r="K50" s="94">
        <v>0.10598572729510007</v>
      </c>
      <c r="L50" s="94">
        <v>0.10320813688544678</v>
      </c>
      <c r="M50" s="94">
        <v>0.10147598858073739</v>
      </c>
      <c r="N50" s="94">
        <v>9.7717668958251555E-2</v>
      </c>
      <c r="O50" s="94">
        <v>9.543602067990764E-2</v>
      </c>
    </row>
    <row r="51" spans="1:15" ht="15.75" x14ac:dyDescent="0.3">
      <c r="A51" s="48"/>
      <c r="B51" s="21" t="s">
        <v>245</v>
      </c>
      <c r="C51" s="94">
        <v>0</v>
      </c>
      <c r="D51" s="94">
        <v>0</v>
      </c>
      <c r="E51" s="94">
        <v>0</v>
      </c>
      <c r="F51" s="94">
        <v>0</v>
      </c>
      <c r="G51" s="94">
        <v>0</v>
      </c>
      <c r="H51" s="94">
        <v>0</v>
      </c>
      <c r="I51" s="94">
        <v>0</v>
      </c>
      <c r="J51" s="94">
        <v>0</v>
      </c>
      <c r="K51" s="94">
        <v>0</v>
      </c>
      <c r="L51" s="94">
        <v>0</v>
      </c>
      <c r="M51" s="94">
        <v>0</v>
      </c>
      <c r="N51" s="94">
        <v>0</v>
      </c>
      <c r="O51" s="94">
        <v>0</v>
      </c>
    </row>
    <row r="52" spans="1:15" ht="15.75" x14ac:dyDescent="0.3">
      <c r="A52" s="48"/>
      <c r="B52" s="22" t="s">
        <v>182</v>
      </c>
      <c r="C52" s="68">
        <f t="shared" ref="C52:O52" si="1">SUM(C34:C51)</f>
        <v>4.9996453957080682</v>
      </c>
      <c r="D52" s="68">
        <f t="shared" si="1"/>
        <v>4.4614325463123885</v>
      </c>
      <c r="E52" s="68">
        <f t="shared" si="1"/>
        <v>3.781543596753389</v>
      </c>
      <c r="F52" s="68">
        <f t="shared" si="1"/>
        <v>3.6865787210809389</v>
      </c>
      <c r="G52" s="68">
        <f t="shared" si="1"/>
        <v>3.4167648325706974</v>
      </c>
      <c r="H52" s="68">
        <f t="shared" si="1"/>
        <v>3.060537962712151</v>
      </c>
      <c r="I52" s="68">
        <f t="shared" si="1"/>
        <v>2.7860290032772141</v>
      </c>
      <c r="J52" s="68">
        <f t="shared" si="1"/>
        <v>2.6302794203327799</v>
      </c>
      <c r="K52" s="68">
        <f t="shared" si="1"/>
        <v>2.5289658521112308</v>
      </c>
      <c r="L52" s="68">
        <f t="shared" si="1"/>
        <v>2.3830979886898702</v>
      </c>
      <c r="M52" s="68">
        <f t="shared" si="1"/>
        <v>2.2872727339740457</v>
      </c>
      <c r="N52" s="68">
        <f t="shared" si="1"/>
        <v>2.0605576315018443</v>
      </c>
      <c r="O52" s="68">
        <f t="shared" si="1"/>
        <v>1.8357994751791764</v>
      </c>
    </row>
    <row r="53" spans="1:15" ht="15.75" x14ac:dyDescent="0.3">
      <c r="A53" s="49"/>
      <c r="B53" s="18" t="s">
        <v>83</v>
      </c>
      <c r="C53" s="79">
        <f>C52*265-'Répartition SECTEN1_2023'!C67</f>
        <v>0</v>
      </c>
      <c r="D53" s="79">
        <f>D52*265-'Répartition SECTEN1_2023'!D67</f>
        <v>0</v>
      </c>
      <c r="E53" s="79">
        <f>E52*265-'Répartition SECTEN1_2023'!E67</f>
        <v>0</v>
      </c>
      <c r="F53" s="79"/>
      <c r="G53" s="79">
        <f>G52*265-'Répartition SECTEN1_2023'!G67</f>
        <v>0</v>
      </c>
      <c r="H53" s="79"/>
      <c r="I53" s="79">
        <f>I52*265-'Répartition SECTEN1_2023'!I67</f>
        <v>0</v>
      </c>
      <c r="J53" s="79"/>
      <c r="K53" s="79">
        <f>K52*265-'Répartition SECTEN1_2023'!K67</f>
        <v>0</v>
      </c>
      <c r="L53" s="79"/>
      <c r="M53" s="79">
        <f>M52*265-'Répartition SECTEN1_2023'!M67</f>
        <v>0</v>
      </c>
      <c r="N53" s="79">
        <f>N52*265-'Répartition SECTEN1_2023'!N67</f>
        <v>0</v>
      </c>
      <c r="O53" s="79">
        <f>O52*265-'Répartition SECTEN1_2023'!O67</f>
        <v>0</v>
      </c>
    </row>
    <row r="54" spans="1:15" ht="16.5" x14ac:dyDescent="0.3">
      <c r="A54" s="49"/>
      <c r="B54" s="24" t="s">
        <v>155</v>
      </c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</row>
    <row r="55" spans="1:15" ht="30" x14ac:dyDescent="0.35">
      <c r="A55" s="47"/>
      <c r="B55" s="14" t="s">
        <v>210</v>
      </c>
      <c r="C55" s="15">
        <v>2018</v>
      </c>
      <c r="D55" s="15">
        <v>2019</v>
      </c>
      <c r="E55" s="15">
        <v>2020</v>
      </c>
      <c r="F55" s="15">
        <v>2023</v>
      </c>
      <c r="G55" s="15">
        <v>2025</v>
      </c>
      <c r="H55" s="15">
        <v>2028</v>
      </c>
      <c r="I55" s="15">
        <v>2030</v>
      </c>
      <c r="J55" s="15">
        <v>2033</v>
      </c>
      <c r="K55" s="15">
        <v>2035</v>
      </c>
      <c r="L55" s="15">
        <v>2038</v>
      </c>
      <c r="M55" s="15">
        <v>2040</v>
      </c>
      <c r="N55" s="15">
        <v>2045</v>
      </c>
      <c r="O55" s="15">
        <v>2050</v>
      </c>
    </row>
    <row r="56" spans="1:15" ht="15.75" x14ac:dyDescent="0.3">
      <c r="A56" s="48" t="s">
        <v>60</v>
      </c>
      <c r="B56" s="21" t="s">
        <v>95</v>
      </c>
      <c r="C56" s="94">
        <v>2.4858591820260653E-5</v>
      </c>
      <c r="D56" s="94">
        <v>8.7025230983940111E-9</v>
      </c>
      <c r="E56" s="94">
        <v>8.3869328137434663E-9</v>
      </c>
      <c r="F56" s="94">
        <v>8.3869328137434679E-9</v>
      </c>
      <c r="G56" s="94">
        <v>8.3869328137434679E-9</v>
      </c>
      <c r="H56" s="94">
        <v>8.3869328137434679E-9</v>
      </c>
      <c r="I56" s="94">
        <v>8.3869328137434679E-9</v>
      </c>
      <c r="J56" s="94">
        <v>8.3869328137434679E-9</v>
      </c>
      <c r="K56" s="94">
        <v>8.3869328137434679E-9</v>
      </c>
      <c r="L56" s="94">
        <v>8.3869328137434679E-9</v>
      </c>
      <c r="M56" s="94">
        <v>8.3869328137434679E-9</v>
      </c>
      <c r="N56" s="94">
        <v>8.3869328137434679E-9</v>
      </c>
      <c r="O56" s="94">
        <v>8.3869328137434679E-9</v>
      </c>
    </row>
    <row r="57" spans="1:15" ht="15.75" x14ac:dyDescent="0.3">
      <c r="A57" s="48" t="s">
        <v>59</v>
      </c>
      <c r="B57" s="21" t="s">
        <v>96</v>
      </c>
      <c r="C57" s="94">
        <v>0.23593836197868967</v>
      </c>
      <c r="D57" s="94">
        <v>0.33722018125221132</v>
      </c>
      <c r="E57" s="94">
        <v>0.34356083709475216</v>
      </c>
      <c r="F57" s="94">
        <v>0.3397108181672352</v>
      </c>
      <c r="G57" s="94">
        <v>0.34071391478866259</v>
      </c>
      <c r="H57" s="94">
        <v>0.34275240755810393</v>
      </c>
      <c r="I57" s="94">
        <v>0.344707659537761</v>
      </c>
      <c r="J57" s="94">
        <v>0.34472421617842214</v>
      </c>
      <c r="K57" s="94">
        <v>0.3451842802440977</v>
      </c>
      <c r="L57" s="94">
        <v>0.34634137360332867</v>
      </c>
      <c r="M57" s="94">
        <v>0.34641753705063338</v>
      </c>
      <c r="N57" s="94">
        <v>0.34712281125301103</v>
      </c>
      <c r="O57" s="94">
        <v>0.34659378789558842</v>
      </c>
    </row>
    <row r="58" spans="1:15" ht="15.75" x14ac:dyDescent="0.3">
      <c r="A58" s="48" t="s">
        <v>42</v>
      </c>
      <c r="B58" s="21" t="s">
        <v>97</v>
      </c>
      <c r="C58" s="94">
        <v>0.59020242643357401</v>
      </c>
      <c r="D58" s="94">
        <v>0.58255726378054284</v>
      </c>
      <c r="E58" s="94">
        <v>0.57392614283812948</v>
      </c>
      <c r="F58" s="94">
        <v>0.57905187275226222</v>
      </c>
      <c r="G58" s="94">
        <v>0.5954261607369421</v>
      </c>
      <c r="H58" s="94">
        <v>0.61488686439138562</v>
      </c>
      <c r="I58" s="94">
        <v>0.61692617863575461</v>
      </c>
      <c r="J58" s="94">
        <v>0.61783034942351767</v>
      </c>
      <c r="K58" s="94">
        <v>0.6192661148545251</v>
      </c>
      <c r="L58" s="94">
        <v>0.62522199818237423</v>
      </c>
      <c r="M58" s="94">
        <v>0.6323492761719397</v>
      </c>
      <c r="N58" s="94">
        <v>0.64543243748935408</v>
      </c>
      <c r="O58" s="94">
        <v>0.64777237370812424</v>
      </c>
    </row>
    <row r="59" spans="1:15" ht="15.75" x14ac:dyDescent="0.3">
      <c r="A59" s="48" t="s">
        <v>38</v>
      </c>
      <c r="B59" s="21" t="s">
        <v>98</v>
      </c>
      <c r="C59" s="94">
        <v>0.73528633498828699</v>
      </c>
      <c r="D59" s="94">
        <v>0.73981255974889937</v>
      </c>
      <c r="E59" s="94">
        <v>0.74191578632447241</v>
      </c>
      <c r="F59" s="94">
        <v>0.73956389830084612</v>
      </c>
      <c r="G59" s="94">
        <v>0.73795640086405312</v>
      </c>
      <c r="H59" s="94">
        <v>0.73468899405386123</v>
      </c>
      <c r="I59" s="94">
        <v>0.73395109397501679</v>
      </c>
      <c r="J59" s="94">
        <v>0.73359389196377023</v>
      </c>
      <c r="K59" s="94">
        <v>0.73837391493393922</v>
      </c>
      <c r="L59" s="94">
        <v>0.75210724031251364</v>
      </c>
      <c r="M59" s="94">
        <v>0.75896908691143161</v>
      </c>
      <c r="N59" s="94">
        <v>0.75823616328165688</v>
      </c>
      <c r="O59" s="94">
        <v>0.74718713881495069</v>
      </c>
    </row>
    <row r="60" spans="1:15" ht="15.75" x14ac:dyDescent="0.3">
      <c r="A60" s="48"/>
      <c r="B60" s="26" t="s">
        <v>183</v>
      </c>
      <c r="C60" s="69">
        <f t="shared" ref="C60:D60" si="2">SUM(C56:C59)</f>
        <v>1.5614519819923709</v>
      </c>
      <c r="D60" s="69">
        <f t="shared" si="2"/>
        <v>1.6595900134841766</v>
      </c>
      <c r="E60" s="69">
        <f t="shared" ref="E60:O60" si="3">SUM(E56:E59)</f>
        <v>1.659402774644287</v>
      </c>
      <c r="F60" s="69">
        <f t="shared" si="3"/>
        <v>1.6583265976072763</v>
      </c>
      <c r="G60" s="69">
        <f t="shared" si="3"/>
        <v>1.6740964847765907</v>
      </c>
      <c r="H60" s="69">
        <f t="shared" si="3"/>
        <v>1.6923282743902837</v>
      </c>
      <c r="I60" s="69">
        <f t="shared" si="3"/>
        <v>1.6955849405354653</v>
      </c>
      <c r="J60" s="69">
        <f t="shared" si="3"/>
        <v>1.6961484659526427</v>
      </c>
      <c r="K60" s="69">
        <f t="shared" si="3"/>
        <v>1.7028243184194949</v>
      </c>
      <c r="L60" s="69">
        <f t="shared" si="3"/>
        <v>1.7236706204851493</v>
      </c>
      <c r="M60" s="69">
        <f t="shared" si="3"/>
        <v>1.7377359085209374</v>
      </c>
      <c r="N60" s="69">
        <f t="shared" si="3"/>
        <v>1.7507914204109549</v>
      </c>
      <c r="O60" s="69">
        <f t="shared" si="3"/>
        <v>1.7415533088055961</v>
      </c>
    </row>
    <row r="61" spans="1:15" ht="15.75" x14ac:dyDescent="0.3">
      <c r="A61" s="49"/>
      <c r="B61" s="18" t="s">
        <v>83</v>
      </c>
      <c r="C61" s="79">
        <f>C60*265-'Répartition SECTEN1_2023'!C68</f>
        <v>0</v>
      </c>
      <c r="D61" s="79">
        <f>D60*265-'Répartition SECTEN1_2023'!D68</f>
        <v>0</v>
      </c>
      <c r="E61" s="79">
        <f>E60*265-'Répartition SECTEN1_2023'!E68</f>
        <v>0</v>
      </c>
      <c r="F61" s="79"/>
      <c r="G61" s="79">
        <f>G60*265-'Répartition SECTEN1_2023'!G68</f>
        <v>0</v>
      </c>
      <c r="H61" s="79"/>
      <c r="I61" s="79">
        <f>I60*265-'Répartition SECTEN1_2023'!I68</f>
        <v>0</v>
      </c>
      <c r="J61" s="79"/>
      <c r="K61" s="79">
        <f>K60*265-'Répartition SECTEN1_2023'!K68</f>
        <v>0</v>
      </c>
      <c r="L61" s="79"/>
      <c r="M61" s="79">
        <f>M60*265-'Répartition SECTEN1_2023'!M68</f>
        <v>0</v>
      </c>
      <c r="N61" s="79">
        <f>N60*265-'Répartition SECTEN1_2023'!N68</f>
        <v>0</v>
      </c>
      <c r="O61" s="79">
        <f>O60*265-'Répartition SECTEN1_2023'!O68</f>
        <v>0</v>
      </c>
    </row>
    <row r="62" spans="1:15" ht="16.5" x14ac:dyDescent="0.3">
      <c r="A62" s="49"/>
      <c r="B62" s="27" t="s">
        <v>174</v>
      </c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</row>
    <row r="63" spans="1:15" ht="30" x14ac:dyDescent="0.35">
      <c r="A63" s="47"/>
      <c r="B63" s="14" t="s">
        <v>210</v>
      </c>
      <c r="C63" s="15">
        <v>2018</v>
      </c>
      <c r="D63" s="15">
        <v>2019</v>
      </c>
      <c r="E63" s="15">
        <v>2020</v>
      </c>
      <c r="F63" s="15">
        <v>2023</v>
      </c>
      <c r="G63" s="15">
        <v>2025</v>
      </c>
      <c r="H63" s="15">
        <v>2028</v>
      </c>
      <c r="I63" s="15">
        <v>2030</v>
      </c>
      <c r="J63" s="15">
        <v>2033</v>
      </c>
      <c r="K63" s="15">
        <v>2035</v>
      </c>
      <c r="L63" s="15">
        <v>2038</v>
      </c>
      <c r="M63" s="15">
        <v>2040</v>
      </c>
      <c r="N63" s="15">
        <v>2045</v>
      </c>
      <c r="O63" s="15">
        <v>2050</v>
      </c>
    </row>
    <row r="64" spans="1:15" ht="15.75" x14ac:dyDescent="0.3">
      <c r="A64" s="50" t="s">
        <v>77</v>
      </c>
      <c r="B64" s="16" t="s">
        <v>99</v>
      </c>
      <c r="C64" s="94">
        <v>1.2256895719414058</v>
      </c>
      <c r="D64" s="94">
        <v>1.2286279891500917</v>
      </c>
      <c r="E64" s="94">
        <v>1.1361805753202903</v>
      </c>
      <c r="F64" s="94">
        <v>1.1882692186811954</v>
      </c>
      <c r="G64" s="94">
        <v>1.0869609337426922</v>
      </c>
      <c r="H64" s="94">
        <v>0.97154650830498146</v>
      </c>
      <c r="I64" s="94">
        <v>0.89460355801317371</v>
      </c>
      <c r="J64" s="94">
        <v>0.79814253982456196</v>
      </c>
      <c r="K64" s="94">
        <v>0.73383519436548761</v>
      </c>
      <c r="L64" s="94">
        <v>0.67158741477170036</v>
      </c>
      <c r="M64" s="94">
        <v>0.63008889504250898</v>
      </c>
      <c r="N64" s="94">
        <v>0.53478870973504034</v>
      </c>
      <c r="O64" s="94">
        <v>0.45108743070248597</v>
      </c>
    </row>
    <row r="65" spans="1:15" ht="15.75" x14ac:dyDescent="0.3">
      <c r="A65" s="50" t="s">
        <v>87</v>
      </c>
      <c r="B65" s="16" t="s">
        <v>100</v>
      </c>
      <c r="C65" s="94">
        <v>0</v>
      </c>
      <c r="D65" s="94">
        <v>0</v>
      </c>
      <c r="E65" s="94">
        <v>0</v>
      </c>
      <c r="F65" s="94">
        <v>0</v>
      </c>
      <c r="G65" s="94">
        <v>0</v>
      </c>
      <c r="H65" s="94">
        <v>0</v>
      </c>
      <c r="I65" s="94">
        <v>0</v>
      </c>
      <c r="J65" s="94">
        <v>0</v>
      </c>
      <c r="K65" s="94">
        <v>0</v>
      </c>
      <c r="L65" s="94">
        <v>0</v>
      </c>
      <c r="M65" s="94">
        <v>0</v>
      </c>
      <c r="N65" s="94">
        <v>0</v>
      </c>
      <c r="O65" s="94">
        <v>0</v>
      </c>
    </row>
    <row r="66" spans="1:15" ht="15.75" x14ac:dyDescent="0.3">
      <c r="A66" s="50" t="s">
        <v>85</v>
      </c>
      <c r="B66" s="16" t="s">
        <v>101</v>
      </c>
      <c r="C66" s="94">
        <v>0</v>
      </c>
      <c r="D66" s="94">
        <v>0</v>
      </c>
      <c r="E66" s="94">
        <v>0</v>
      </c>
      <c r="F66" s="94">
        <v>0</v>
      </c>
      <c r="G66" s="94">
        <v>0</v>
      </c>
      <c r="H66" s="94">
        <v>0</v>
      </c>
      <c r="I66" s="94">
        <v>0</v>
      </c>
      <c r="J66" s="94">
        <v>0</v>
      </c>
      <c r="K66" s="94">
        <v>0</v>
      </c>
      <c r="L66" s="94">
        <v>0</v>
      </c>
      <c r="M66" s="94">
        <v>0</v>
      </c>
      <c r="N66" s="94">
        <v>0</v>
      </c>
      <c r="O66" s="94">
        <v>0</v>
      </c>
    </row>
    <row r="67" spans="1:15" ht="15.75" x14ac:dyDescent="0.3">
      <c r="A67" s="50" t="s">
        <v>41</v>
      </c>
      <c r="B67" s="16" t="s">
        <v>102</v>
      </c>
      <c r="C67" s="94">
        <v>7.8139207540393427E-2</v>
      </c>
      <c r="D67" s="94">
        <v>7.8143986406379359E-2</v>
      </c>
      <c r="E67" s="94">
        <v>7.8147432510781378E-2</v>
      </c>
      <c r="F67" s="94">
        <v>7.8137622451919617E-2</v>
      </c>
      <c r="G67" s="94">
        <v>7.814625175436489E-2</v>
      </c>
      <c r="H67" s="94">
        <v>7.8159462505445365E-2</v>
      </c>
      <c r="I67" s="94">
        <v>7.8168907900056886E-2</v>
      </c>
      <c r="J67" s="94">
        <v>7.8185525339229484E-2</v>
      </c>
      <c r="K67" s="94">
        <v>7.8197828896126989E-2</v>
      </c>
      <c r="L67" s="94">
        <v>7.8220300355737862E-2</v>
      </c>
      <c r="M67" s="94">
        <v>7.8235810357556154E-2</v>
      </c>
      <c r="N67" s="94">
        <v>7.8280833895438995E-2</v>
      </c>
      <c r="O67" s="94">
        <v>7.8333328895600546E-2</v>
      </c>
    </row>
    <row r="68" spans="1:15" ht="15.75" x14ac:dyDescent="0.3">
      <c r="A68" s="50" t="s">
        <v>56</v>
      </c>
      <c r="B68" s="16" t="s">
        <v>103</v>
      </c>
      <c r="C68" s="94">
        <v>1.237785202393072E-2</v>
      </c>
      <c r="D68" s="94">
        <v>1.2377852023930718E-2</v>
      </c>
      <c r="E68" s="94">
        <v>1.2377852023930718E-2</v>
      </c>
      <c r="F68" s="94">
        <v>8.9615580426742059E-3</v>
      </c>
      <c r="G68" s="94">
        <v>5.9576522733923772E-3</v>
      </c>
      <c r="H68" s="94">
        <v>3.4237698151281188E-3</v>
      </c>
      <c r="I68" s="94">
        <v>1.7345148429519469E-3</v>
      </c>
      <c r="J68" s="94">
        <v>1.1149985905949704E-3</v>
      </c>
      <c r="K68" s="94">
        <v>7.0198775569031929E-4</v>
      </c>
      <c r="L68" s="94">
        <v>3.6425411215494831E-4</v>
      </c>
      <c r="M68" s="94">
        <v>1.3909834979803455E-4</v>
      </c>
      <c r="N68" s="94">
        <v>1.1255194856157567E-4</v>
      </c>
      <c r="O68" s="94">
        <v>8.8404220200546574E-5</v>
      </c>
    </row>
    <row r="69" spans="1:15" ht="15.75" x14ac:dyDescent="0.3">
      <c r="A69" s="50" t="s">
        <v>37</v>
      </c>
      <c r="B69" s="16" t="s">
        <v>104</v>
      </c>
      <c r="C69" s="94">
        <v>0.69165418289475755</v>
      </c>
      <c r="D69" s="94">
        <v>0.69245482384932366</v>
      </c>
      <c r="E69" s="94">
        <v>0.70103932585934592</v>
      </c>
      <c r="F69" s="94">
        <v>0.70301472613148408</v>
      </c>
      <c r="G69" s="94">
        <v>0.70414547801744187</v>
      </c>
      <c r="H69" s="94">
        <v>0.70046787810555822</v>
      </c>
      <c r="I69" s="94">
        <v>0.6951653687040017</v>
      </c>
      <c r="J69" s="94">
        <v>0.66545472244736903</v>
      </c>
      <c r="K69" s="94">
        <v>0.61765372335387847</v>
      </c>
      <c r="L69" s="94">
        <v>0.49714660537181665</v>
      </c>
      <c r="M69" s="94">
        <v>0.42270541518028171</v>
      </c>
      <c r="N69" s="94">
        <v>0.35820816822982848</v>
      </c>
      <c r="O69" s="94">
        <v>0.35964978470422365</v>
      </c>
    </row>
    <row r="70" spans="1:15" ht="15.75" x14ac:dyDescent="0.3">
      <c r="A70" s="50" t="s">
        <v>105</v>
      </c>
      <c r="B70" s="16" t="s">
        <v>106</v>
      </c>
      <c r="C70" s="94">
        <v>0</v>
      </c>
      <c r="D70" s="94">
        <v>0</v>
      </c>
      <c r="E70" s="94">
        <v>0</v>
      </c>
      <c r="F70" s="94">
        <v>0</v>
      </c>
      <c r="G70" s="94">
        <v>0</v>
      </c>
      <c r="H70" s="94">
        <v>0</v>
      </c>
      <c r="I70" s="94">
        <v>0</v>
      </c>
      <c r="J70" s="94">
        <v>0</v>
      </c>
      <c r="K70" s="94">
        <v>0</v>
      </c>
      <c r="L70" s="94">
        <v>0</v>
      </c>
      <c r="M70" s="94">
        <v>0</v>
      </c>
      <c r="N70" s="94">
        <v>0</v>
      </c>
      <c r="O70" s="94">
        <v>0</v>
      </c>
    </row>
    <row r="71" spans="1:15" x14ac:dyDescent="0.25">
      <c r="A71" s="50"/>
      <c r="B71" s="29" t="s">
        <v>184</v>
      </c>
      <c r="C71" s="70">
        <f t="shared" ref="C71:D71" si="4">SUM(C64:C70)</f>
        <v>2.0078608144004875</v>
      </c>
      <c r="D71" s="70">
        <f t="shared" si="4"/>
        <v>2.0116046514297254</v>
      </c>
      <c r="E71" s="70">
        <f>SUM(E64:E70)</f>
        <v>1.9277451857143484</v>
      </c>
      <c r="F71" s="70">
        <f t="shared" ref="F71:O71" si="5">SUM(F64:F70)</f>
        <v>1.9783831253072734</v>
      </c>
      <c r="G71" s="70">
        <f t="shared" si="5"/>
        <v>1.8752103157878914</v>
      </c>
      <c r="H71" s="70">
        <f t="shared" si="5"/>
        <v>1.7535976187311131</v>
      </c>
      <c r="I71" s="70">
        <f t="shared" si="5"/>
        <v>1.6696723494601842</v>
      </c>
      <c r="J71" s="70">
        <f t="shared" si="5"/>
        <v>1.5428977862017554</v>
      </c>
      <c r="K71" s="70">
        <f t="shared" si="5"/>
        <v>1.4303887343711834</v>
      </c>
      <c r="L71" s="70">
        <f t="shared" si="5"/>
        <v>1.2473185746114099</v>
      </c>
      <c r="M71" s="70">
        <f t="shared" si="5"/>
        <v>1.131169218930145</v>
      </c>
      <c r="N71" s="70">
        <f t="shared" si="5"/>
        <v>0.97139026380886939</v>
      </c>
      <c r="O71" s="70">
        <f t="shared" si="5"/>
        <v>0.88915894852251065</v>
      </c>
    </row>
    <row r="72" spans="1:15" ht="15.75" x14ac:dyDescent="0.3">
      <c r="A72" s="50" t="s">
        <v>80</v>
      </c>
      <c r="B72" s="16" t="s">
        <v>107</v>
      </c>
      <c r="C72" s="94">
        <v>0.12695800548137562</v>
      </c>
      <c r="D72" s="94">
        <v>0.12553872366623531</v>
      </c>
      <c r="E72" s="94">
        <v>0.12164449703783115</v>
      </c>
      <c r="F72" s="94">
        <v>7.7072589290378482E-2</v>
      </c>
      <c r="G72" s="94">
        <v>6.5217299117121194E-2</v>
      </c>
      <c r="H72" s="94">
        <v>4.7694760876088295E-2</v>
      </c>
      <c r="I72" s="94">
        <v>3.6013804492539152E-2</v>
      </c>
      <c r="J72" s="94">
        <v>3.0334508560428901E-2</v>
      </c>
      <c r="K72" s="94">
        <v>2.6549422824450938E-2</v>
      </c>
      <c r="L72" s="94">
        <v>2.1456916441623491E-2</v>
      </c>
      <c r="M72" s="94">
        <v>1.8064489351784837E-2</v>
      </c>
      <c r="N72" s="94">
        <v>1.3796586133989651E-2</v>
      </c>
      <c r="O72" s="94">
        <v>9.6972554841930816E-3</v>
      </c>
    </row>
    <row r="73" spans="1:15" ht="15.75" x14ac:dyDescent="0.3">
      <c r="A73" s="50" t="s">
        <v>88</v>
      </c>
      <c r="B73" s="16" t="s">
        <v>108</v>
      </c>
      <c r="C73" s="94">
        <v>0</v>
      </c>
      <c r="D73" s="94">
        <v>0</v>
      </c>
      <c r="E73" s="94">
        <v>0</v>
      </c>
      <c r="F73" s="94">
        <v>0</v>
      </c>
      <c r="G73" s="94">
        <v>0</v>
      </c>
      <c r="H73" s="94">
        <v>0</v>
      </c>
      <c r="I73" s="94">
        <v>0</v>
      </c>
      <c r="J73" s="94">
        <v>0</v>
      </c>
      <c r="K73" s="94">
        <v>0</v>
      </c>
      <c r="L73" s="94">
        <v>0</v>
      </c>
      <c r="M73" s="94">
        <v>0</v>
      </c>
      <c r="N73" s="94">
        <v>0</v>
      </c>
      <c r="O73" s="94">
        <v>0</v>
      </c>
    </row>
    <row r="74" spans="1:15" ht="15.75" x14ac:dyDescent="0.3">
      <c r="A74" s="50" t="s">
        <v>86</v>
      </c>
      <c r="B74" s="16" t="s">
        <v>109</v>
      </c>
      <c r="C74" s="94">
        <v>0</v>
      </c>
      <c r="D74" s="94">
        <v>0</v>
      </c>
      <c r="E74" s="94">
        <v>0</v>
      </c>
      <c r="F74" s="94">
        <v>0</v>
      </c>
      <c r="G74" s="94">
        <v>0</v>
      </c>
      <c r="H74" s="94">
        <v>0</v>
      </c>
      <c r="I74" s="94">
        <v>0</v>
      </c>
      <c r="J74" s="94">
        <v>0</v>
      </c>
      <c r="K74" s="94">
        <v>0</v>
      </c>
      <c r="L74" s="94">
        <v>0</v>
      </c>
      <c r="M74" s="94">
        <v>0</v>
      </c>
      <c r="N74" s="94">
        <v>0</v>
      </c>
      <c r="O74" s="94">
        <v>0</v>
      </c>
    </row>
    <row r="75" spans="1:15" ht="27" x14ac:dyDescent="0.3">
      <c r="A75" s="50" t="s">
        <v>40</v>
      </c>
      <c r="B75" s="16" t="s">
        <v>110</v>
      </c>
      <c r="C75" s="94">
        <v>0.36860632135122057</v>
      </c>
      <c r="D75" s="94">
        <v>0.36961327908377078</v>
      </c>
      <c r="E75" s="94">
        <v>0.37041357789493468</v>
      </c>
      <c r="F75" s="94">
        <v>0.37223002942912914</v>
      </c>
      <c r="G75" s="94">
        <v>0.37354161746756603</v>
      </c>
      <c r="H75" s="94">
        <v>0.37485806297835528</v>
      </c>
      <c r="I75" s="94">
        <v>0.37617053284001561</v>
      </c>
      <c r="J75" s="94">
        <v>0.37705647648874491</v>
      </c>
      <c r="K75" s="94">
        <v>0.37793785384825024</v>
      </c>
      <c r="L75" s="94">
        <v>0.37883006177097128</v>
      </c>
      <c r="M75" s="94">
        <v>0.37884655994789812</v>
      </c>
      <c r="N75" s="94">
        <v>0.37932864793181548</v>
      </c>
      <c r="O75" s="94">
        <v>0.37895039720760043</v>
      </c>
    </row>
    <row r="76" spans="1:15" ht="27" x14ac:dyDescent="0.3">
      <c r="A76" s="50" t="s">
        <v>57</v>
      </c>
      <c r="B76" s="16" t="s">
        <v>111</v>
      </c>
      <c r="C76" s="94">
        <v>3.0250688255142443E-2</v>
      </c>
      <c r="D76" s="94">
        <v>3.0107768904949549E-2</v>
      </c>
      <c r="E76" s="94">
        <v>2.7264114357545201E-2</v>
      </c>
      <c r="F76" s="94">
        <v>1.8605942650498478E-2</v>
      </c>
      <c r="G76" s="94">
        <v>1.3920011219330881E-2</v>
      </c>
      <c r="H76" s="94">
        <v>7.2026627504654496E-3</v>
      </c>
      <c r="I76" s="94">
        <v>2.724430437888494E-3</v>
      </c>
      <c r="J76" s="94">
        <v>1.9210965575196224E-3</v>
      </c>
      <c r="K76" s="94">
        <v>1.3855406372737088E-3</v>
      </c>
      <c r="L76" s="94">
        <v>8.2396548185039288E-4</v>
      </c>
      <c r="M76" s="94">
        <v>4.4958204490151536E-4</v>
      </c>
      <c r="N76" s="94">
        <v>2.4943413877079752E-4</v>
      </c>
      <c r="O76" s="94">
        <v>4.9286232640079505E-5</v>
      </c>
    </row>
    <row r="77" spans="1:15" x14ac:dyDescent="0.25">
      <c r="A77" s="50"/>
      <c r="B77" s="29" t="s">
        <v>185</v>
      </c>
      <c r="C77" s="70">
        <f t="shared" ref="C77:D77" si="6">SUM(C72:C76)</f>
        <v>0.52581501508773865</v>
      </c>
      <c r="D77" s="70">
        <f t="shared" si="6"/>
        <v>0.52525977165495563</v>
      </c>
      <c r="E77" s="70">
        <f>SUM(E72:E76)</f>
        <v>0.51932218929031104</v>
      </c>
      <c r="F77" s="70">
        <f t="shared" ref="F77:O77" si="7">SUM(F72:F76)</f>
        <v>0.46790856137000608</v>
      </c>
      <c r="G77" s="70">
        <f t="shared" si="7"/>
        <v>0.45267892780401814</v>
      </c>
      <c r="H77" s="70">
        <f t="shared" si="7"/>
        <v>0.42975548660490903</v>
      </c>
      <c r="I77" s="70">
        <f t="shared" si="7"/>
        <v>0.41490876777044328</v>
      </c>
      <c r="J77" s="70">
        <f t="shared" si="7"/>
        <v>0.40931208160669341</v>
      </c>
      <c r="K77" s="70">
        <f t="shared" si="7"/>
        <v>0.40587281730997488</v>
      </c>
      <c r="L77" s="70">
        <f t="shared" si="7"/>
        <v>0.40111094369444517</v>
      </c>
      <c r="M77" s="70">
        <f t="shared" si="7"/>
        <v>0.39736063134458449</v>
      </c>
      <c r="N77" s="70">
        <f t="shared" si="7"/>
        <v>0.39337466820457595</v>
      </c>
      <c r="O77" s="70">
        <f t="shared" si="7"/>
        <v>0.38869693892443358</v>
      </c>
    </row>
    <row r="78" spans="1:15" ht="15.75" x14ac:dyDescent="0.3">
      <c r="A78" s="48"/>
      <c r="B78" s="30" t="s">
        <v>186</v>
      </c>
      <c r="C78" s="71">
        <f t="shared" ref="C78:D78" si="8">SUM(C71,C77)</f>
        <v>2.5336758294882262</v>
      </c>
      <c r="D78" s="71">
        <f t="shared" si="8"/>
        <v>2.5368644230846811</v>
      </c>
      <c r="E78" s="71">
        <f>SUM(E71,E77)</f>
        <v>2.4470673750046594</v>
      </c>
      <c r="F78" s="71">
        <f t="shared" ref="F78:O78" si="9">SUM(F71,F77)</f>
        <v>2.4462916866772795</v>
      </c>
      <c r="G78" s="71">
        <f t="shared" si="9"/>
        <v>2.3278892435919096</v>
      </c>
      <c r="H78" s="71">
        <f t="shared" si="9"/>
        <v>2.183353105336022</v>
      </c>
      <c r="I78" s="71">
        <f t="shared" si="9"/>
        <v>2.0845811172306274</v>
      </c>
      <c r="J78" s="71">
        <f t="shared" si="9"/>
        <v>1.952209867808449</v>
      </c>
      <c r="K78" s="71">
        <f t="shared" si="9"/>
        <v>1.8362615516811582</v>
      </c>
      <c r="L78" s="71">
        <f t="shared" si="9"/>
        <v>1.648429518305855</v>
      </c>
      <c r="M78" s="71">
        <f t="shared" si="9"/>
        <v>1.5285298502747295</v>
      </c>
      <c r="N78" s="71">
        <f t="shared" si="9"/>
        <v>1.3647649320134454</v>
      </c>
      <c r="O78" s="71">
        <f t="shared" si="9"/>
        <v>1.2778558874469441</v>
      </c>
    </row>
    <row r="79" spans="1:15" ht="15.75" x14ac:dyDescent="0.3">
      <c r="A79" s="49"/>
      <c r="B79" s="18" t="s">
        <v>83</v>
      </c>
      <c r="C79" s="79">
        <f>C78*265-'Répartition SECTEN1_2023'!C69</f>
        <v>0</v>
      </c>
      <c r="D79" s="79">
        <f>D78*265-'Répartition SECTEN1_2023'!D69</f>
        <v>0</v>
      </c>
      <c r="E79" s="79">
        <f>E78*265-'Répartition SECTEN1_2023'!E69</f>
        <v>0</v>
      </c>
      <c r="F79" s="79"/>
      <c r="G79" s="79">
        <f>G78*265-'Répartition SECTEN1_2023'!G69</f>
        <v>0</v>
      </c>
      <c r="H79" s="79"/>
      <c r="I79" s="79">
        <f>I78*265-'Répartition SECTEN1_2023'!I69</f>
        <v>0</v>
      </c>
      <c r="J79" s="79"/>
      <c r="K79" s="79">
        <f>K78*265-'Répartition SECTEN1_2023'!K69</f>
        <v>0</v>
      </c>
      <c r="L79" s="79"/>
      <c r="M79" s="79">
        <f>M78*265-'Répartition SECTEN1_2023'!M69</f>
        <v>0</v>
      </c>
      <c r="N79" s="79">
        <f>N78*265-'Répartition SECTEN1_2023'!N69</f>
        <v>0</v>
      </c>
      <c r="O79" s="79">
        <f>O78*265-'Répartition SECTEN1_2023'!O69</f>
        <v>0</v>
      </c>
    </row>
    <row r="80" spans="1:15" ht="16.5" x14ac:dyDescent="0.3">
      <c r="A80" s="49"/>
      <c r="B80" s="31" t="s">
        <v>175</v>
      </c>
      <c r="C80" s="32"/>
      <c r="D80" s="32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</row>
    <row r="81" spans="1:15" ht="30" x14ac:dyDescent="0.35">
      <c r="A81" s="47"/>
      <c r="B81" s="14" t="s">
        <v>210</v>
      </c>
      <c r="C81" s="15">
        <v>2018</v>
      </c>
      <c r="D81" s="15">
        <v>2019</v>
      </c>
      <c r="E81" s="15">
        <v>2020</v>
      </c>
      <c r="F81" s="15">
        <v>2023</v>
      </c>
      <c r="G81" s="15">
        <v>2025</v>
      </c>
      <c r="H81" s="15">
        <v>2028</v>
      </c>
      <c r="I81" s="15">
        <v>2030</v>
      </c>
      <c r="J81" s="15">
        <v>2033</v>
      </c>
      <c r="K81" s="15">
        <v>2035</v>
      </c>
      <c r="L81" s="15">
        <v>2038</v>
      </c>
      <c r="M81" s="15">
        <v>2040</v>
      </c>
      <c r="N81" s="15">
        <v>2045</v>
      </c>
      <c r="O81" s="15">
        <v>2050</v>
      </c>
    </row>
    <row r="82" spans="1:15" ht="15.75" x14ac:dyDescent="0.3">
      <c r="A82" s="48" t="s">
        <v>62</v>
      </c>
      <c r="B82" s="21" t="s">
        <v>112</v>
      </c>
      <c r="C82" s="94">
        <v>7.0289438525016257</v>
      </c>
      <c r="D82" s="94">
        <v>6.8422640451236409</v>
      </c>
      <c r="E82" s="94">
        <v>6.7052198853634604</v>
      </c>
      <c r="F82" s="94">
        <v>5.9592679394570451</v>
      </c>
      <c r="G82" s="94">
        <v>5.5206690754328394</v>
      </c>
      <c r="H82" s="94">
        <v>4.9004320016284071</v>
      </c>
      <c r="I82" s="94">
        <v>4.5460346089060995</v>
      </c>
      <c r="J82" s="94">
        <v>3.8420517502912501</v>
      </c>
      <c r="K82" s="94">
        <v>3.4215628580102884</v>
      </c>
      <c r="L82" s="94">
        <v>2.8286027699637977</v>
      </c>
      <c r="M82" s="94">
        <v>2.4579115476242399</v>
      </c>
      <c r="N82" s="94">
        <v>1.6147991936319568</v>
      </c>
      <c r="O82" s="94">
        <v>0.88604617734584223</v>
      </c>
    </row>
    <row r="83" spans="1:15" ht="15.75" x14ac:dyDescent="0.3">
      <c r="A83" s="48" t="s">
        <v>64</v>
      </c>
      <c r="B83" s="21" t="s">
        <v>113</v>
      </c>
      <c r="C83" s="94">
        <v>0.11841467214560972</v>
      </c>
      <c r="D83" s="94">
        <v>0.1201342921060094</v>
      </c>
      <c r="E83" s="94">
        <v>0.12192349802024137</v>
      </c>
      <c r="F83" s="94">
        <v>0.1173649961686952</v>
      </c>
      <c r="G83" s="94">
        <v>0.11040928911591719</v>
      </c>
      <c r="H83" s="94">
        <v>0.10034412314026057</v>
      </c>
      <c r="I83" s="94">
        <v>9.4602082670552506E-2</v>
      </c>
      <c r="J83" s="94">
        <v>8.0662829759701224E-2</v>
      </c>
      <c r="K83" s="94">
        <v>7.2252327207594488E-2</v>
      </c>
      <c r="L83" s="94">
        <v>6.0235959915071732E-2</v>
      </c>
      <c r="M83" s="94">
        <v>5.2622658016520343E-2</v>
      </c>
      <c r="N83" s="94">
        <v>3.4977144974217056E-2</v>
      </c>
      <c r="O83" s="94">
        <v>1.9290466352026209E-2</v>
      </c>
    </row>
    <row r="84" spans="1:15" ht="15.75" x14ac:dyDescent="0.3">
      <c r="A84" s="48" t="s">
        <v>65</v>
      </c>
      <c r="B84" s="21" t="s">
        <v>114</v>
      </c>
      <c r="C84" s="94">
        <v>0.20420811357913995</v>
      </c>
      <c r="D84" s="94">
        <v>0.19862249526346995</v>
      </c>
      <c r="E84" s="94">
        <v>0.19650267652948614</v>
      </c>
      <c r="F84" s="94">
        <v>0.17178221000136179</v>
      </c>
      <c r="G84" s="94">
        <v>0.16522938337648402</v>
      </c>
      <c r="H84" s="94">
        <v>0.15539802604006692</v>
      </c>
      <c r="I84" s="94">
        <v>0.14995956639334593</v>
      </c>
      <c r="J84" s="94">
        <v>0.13284902526932549</v>
      </c>
      <c r="K84" s="94">
        <v>0.12218248232262631</v>
      </c>
      <c r="L84" s="94">
        <v>0.1061772141964003</v>
      </c>
      <c r="M84" s="94">
        <v>9.550182139517549E-2</v>
      </c>
      <c r="N84" s="94">
        <v>6.8797132135702391E-2</v>
      </c>
      <c r="O84" s="94">
        <v>4.2039535914326881E-2</v>
      </c>
    </row>
    <row r="85" spans="1:15" ht="15.75" x14ac:dyDescent="0.3">
      <c r="A85" s="48" t="s">
        <v>63</v>
      </c>
      <c r="B85" s="21" t="s">
        <v>115</v>
      </c>
      <c r="C85" s="94">
        <v>4.5122084607435404</v>
      </c>
      <c r="D85" s="94">
        <v>4.4275793612250398</v>
      </c>
      <c r="E85" s="94">
        <v>4.3868159654674193</v>
      </c>
      <c r="F85" s="94">
        <v>3.9924510501369848</v>
      </c>
      <c r="G85" s="94">
        <v>3.7871229122087389</v>
      </c>
      <c r="H85" s="94">
        <v>3.4947512545647732</v>
      </c>
      <c r="I85" s="94">
        <v>3.3240343377226864</v>
      </c>
      <c r="J85" s="94">
        <v>3.0133748619881695</v>
      </c>
      <c r="K85" s="94">
        <v>2.82347042915243</v>
      </c>
      <c r="L85" s="94">
        <v>2.5500090711314991</v>
      </c>
      <c r="M85" s="94">
        <v>2.3751211835437704</v>
      </c>
      <c r="N85" s="94">
        <v>1.9631081955538856</v>
      </c>
      <c r="O85" s="94">
        <v>1.5854639173277247</v>
      </c>
    </row>
    <row r="86" spans="1:15" ht="15.75" x14ac:dyDescent="0.3">
      <c r="A86" s="48"/>
      <c r="B86" s="33" t="s">
        <v>187</v>
      </c>
      <c r="C86" s="72">
        <f t="shared" ref="C86:D86" si="10">SUM(C82:C85)</f>
        <v>11.863775098969917</v>
      </c>
      <c r="D86" s="72">
        <f t="shared" si="10"/>
        <v>11.588600193718161</v>
      </c>
      <c r="E86" s="72">
        <f>SUM(E82:E85)</f>
        <v>11.410462025380607</v>
      </c>
      <c r="F86" s="72">
        <f t="shared" ref="F86:O86" si="11">SUM(F82:F85)</f>
        <v>10.240866195764086</v>
      </c>
      <c r="G86" s="72">
        <f t="shared" si="11"/>
        <v>9.5834306601339794</v>
      </c>
      <c r="H86" s="72">
        <f t="shared" si="11"/>
        <v>8.6509254053735081</v>
      </c>
      <c r="I86" s="72">
        <f t="shared" si="11"/>
        <v>8.1146305956926845</v>
      </c>
      <c r="J86" s="72">
        <f t="shared" si="11"/>
        <v>7.0689384673084463</v>
      </c>
      <c r="K86" s="72">
        <f t="shared" si="11"/>
        <v>6.4394680966929396</v>
      </c>
      <c r="L86" s="72">
        <f t="shared" si="11"/>
        <v>5.545025015206769</v>
      </c>
      <c r="M86" s="72">
        <f t="shared" si="11"/>
        <v>4.9811572105797062</v>
      </c>
      <c r="N86" s="72">
        <f t="shared" si="11"/>
        <v>3.6816816662957619</v>
      </c>
      <c r="O86" s="72">
        <f t="shared" si="11"/>
        <v>2.5328400969399203</v>
      </c>
    </row>
    <row r="87" spans="1:15" ht="15.75" x14ac:dyDescent="0.3">
      <c r="A87" s="48" t="s">
        <v>46</v>
      </c>
      <c r="B87" s="21" t="s">
        <v>116</v>
      </c>
      <c r="C87" s="94">
        <v>37.051014890790327</v>
      </c>
      <c r="D87" s="94">
        <v>35.176796239465887</v>
      </c>
      <c r="E87" s="94">
        <v>33.494216530963413</v>
      </c>
      <c r="F87" s="94">
        <v>31.330554665157226</v>
      </c>
      <c r="G87" s="94">
        <v>29.889999036240074</v>
      </c>
      <c r="H87" s="94">
        <v>27.73199401529477</v>
      </c>
      <c r="I87" s="94">
        <v>26.295209616284875</v>
      </c>
      <c r="J87" s="94">
        <v>24.836372118774062</v>
      </c>
      <c r="K87" s="94">
        <v>23.865085948517258</v>
      </c>
      <c r="L87" s="94">
        <v>22.410064935257626</v>
      </c>
      <c r="M87" s="94">
        <v>21.441323087834935</v>
      </c>
      <c r="N87" s="94">
        <v>19.023921034237937</v>
      </c>
      <c r="O87" s="94">
        <v>16.612879787726261</v>
      </c>
    </row>
    <row r="88" spans="1:15" ht="15.75" x14ac:dyDescent="0.3">
      <c r="A88" s="48" t="s">
        <v>44</v>
      </c>
      <c r="B88" s="21" t="s">
        <v>117</v>
      </c>
      <c r="C88" s="94">
        <v>5.5873014962314267</v>
      </c>
      <c r="D88" s="94">
        <v>5.5056164147400173</v>
      </c>
      <c r="E88" s="94">
        <v>5.4647805303307893</v>
      </c>
      <c r="F88" s="94">
        <v>6.3468054033792898</v>
      </c>
      <c r="G88" s="94">
        <v>6.9172543735728702</v>
      </c>
      <c r="H88" s="94">
        <v>7.7636696368645275</v>
      </c>
      <c r="I88" s="94">
        <v>8.309235302443053</v>
      </c>
      <c r="J88" s="94">
        <v>8.7644478429955033</v>
      </c>
      <c r="K88" s="94">
        <v>9.0582239712415813</v>
      </c>
      <c r="L88" s="94">
        <v>9.4946919720917489</v>
      </c>
      <c r="M88" s="94">
        <v>9.7831363668946949</v>
      </c>
      <c r="N88" s="94">
        <v>10.489323790267941</v>
      </c>
      <c r="O88" s="94">
        <v>11.172357742141852</v>
      </c>
    </row>
    <row r="89" spans="1:15" ht="15.75" x14ac:dyDescent="0.3">
      <c r="A89" s="48" t="s">
        <v>45</v>
      </c>
      <c r="B89" s="21" t="s">
        <v>118</v>
      </c>
      <c r="C89" s="94">
        <v>6.1072879781883911</v>
      </c>
      <c r="D89" s="94">
        <v>5.9968105961482623</v>
      </c>
      <c r="E89" s="94">
        <v>5.8797039326102816</v>
      </c>
      <c r="F89" s="94">
        <v>5.7608253351598071</v>
      </c>
      <c r="G89" s="94">
        <v>5.6780904865957114</v>
      </c>
      <c r="H89" s="94">
        <v>5.5487764260354835</v>
      </c>
      <c r="I89" s="94">
        <v>5.4590994879677783</v>
      </c>
      <c r="J89" s="94">
        <v>5.3624610159401804</v>
      </c>
      <c r="K89" s="94">
        <v>5.2962925965880192</v>
      </c>
      <c r="L89" s="94">
        <v>5.1944313987338218</v>
      </c>
      <c r="M89" s="94">
        <v>5.1247881626782634</v>
      </c>
      <c r="N89" s="94">
        <v>4.9446213417700191</v>
      </c>
      <c r="O89" s="94">
        <v>4.7558276171658447</v>
      </c>
    </row>
    <row r="90" spans="1:15" ht="15.75" x14ac:dyDescent="0.3">
      <c r="A90" s="48" t="s">
        <v>61</v>
      </c>
      <c r="B90" s="21" t="s">
        <v>119</v>
      </c>
      <c r="C90" s="94">
        <v>2.6771505546169787E-2</v>
      </c>
      <c r="D90" s="94">
        <v>2.8569417478310169E-2</v>
      </c>
      <c r="E90" s="94">
        <v>2.4989338126184001E-2</v>
      </c>
      <c r="F90" s="94">
        <v>2.4593326981200096E-2</v>
      </c>
      <c r="G90" s="94">
        <v>2.4329319551210829E-2</v>
      </c>
      <c r="H90" s="94">
        <v>2.3933308406226938E-2</v>
      </c>
      <c r="I90" s="94">
        <v>2.3669300976237671E-2</v>
      </c>
      <c r="J90" s="94">
        <v>2.3648604524662619E-2</v>
      </c>
      <c r="K90" s="94">
        <v>2.3634806890279251E-2</v>
      </c>
      <c r="L90" s="94">
        <v>2.3614110438704202E-2</v>
      </c>
      <c r="M90" s="94">
        <v>2.3600312804320837E-2</v>
      </c>
      <c r="N90" s="94">
        <v>2.356581871836242E-2</v>
      </c>
      <c r="O90" s="94">
        <v>2.3531324632404E-2</v>
      </c>
    </row>
    <row r="91" spans="1:15" ht="15.75" x14ac:dyDescent="0.3">
      <c r="A91" s="48" t="s">
        <v>43</v>
      </c>
      <c r="B91" s="21" t="s">
        <v>120</v>
      </c>
      <c r="C91" s="94">
        <v>26.953017175461049</v>
      </c>
      <c r="D91" s="94">
        <v>26.466640216305954</v>
      </c>
      <c r="E91" s="94">
        <v>25.338436152346514</v>
      </c>
      <c r="F91" s="94">
        <v>24.475927350936118</v>
      </c>
      <c r="G91" s="94">
        <v>23.778547590911561</v>
      </c>
      <c r="H91" s="94">
        <v>22.732987514393102</v>
      </c>
      <c r="I91" s="94">
        <v>22.025171234294724</v>
      </c>
      <c r="J91" s="94">
        <v>21.286210997236395</v>
      </c>
      <c r="K91" s="94">
        <v>20.794557403873082</v>
      </c>
      <c r="L91" s="94">
        <v>20.06971465554453</v>
      </c>
      <c r="M91" s="94">
        <v>19.594931954359943</v>
      </c>
      <c r="N91" s="94">
        <v>18.435681152835407</v>
      </c>
      <c r="O91" s="94">
        <v>17.315661034985958</v>
      </c>
    </row>
    <row r="92" spans="1:15" ht="15.75" x14ac:dyDescent="0.3">
      <c r="A92" s="48"/>
      <c r="B92" s="33" t="s">
        <v>188</v>
      </c>
      <c r="C92" s="72">
        <f t="shared" ref="C92:D92" si="12">SUM(C87:C91)</f>
        <v>75.725393046217363</v>
      </c>
      <c r="D92" s="72">
        <f t="shared" si="12"/>
        <v>73.17443288413844</v>
      </c>
      <c r="E92" s="72">
        <f>SUM(E87:E91)</f>
        <v>70.202126484377189</v>
      </c>
      <c r="F92" s="72">
        <f t="shared" ref="F92:O92" si="13">SUM(F87:F91)</f>
        <v>67.938706081613645</v>
      </c>
      <c r="G92" s="72">
        <f t="shared" si="13"/>
        <v>66.288220806871436</v>
      </c>
      <c r="H92" s="72">
        <f t="shared" si="13"/>
        <v>63.801360900994105</v>
      </c>
      <c r="I92" s="72">
        <f t="shared" si="13"/>
        <v>62.112384941966667</v>
      </c>
      <c r="J92" s="72">
        <f t="shared" si="13"/>
        <v>60.273140579470798</v>
      </c>
      <c r="K92" s="72">
        <f t="shared" si="13"/>
        <v>59.03779472711021</v>
      </c>
      <c r="L92" s="72">
        <f t="shared" si="13"/>
        <v>57.19251707206643</v>
      </c>
      <c r="M92" s="72">
        <f t="shared" si="13"/>
        <v>55.967779884572153</v>
      </c>
      <c r="N92" s="72">
        <f t="shared" si="13"/>
        <v>52.917113137829659</v>
      </c>
      <c r="O92" s="72">
        <f t="shared" si="13"/>
        <v>49.880257506652313</v>
      </c>
    </row>
    <row r="93" spans="1:15" ht="15.75" x14ac:dyDescent="0.3">
      <c r="A93" s="48" t="s">
        <v>55</v>
      </c>
      <c r="B93" s="21" t="s">
        <v>121</v>
      </c>
      <c r="C93" s="94">
        <v>3.187531050678384</v>
      </c>
      <c r="D93" s="94">
        <v>3.1092717793790396</v>
      </c>
      <c r="E93" s="94">
        <v>3.5041170133610149</v>
      </c>
      <c r="F93" s="94">
        <v>3.4288388019644533</v>
      </c>
      <c r="G93" s="94">
        <v>3.3876030660684431</v>
      </c>
      <c r="H93" s="94">
        <v>3.3312460076144879</v>
      </c>
      <c r="I93" s="94">
        <v>3.2920911387252043</v>
      </c>
      <c r="J93" s="94">
        <v>3.1478579301876097</v>
      </c>
      <c r="K93" s="94">
        <v>3.050456369513749</v>
      </c>
      <c r="L93" s="94">
        <v>2.9228703242189891</v>
      </c>
      <c r="M93" s="94">
        <v>2.8309387068154988</v>
      </c>
      <c r="N93" s="94">
        <v>2.2132698119456284</v>
      </c>
      <c r="O93" s="94">
        <v>1.9087264975394469</v>
      </c>
    </row>
    <row r="94" spans="1:15" ht="15.75" x14ac:dyDescent="0.3">
      <c r="A94" s="48"/>
      <c r="B94" s="34" t="s">
        <v>189</v>
      </c>
      <c r="C94" s="73">
        <f t="shared" ref="C94:D94" si="14">+C92+C86+C93</f>
        <v>90.77669919586566</v>
      </c>
      <c r="D94" s="73">
        <f t="shared" si="14"/>
        <v>87.872304857235648</v>
      </c>
      <c r="E94" s="73">
        <f>+E92+E86+E93</f>
        <v>85.11670552311881</v>
      </c>
      <c r="F94" s="73">
        <f t="shared" ref="F94:O94" si="15">+F92+F86+F93</f>
        <v>81.60841107934219</v>
      </c>
      <c r="G94" s="73">
        <f t="shared" si="15"/>
        <v>79.259254533073857</v>
      </c>
      <c r="H94" s="73">
        <f t="shared" si="15"/>
        <v>75.783532313982093</v>
      </c>
      <c r="I94" s="73">
        <f t="shared" si="15"/>
        <v>73.519106676384553</v>
      </c>
      <c r="J94" s="73">
        <f t="shared" si="15"/>
        <v>70.48993697696686</v>
      </c>
      <c r="K94" s="73">
        <f t="shared" si="15"/>
        <v>68.527719193316898</v>
      </c>
      <c r="L94" s="73">
        <f t="shared" si="15"/>
        <v>65.660412411492189</v>
      </c>
      <c r="M94" s="73">
        <f t="shared" si="15"/>
        <v>63.779875801967364</v>
      </c>
      <c r="N94" s="73">
        <f t="shared" si="15"/>
        <v>58.812064616071048</v>
      </c>
      <c r="O94" s="73">
        <f t="shared" si="15"/>
        <v>54.321824101131682</v>
      </c>
    </row>
    <row r="95" spans="1:15" ht="15.75" x14ac:dyDescent="0.3">
      <c r="A95" s="48"/>
      <c r="B95" s="18" t="s">
        <v>83</v>
      </c>
      <c r="C95" s="79">
        <f>C94*265-'Répartition SECTEN1_2023'!C70</f>
        <v>0</v>
      </c>
      <c r="D95" s="79">
        <f>D94*265-'Répartition SECTEN1_2023'!D70</f>
        <v>0</v>
      </c>
      <c r="E95" s="79">
        <f>E94*265-'Répartition SECTEN1_2023'!E70</f>
        <v>0</v>
      </c>
      <c r="F95" s="79"/>
      <c r="G95" s="79">
        <f>G94*265-'Répartition SECTEN1_2023'!G70</f>
        <v>0</v>
      </c>
      <c r="H95" s="79"/>
      <c r="I95" s="79">
        <f>I94*265-'Répartition SECTEN1_2023'!I70</f>
        <v>0</v>
      </c>
      <c r="J95" s="79"/>
      <c r="K95" s="79">
        <f>K94*265-'Répartition SECTEN1_2023'!K70</f>
        <v>0</v>
      </c>
      <c r="L95" s="79"/>
      <c r="M95" s="79">
        <f>M94*265-'Répartition SECTEN1_2023'!M70</f>
        <v>0</v>
      </c>
      <c r="N95" s="79">
        <f>N94*265-'Répartition SECTEN1_2023'!N70</f>
        <v>0</v>
      </c>
      <c r="O95" s="79">
        <f>O94*265-'Répartition SECTEN1_2023'!O70</f>
        <v>0</v>
      </c>
    </row>
    <row r="96" spans="1:15" ht="16.5" x14ac:dyDescent="0.3">
      <c r="A96" s="49"/>
      <c r="B96" s="36" t="s">
        <v>190</v>
      </c>
      <c r="C96" s="37"/>
      <c r="D96" s="37"/>
      <c r="E96" s="37"/>
      <c r="F96" s="37"/>
      <c r="G96" s="37"/>
      <c r="H96" s="37"/>
      <c r="I96" s="37"/>
      <c r="J96" s="37"/>
      <c r="K96" s="37"/>
      <c r="L96" s="37"/>
      <c r="M96" s="37"/>
      <c r="N96" s="37"/>
      <c r="O96" s="37"/>
    </row>
    <row r="97" spans="1:16" ht="30" x14ac:dyDescent="0.35">
      <c r="A97" s="47"/>
      <c r="B97" s="14" t="s">
        <v>210</v>
      </c>
      <c r="C97" s="15">
        <v>2018</v>
      </c>
      <c r="D97" s="15">
        <v>2019</v>
      </c>
      <c r="E97" s="15">
        <v>2020</v>
      </c>
      <c r="F97" s="15">
        <v>2023</v>
      </c>
      <c r="G97" s="15">
        <v>2025</v>
      </c>
      <c r="H97" s="15">
        <v>2028</v>
      </c>
      <c r="I97" s="15">
        <v>2030</v>
      </c>
      <c r="J97" s="15">
        <v>2033</v>
      </c>
      <c r="K97" s="15">
        <v>2035</v>
      </c>
      <c r="L97" s="15">
        <v>2038</v>
      </c>
      <c r="M97" s="15">
        <v>2040</v>
      </c>
      <c r="N97" s="15">
        <v>2045</v>
      </c>
      <c r="O97" s="15">
        <v>2050</v>
      </c>
    </row>
    <row r="98" spans="1:16" ht="15.75" x14ac:dyDescent="0.3">
      <c r="A98" s="48" t="s">
        <v>22</v>
      </c>
      <c r="B98" s="21" t="s">
        <v>122</v>
      </c>
      <c r="C98" s="94">
        <v>2.4585954000857586</v>
      </c>
      <c r="D98" s="94">
        <v>2.3881761040683842</v>
      </c>
      <c r="E98" s="94">
        <v>1.9251795553622568</v>
      </c>
      <c r="F98" s="94">
        <v>1.7637917759404331</v>
      </c>
      <c r="G98" s="94">
        <v>1.3985926497567049</v>
      </c>
      <c r="H98" s="94">
        <v>1.0815010220505672</v>
      </c>
      <c r="I98" s="94">
        <v>0.86960264527848752</v>
      </c>
      <c r="J98" s="94">
        <v>0.67407486994933585</v>
      </c>
      <c r="K98" s="94">
        <v>0.54600999652985771</v>
      </c>
      <c r="L98" s="94">
        <v>0.38104698658484665</v>
      </c>
      <c r="M98" s="94">
        <v>0.27746159338075022</v>
      </c>
      <c r="N98" s="94">
        <v>0.10274677201849838</v>
      </c>
      <c r="O98" s="94">
        <v>5.2453186513424588E-3</v>
      </c>
    </row>
    <row r="99" spans="1:16" ht="15.75" x14ac:dyDescent="0.3">
      <c r="A99" s="48" t="s">
        <v>23</v>
      </c>
      <c r="B99" s="21" t="s">
        <v>123</v>
      </c>
      <c r="C99" s="94">
        <v>0.3353086128029637</v>
      </c>
      <c r="D99" s="94">
        <v>0.32479201451349227</v>
      </c>
      <c r="E99" s="94">
        <v>0.25623275602587331</v>
      </c>
      <c r="F99" s="94">
        <v>0.32227904728963902</v>
      </c>
      <c r="G99" s="94">
        <v>0.3478186470478945</v>
      </c>
      <c r="H99" s="94">
        <v>0.34399247921313886</v>
      </c>
      <c r="I99" s="94">
        <v>0.34006237102479475</v>
      </c>
      <c r="J99" s="94">
        <v>0.3125423842431917</v>
      </c>
      <c r="K99" s="94">
        <v>0.29492250156595573</v>
      </c>
      <c r="L99" s="94">
        <v>0.25068346107073175</v>
      </c>
      <c r="M99" s="94">
        <v>0.21902817908257885</v>
      </c>
      <c r="N99" s="94">
        <v>0.1137276944861368</v>
      </c>
      <c r="O99" s="94">
        <v>1.5710476455932387E-3</v>
      </c>
    </row>
    <row r="100" spans="1:16" ht="15.75" x14ac:dyDescent="0.3">
      <c r="A100" s="48" t="s">
        <v>24</v>
      </c>
      <c r="B100" s="21" t="s">
        <v>124</v>
      </c>
      <c r="C100" s="94">
        <v>7.0496302011900745E-4</v>
      </c>
      <c r="D100" s="94">
        <v>5.147059663850943E-4</v>
      </c>
      <c r="E100" s="94">
        <v>2.9141666888929027E-4</v>
      </c>
      <c r="F100" s="94">
        <v>2.1122373163163933E-4</v>
      </c>
      <c r="G100" s="94">
        <v>0</v>
      </c>
      <c r="H100" s="94">
        <v>0</v>
      </c>
      <c r="I100" s="94">
        <v>0</v>
      </c>
      <c r="J100" s="94">
        <v>0</v>
      </c>
      <c r="K100" s="94">
        <v>0</v>
      </c>
      <c r="L100" s="94">
        <v>0</v>
      </c>
      <c r="M100" s="94">
        <v>0</v>
      </c>
      <c r="N100" s="94">
        <v>0</v>
      </c>
      <c r="O100" s="94">
        <v>0</v>
      </c>
    </row>
    <row r="101" spans="1:16" ht="15.75" x14ac:dyDescent="0.3">
      <c r="A101" s="48" t="s">
        <v>25</v>
      </c>
      <c r="B101" s="21" t="s">
        <v>191</v>
      </c>
      <c r="C101" s="94">
        <v>5.35250971245974E-5</v>
      </c>
      <c r="D101" s="94">
        <v>4.6325761187046419E-5</v>
      </c>
      <c r="E101" s="94">
        <v>3.3612384973888803E-5</v>
      </c>
      <c r="F101" s="94">
        <v>7.1933209454673445E-5</v>
      </c>
      <c r="G101" s="94">
        <v>6.7503719421542908E-5</v>
      </c>
      <c r="H101" s="94">
        <v>6.9168816913216312E-5</v>
      </c>
      <c r="I101" s="94">
        <v>7.1021090576822691E-5</v>
      </c>
      <c r="J101" s="94">
        <v>7.4730777003915742E-5</v>
      </c>
      <c r="K101" s="94">
        <v>7.9189451391625579E-5</v>
      </c>
      <c r="L101" s="94">
        <v>8.5017329682163665E-5</v>
      </c>
      <c r="M101" s="94">
        <v>8.8036778187347212E-5</v>
      </c>
      <c r="N101" s="94">
        <v>9.4249602275777006E-5</v>
      </c>
      <c r="O101" s="94">
        <v>0</v>
      </c>
    </row>
    <row r="102" spans="1:16" ht="15.75" x14ac:dyDescent="0.3">
      <c r="A102" s="48" t="s">
        <v>125</v>
      </c>
      <c r="B102" s="21" t="s">
        <v>126</v>
      </c>
      <c r="C102" s="94">
        <v>0</v>
      </c>
      <c r="D102" s="94">
        <v>0</v>
      </c>
      <c r="E102" s="94">
        <v>0</v>
      </c>
      <c r="F102" s="94">
        <v>0</v>
      </c>
      <c r="G102" s="94">
        <v>0</v>
      </c>
      <c r="H102" s="94">
        <v>0</v>
      </c>
      <c r="I102" s="94">
        <v>0</v>
      </c>
      <c r="J102" s="94">
        <v>0</v>
      </c>
      <c r="K102" s="94">
        <v>0</v>
      </c>
      <c r="L102" s="94">
        <v>0</v>
      </c>
      <c r="M102" s="94">
        <v>0</v>
      </c>
      <c r="N102" s="94">
        <v>0</v>
      </c>
      <c r="O102" s="94">
        <v>0</v>
      </c>
    </row>
    <row r="103" spans="1:16" ht="15.75" x14ac:dyDescent="0.3">
      <c r="A103" s="48" t="s">
        <v>26</v>
      </c>
      <c r="B103" s="21" t="s">
        <v>127</v>
      </c>
      <c r="C103" s="94">
        <v>0.62791289615887869</v>
      </c>
      <c r="D103" s="94">
        <v>0.60677369845596107</v>
      </c>
      <c r="E103" s="94">
        <v>0.51731841464269279</v>
      </c>
      <c r="F103" s="94">
        <v>0.54112902485068126</v>
      </c>
      <c r="G103" s="94">
        <v>0.52169812952987238</v>
      </c>
      <c r="H103" s="94">
        <v>0.4787364697128948</v>
      </c>
      <c r="I103" s="94">
        <v>0.44865339199367477</v>
      </c>
      <c r="J103" s="94">
        <v>0.37041005910293934</v>
      </c>
      <c r="K103" s="94">
        <v>0.31520640715839898</v>
      </c>
      <c r="L103" s="94">
        <v>0.21373137364920317</v>
      </c>
      <c r="M103" s="94">
        <v>0.15118738411756036</v>
      </c>
      <c r="N103" s="94">
        <v>4.5210897389590013E-2</v>
      </c>
      <c r="O103" s="94">
        <v>2.0145698858335882E-3</v>
      </c>
    </row>
    <row r="104" spans="1:16" ht="15.75" x14ac:dyDescent="0.3">
      <c r="A104" s="48" t="s">
        <v>27</v>
      </c>
      <c r="B104" s="21" t="s">
        <v>128</v>
      </c>
      <c r="C104" s="94">
        <v>5.2220263232313997E-2</v>
      </c>
      <c r="D104" s="94">
        <v>4.1606224323851977E-2</v>
      </c>
      <c r="E104" s="94">
        <v>2.9849894433545399E-2</v>
      </c>
      <c r="F104" s="94">
        <v>5.9979591969759757E-2</v>
      </c>
      <c r="G104" s="94">
        <v>8.4285009114872175E-2</v>
      </c>
      <c r="H104" s="94">
        <v>8.8266544794411692E-2</v>
      </c>
      <c r="I104" s="94">
        <v>9.1280417357362059E-2</v>
      </c>
      <c r="J104" s="94">
        <v>8.745921253446845E-2</v>
      </c>
      <c r="K104" s="94">
        <v>8.4058406458294793E-2</v>
      </c>
      <c r="L104" s="94">
        <v>7.3577651427338506E-2</v>
      </c>
      <c r="M104" s="94">
        <v>6.4788303792002969E-2</v>
      </c>
      <c r="N104" s="94">
        <v>3.381476225982237E-2</v>
      </c>
      <c r="O104" s="94">
        <v>6.3474769017948741E-6</v>
      </c>
    </row>
    <row r="105" spans="1:16" s="1" customFormat="1" ht="15.75" x14ac:dyDescent="0.3">
      <c r="A105" s="85" t="s">
        <v>28</v>
      </c>
      <c r="B105" s="86" t="s">
        <v>219</v>
      </c>
      <c r="C105" s="94">
        <v>2.3479761135149729E-3</v>
      </c>
      <c r="D105" s="94">
        <v>1.6127545990463027E-3</v>
      </c>
      <c r="E105" s="94">
        <v>8.7147797459814671E-4</v>
      </c>
      <c r="F105" s="94">
        <v>3.8502509208407723E-4</v>
      </c>
      <c r="G105" s="94">
        <v>0</v>
      </c>
      <c r="H105" s="94">
        <v>0</v>
      </c>
      <c r="I105" s="94">
        <v>0</v>
      </c>
      <c r="J105" s="94">
        <v>0</v>
      </c>
      <c r="K105" s="94">
        <v>0</v>
      </c>
      <c r="L105" s="94">
        <v>0</v>
      </c>
      <c r="M105" s="94">
        <v>0</v>
      </c>
      <c r="N105" s="94">
        <v>0</v>
      </c>
      <c r="O105" s="94">
        <v>0</v>
      </c>
    </row>
    <row r="106" spans="1:16" s="1" customFormat="1" ht="15.75" x14ac:dyDescent="0.3">
      <c r="A106" s="85" t="s">
        <v>29</v>
      </c>
      <c r="B106" s="86" t="s">
        <v>220</v>
      </c>
      <c r="C106" s="94">
        <v>2.6339482026052136E-4</v>
      </c>
      <c r="D106" s="94">
        <v>2.1548094451243348E-4</v>
      </c>
      <c r="E106" s="94">
        <v>1.480051957795367E-4</v>
      </c>
      <c r="F106" s="94">
        <v>1.2630017964521161E-4</v>
      </c>
      <c r="G106" s="94">
        <v>1.1770237140980395E-4</v>
      </c>
      <c r="H106" s="94">
        <v>1.1835285867864835E-4</v>
      </c>
      <c r="I106" s="94">
        <v>1.2222391639916163E-4</v>
      </c>
      <c r="J106" s="94">
        <v>1.2815717649072614E-4</v>
      </c>
      <c r="K106" s="94">
        <v>1.3385605584249376E-4</v>
      </c>
      <c r="L106" s="94">
        <v>1.4249143397426615E-4</v>
      </c>
      <c r="M106" s="94">
        <v>1.4808931133508378E-4</v>
      </c>
      <c r="N106" s="94">
        <v>1.5783350396724881E-4</v>
      </c>
      <c r="O106" s="94">
        <v>0</v>
      </c>
    </row>
    <row r="107" spans="1:16" ht="15.75" x14ac:dyDescent="0.3">
      <c r="A107" s="48" t="s">
        <v>129</v>
      </c>
      <c r="B107" s="21" t="s">
        <v>130</v>
      </c>
      <c r="C107" s="94">
        <v>0</v>
      </c>
      <c r="D107" s="94">
        <v>0</v>
      </c>
      <c r="E107" s="94">
        <v>0</v>
      </c>
      <c r="F107" s="94">
        <v>0</v>
      </c>
      <c r="G107" s="94">
        <v>0</v>
      </c>
      <c r="H107" s="94">
        <v>0</v>
      </c>
      <c r="I107" s="94">
        <v>0</v>
      </c>
      <c r="J107" s="94">
        <v>0</v>
      </c>
      <c r="K107" s="94">
        <v>0</v>
      </c>
      <c r="L107" s="94">
        <v>0</v>
      </c>
      <c r="M107" s="94">
        <v>0</v>
      </c>
      <c r="N107" s="94">
        <v>0</v>
      </c>
      <c r="O107" s="94">
        <v>0</v>
      </c>
    </row>
    <row r="108" spans="1:16" ht="15.75" x14ac:dyDescent="0.3">
      <c r="A108" s="48" t="s">
        <v>30</v>
      </c>
      <c r="B108" s="21" t="s">
        <v>192</v>
      </c>
      <c r="C108" s="94">
        <v>1.0536378271284454</v>
      </c>
      <c r="D108" s="94">
        <v>1.0728619334486857</v>
      </c>
      <c r="E108" s="94">
        <v>0.99445904945498664</v>
      </c>
      <c r="F108" s="94">
        <v>1.108985718064198</v>
      </c>
      <c r="G108" s="94">
        <v>1.0818523440542163</v>
      </c>
      <c r="H108" s="94">
        <v>0.96741641711385828</v>
      </c>
      <c r="I108" s="94">
        <v>0.88014747552409778</v>
      </c>
      <c r="J108" s="94">
        <v>0.74058003324055544</v>
      </c>
      <c r="K108" s="94">
        <v>0.63730055869152613</v>
      </c>
      <c r="L108" s="94">
        <v>0.48270936243622586</v>
      </c>
      <c r="M108" s="94">
        <v>0.38631323630716285</v>
      </c>
      <c r="N108" s="94">
        <v>0.22667562610235523</v>
      </c>
      <c r="O108" s="94">
        <v>0.13933661619600762</v>
      </c>
    </row>
    <row r="109" spans="1:16" ht="15.75" x14ac:dyDescent="0.3">
      <c r="A109" s="48" t="s">
        <v>31</v>
      </c>
      <c r="B109" s="21" t="s">
        <v>193</v>
      </c>
      <c r="C109" s="94">
        <v>2.2199025655823005E-5</v>
      </c>
      <c r="D109" s="94">
        <v>1.430365616062787E-5</v>
      </c>
      <c r="E109" s="94">
        <v>1.6021708918598776E-5</v>
      </c>
      <c r="F109" s="94">
        <v>7.9587781110340175E-6</v>
      </c>
      <c r="G109" s="94">
        <v>9.4278002325092038E-6</v>
      </c>
      <c r="H109" s="94">
        <v>9.1603482022077326E-6</v>
      </c>
      <c r="I109" s="94">
        <v>8.9245202500136756E-6</v>
      </c>
      <c r="J109" s="94">
        <v>8.9417301723628698E-6</v>
      </c>
      <c r="K109" s="94">
        <v>8.6644886316688373E-6</v>
      </c>
      <c r="L109" s="94">
        <v>7.3107316839837466E-6</v>
      </c>
      <c r="M109" s="94">
        <v>5.6257618887208024E-6</v>
      </c>
      <c r="N109" s="94">
        <v>4.0888827377190796E-6</v>
      </c>
      <c r="O109" s="94">
        <v>2.8240335658542712E-7</v>
      </c>
      <c r="P109" t="s">
        <v>211</v>
      </c>
    </row>
    <row r="110" spans="1:16" ht="15.75" x14ac:dyDescent="0.3">
      <c r="A110" s="48" t="s">
        <v>32</v>
      </c>
      <c r="B110" s="21" t="s">
        <v>194</v>
      </c>
      <c r="C110" s="94">
        <v>0</v>
      </c>
      <c r="D110" s="94">
        <v>0</v>
      </c>
      <c r="E110" s="94">
        <v>0</v>
      </c>
      <c r="F110" s="94">
        <v>0</v>
      </c>
      <c r="G110" s="94">
        <v>0</v>
      </c>
      <c r="H110" s="94">
        <v>0</v>
      </c>
      <c r="I110" s="94">
        <v>0</v>
      </c>
      <c r="J110" s="94">
        <v>0</v>
      </c>
      <c r="K110" s="94">
        <v>0</v>
      </c>
      <c r="L110" s="94">
        <v>0</v>
      </c>
      <c r="M110" s="94">
        <v>0</v>
      </c>
      <c r="N110" s="94">
        <v>0</v>
      </c>
      <c r="O110" s="94">
        <v>0</v>
      </c>
    </row>
    <row r="111" spans="1:16" ht="15.75" x14ac:dyDescent="0.3">
      <c r="A111" s="48" t="s">
        <v>131</v>
      </c>
      <c r="B111" s="21" t="s">
        <v>195</v>
      </c>
      <c r="C111" s="94">
        <v>0</v>
      </c>
      <c r="D111" s="94">
        <v>0</v>
      </c>
      <c r="E111" s="94">
        <v>0</v>
      </c>
      <c r="F111" s="94">
        <v>0</v>
      </c>
      <c r="G111" s="94">
        <v>0</v>
      </c>
      <c r="H111" s="94">
        <v>0</v>
      </c>
      <c r="I111" s="94">
        <v>0</v>
      </c>
      <c r="J111" s="94">
        <v>0</v>
      </c>
      <c r="K111" s="94">
        <v>0</v>
      </c>
      <c r="L111" s="94">
        <v>0</v>
      </c>
      <c r="M111" s="94">
        <v>0</v>
      </c>
      <c r="N111" s="94">
        <v>0</v>
      </c>
      <c r="O111" s="94">
        <v>0</v>
      </c>
    </row>
    <row r="112" spans="1:16" ht="15.75" x14ac:dyDescent="0.3">
      <c r="A112" s="48" t="s">
        <v>34</v>
      </c>
      <c r="B112" s="21" t="s">
        <v>132</v>
      </c>
      <c r="C112" s="94">
        <v>2.1925193838477672E-2</v>
      </c>
      <c r="D112" s="94">
        <v>2.2103950235424715E-2</v>
      </c>
      <c r="E112" s="94">
        <v>1.8759758828580296E-2</v>
      </c>
      <c r="F112" s="94">
        <v>1.9471704019230773E-2</v>
      </c>
      <c r="G112" s="94">
        <v>1.9416514656455608E-2</v>
      </c>
      <c r="H112" s="94">
        <v>1.6637782177239182E-2</v>
      </c>
      <c r="I112" s="94">
        <v>1.4691897914256451E-2</v>
      </c>
      <c r="J112" s="94">
        <v>1.078408174283679E-2</v>
      </c>
      <c r="K112" s="94">
        <v>8.1399996011482269E-3</v>
      </c>
      <c r="L112" s="94">
        <v>5.332944020787613E-3</v>
      </c>
      <c r="M112" s="94">
        <v>3.4293863042833064E-3</v>
      </c>
      <c r="N112" s="94">
        <v>1.0479830611544515E-4</v>
      </c>
      <c r="O112" s="94">
        <v>5.3793786320721207E-5</v>
      </c>
    </row>
    <row r="113" spans="1:16" ht="15.75" x14ac:dyDescent="0.3">
      <c r="A113" s="48" t="s">
        <v>33</v>
      </c>
      <c r="B113" s="21" t="s">
        <v>133</v>
      </c>
      <c r="C113" s="94">
        <v>0</v>
      </c>
      <c r="D113" s="94">
        <v>0</v>
      </c>
      <c r="E113" s="94">
        <v>0</v>
      </c>
      <c r="F113" s="94">
        <v>0</v>
      </c>
      <c r="G113" s="94">
        <v>0</v>
      </c>
      <c r="H113" s="94">
        <v>0</v>
      </c>
      <c r="I113" s="94">
        <v>0</v>
      </c>
      <c r="J113" s="94">
        <v>0</v>
      </c>
      <c r="K113" s="94">
        <v>0</v>
      </c>
      <c r="L113" s="94">
        <v>0</v>
      </c>
      <c r="M113" s="94">
        <v>0</v>
      </c>
      <c r="N113" s="94">
        <v>0</v>
      </c>
      <c r="O113" s="94">
        <v>0</v>
      </c>
      <c r="P113" t="s">
        <v>212</v>
      </c>
    </row>
    <row r="114" spans="1:16" ht="15.75" x14ac:dyDescent="0.3">
      <c r="A114" s="48" t="s">
        <v>134</v>
      </c>
      <c r="B114" s="21" t="s">
        <v>135</v>
      </c>
      <c r="C114" s="94">
        <v>0</v>
      </c>
      <c r="D114" s="94">
        <v>0</v>
      </c>
      <c r="E114" s="94">
        <v>0</v>
      </c>
      <c r="F114" s="94">
        <v>0</v>
      </c>
      <c r="G114" s="94">
        <v>0</v>
      </c>
      <c r="H114" s="94">
        <v>0</v>
      </c>
      <c r="I114" s="94">
        <v>0</v>
      </c>
      <c r="J114" s="94">
        <v>0</v>
      </c>
      <c r="K114" s="94">
        <v>0</v>
      </c>
      <c r="L114" s="94">
        <v>0</v>
      </c>
      <c r="M114" s="94">
        <v>0</v>
      </c>
      <c r="N114" s="94">
        <v>0</v>
      </c>
      <c r="O114" s="94">
        <v>0</v>
      </c>
    </row>
    <row r="115" spans="1:16" ht="15.75" x14ac:dyDescent="0.3">
      <c r="A115" s="48"/>
      <c r="B115" s="38" t="s">
        <v>196</v>
      </c>
      <c r="C115" s="74">
        <f t="shared" ref="C115:D115" si="16">SUM(C98:C114)</f>
        <v>4.5529922513235128</v>
      </c>
      <c r="D115" s="74">
        <f t="shared" si="16"/>
        <v>4.458717495973092</v>
      </c>
      <c r="E115" s="74">
        <f>SUM(E98:E114)</f>
        <v>3.7431599626810956</v>
      </c>
      <c r="F115" s="74">
        <f t="shared" ref="F115:O115" si="17">SUM(F98:F114)</f>
        <v>3.8164393031248687</v>
      </c>
      <c r="G115" s="74">
        <f t="shared" si="17"/>
        <v>3.4538579280510802</v>
      </c>
      <c r="H115" s="74">
        <f t="shared" si="17"/>
        <v>2.9767473970859042</v>
      </c>
      <c r="I115" s="74">
        <f t="shared" si="17"/>
        <v>2.6446403686198989</v>
      </c>
      <c r="J115" s="74">
        <f t="shared" si="17"/>
        <v>2.1960624704969942</v>
      </c>
      <c r="K115" s="74">
        <f t="shared" si="17"/>
        <v>1.8858595800010476</v>
      </c>
      <c r="L115" s="74">
        <f t="shared" si="17"/>
        <v>1.407316598684474</v>
      </c>
      <c r="M115" s="74">
        <f t="shared" si="17"/>
        <v>1.1024498348357499</v>
      </c>
      <c r="N115" s="74">
        <f t="shared" si="17"/>
        <v>0.52253672255149897</v>
      </c>
      <c r="O115" s="74">
        <f t="shared" si="17"/>
        <v>0.14822797604535601</v>
      </c>
    </row>
    <row r="116" spans="1:16" ht="15.75" x14ac:dyDescent="0.3">
      <c r="A116" s="48" t="s">
        <v>48</v>
      </c>
      <c r="B116" s="21" t="s">
        <v>136</v>
      </c>
      <c r="C116" s="94">
        <v>1.536112313978882E-2</v>
      </c>
      <c r="D116" s="94">
        <v>1.538732929997157E-2</v>
      </c>
      <c r="E116" s="94">
        <v>1.2826861184703872E-2</v>
      </c>
      <c r="F116" s="94">
        <v>1.402761200740282E-2</v>
      </c>
      <c r="G116" s="94">
        <v>1.4830457309901863E-2</v>
      </c>
      <c r="H116" s="94">
        <v>1.3075206368660663E-2</v>
      </c>
      <c r="I116" s="94">
        <v>1.1901341508447294E-2</v>
      </c>
      <c r="J116" s="94">
        <v>9.5886533370726865E-3</v>
      </c>
      <c r="K116" s="94">
        <v>8.0280889644021563E-3</v>
      </c>
      <c r="L116" s="94">
        <v>6.3672539501728118E-3</v>
      </c>
      <c r="M116" s="94">
        <v>5.2130999613012674E-3</v>
      </c>
      <c r="N116" s="94">
        <v>3.2878508155943331E-3</v>
      </c>
      <c r="O116" s="94">
        <v>0</v>
      </c>
    </row>
    <row r="117" spans="1:16" ht="15.75" x14ac:dyDescent="0.3">
      <c r="A117" s="48" t="s">
        <v>70</v>
      </c>
      <c r="B117" s="21" t="s">
        <v>197</v>
      </c>
      <c r="C117" s="94">
        <v>3.1747895154928835E-3</v>
      </c>
      <c r="D117" s="94">
        <v>3.4818234576700999E-3</v>
      </c>
      <c r="E117" s="94">
        <v>3.2046396807017684E-3</v>
      </c>
      <c r="F117" s="94">
        <v>3.3300358924756137E-3</v>
      </c>
      <c r="G117" s="94">
        <v>3.6526270890455876E-3</v>
      </c>
      <c r="H117" s="94">
        <v>4.0284651991234549E-3</v>
      </c>
      <c r="I117" s="94">
        <v>4.2790239391753632E-3</v>
      </c>
      <c r="J117" s="94">
        <v>4.4266626720418931E-3</v>
      </c>
      <c r="K117" s="94">
        <v>4.5250884939529133E-3</v>
      </c>
      <c r="L117" s="94">
        <v>4.7049292129413452E-3</v>
      </c>
      <c r="M117" s="94">
        <v>4.8248230256002994E-3</v>
      </c>
      <c r="N117" s="94">
        <v>5.1677071992038944E-3</v>
      </c>
      <c r="O117" s="94">
        <v>5.5980225299648266E-3</v>
      </c>
    </row>
    <row r="118" spans="1:16" ht="15.75" x14ac:dyDescent="0.3">
      <c r="A118" s="48" t="s">
        <v>50</v>
      </c>
      <c r="B118" s="21" t="s">
        <v>137</v>
      </c>
      <c r="C118" s="94">
        <v>3.0780446859291665E-2</v>
      </c>
      <c r="D118" s="94">
        <v>3.1269742174411475E-2</v>
      </c>
      <c r="E118" s="94">
        <v>3.2278768634233859E-2</v>
      </c>
      <c r="F118" s="94">
        <v>3.464408229359317E-2</v>
      </c>
      <c r="G118" s="94">
        <v>3.3881919538471264E-2</v>
      </c>
      <c r="H118" s="94">
        <v>3.2037373956590606E-2</v>
      </c>
      <c r="I118" s="94">
        <v>3.0813901648851068E-2</v>
      </c>
      <c r="J118" s="94">
        <v>2.8131631187225507E-2</v>
      </c>
      <c r="K118" s="94">
        <v>2.634703392418597E-2</v>
      </c>
      <c r="L118" s="94">
        <v>2.3657497497319737E-2</v>
      </c>
      <c r="M118" s="94">
        <v>2.1940362192219572E-2</v>
      </c>
      <c r="N118" s="94">
        <v>1.8162159145560661E-2</v>
      </c>
      <c r="O118" s="94">
        <v>1.4895854881304882E-2</v>
      </c>
    </row>
    <row r="119" spans="1:16" ht="15.75" x14ac:dyDescent="0.3">
      <c r="A119" s="48" t="s">
        <v>49</v>
      </c>
      <c r="B119" s="21" t="s">
        <v>138</v>
      </c>
      <c r="C119" s="94">
        <v>2.3734228485586054E-2</v>
      </c>
      <c r="D119" s="94">
        <v>2.399074340844809E-2</v>
      </c>
      <c r="E119" s="94">
        <v>2.4078285718047279E-2</v>
      </c>
      <c r="F119" s="94">
        <v>2.4218621637407428E-2</v>
      </c>
      <c r="G119" s="94">
        <v>2.4312178916980856E-2</v>
      </c>
      <c r="H119" s="94">
        <v>2.4116864263924682E-2</v>
      </c>
      <c r="I119" s="94">
        <v>2.3986654495220562E-2</v>
      </c>
      <c r="J119" s="94">
        <v>2.3390253318786428E-2</v>
      </c>
      <c r="K119" s="94">
        <v>2.2992652534497015E-2</v>
      </c>
      <c r="L119" s="94">
        <v>2.3140309354014833E-2</v>
      </c>
      <c r="M119" s="94">
        <v>2.3238747233693385E-2</v>
      </c>
      <c r="N119" s="94">
        <v>2.3770939080664709E-2</v>
      </c>
      <c r="O119" s="94">
        <v>2.2110629813383752E-2</v>
      </c>
    </row>
    <row r="120" spans="1:16" ht="15.75" x14ac:dyDescent="0.3">
      <c r="A120" s="48" t="s">
        <v>51</v>
      </c>
      <c r="B120" s="21" t="s">
        <v>139</v>
      </c>
      <c r="C120" s="94">
        <v>0.13334899830529467</v>
      </c>
      <c r="D120" s="94">
        <v>0.13554158611475842</v>
      </c>
      <c r="E120" s="94">
        <v>8.3106432839821581E-2</v>
      </c>
      <c r="F120" s="94">
        <v>0.10750344074286923</v>
      </c>
      <c r="G120" s="94">
        <v>0.12530755269567917</v>
      </c>
      <c r="H120" s="94">
        <v>0.12588017795729134</v>
      </c>
      <c r="I120" s="94">
        <v>0.1262619281316994</v>
      </c>
      <c r="J120" s="94">
        <v>9.9361456049281149E-2</v>
      </c>
      <c r="K120" s="94">
        <v>8.3877806998784887E-2</v>
      </c>
      <c r="L120" s="94">
        <v>7.6002833451812385E-2</v>
      </c>
      <c r="M120" s="94">
        <v>7.0752851087164004E-2</v>
      </c>
      <c r="N120" s="94">
        <v>7.3420787141670676E-2</v>
      </c>
      <c r="O120" s="94">
        <v>6.5181862580129812E-2</v>
      </c>
    </row>
    <row r="121" spans="1:16" ht="15.75" x14ac:dyDescent="0.3">
      <c r="A121" s="48"/>
      <c r="B121" s="38" t="s">
        <v>198</v>
      </c>
      <c r="C121" s="74">
        <f t="shared" ref="C121:D121" si="18">SUM(C116:C120)</f>
        <v>0.2063995863054541</v>
      </c>
      <c r="D121" s="74">
        <f t="shared" si="18"/>
        <v>0.20967122445525965</v>
      </c>
      <c r="E121" s="74">
        <f>SUM(E116:E120)</f>
        <v>0.15549498805750836</v>
      </c>
      <c r="F121" s="74">
        <f t="shared" ref="F121:O121" si="19">SUM(F116:F120)</f>
        <v>0.18372379257374827</v>
      </c>
      <c r="G121" s="74">
        <f t="shared" si="19"/>
        <v>0.20198473555007873</v>
      </c>
      <c r="H121" s="74">
        <f t="shared" si="19"/>
        <v>0.19913808774559075</v>
      </c>
      <c r="I121" s="74">
        <f t="shared" si="19"/>
        <v>0.19724284972339368</v>
      </c>
      <c r="J121" s="74">
        <f t="shared" si="19"/>
        <v>0.16489865656440766</v>
      </c>
      <c r="K121" s="74">
        <f t="shared" si="19"/>
        <v>0.14577067091582294</v>
      </c>
      <c r="L121" s="74">
        <f t="shared" si="19"/>
        <v>0.13387282346626111</v>
      </c>
      <c r="M121" s="74">
        <f t="shared" si="19"/>
        <v>0.12596988349997851</v>
      </c>
      <c r="N121" s="74">
        <f t="shared" si="19"/>
        <v>0.12380944338269427</v>
      </c>
      <c r="O121" s="74">
        <f t="shared" si="19"/>
        <v>0.10778636980478327</v>
      </c>
    </row>
    <row r="122" spans="1:16" ht="15.75" x14ac:dyDescent="0.3">
      <c r="A122" s="48"/>
      <c r="B122" s="39" t="s">
        <v>199</v>
      </c>
      <c r="C122" s="75">
        <f t="shared" ref="C122:D122" si="20">+C115+C121</f>
        <v>4.759391837628967</v>
      </c>
      <c r="D122" s="75">
        <f t="shared" si="20"/>
        <v>4.6683887204283518</v>
      </c>
      <c r="E122" s="75">
        <f>+E115+E121</f>
        <v>3.8986549507386039</v>
      </c>
      <c r="F122" s="75">
        <f t="shared" ref="F122:O122" si="21">+F115+F121</f>
        <v>4.0001630956986167</v>
      </c>
      <c r="G122" s="75">
        <f t="shared" si="21"/>
        <v>3.6558426636011587</v>
      </c>
      <c r="H122" s="75">
        <f t="shared" si="21"/>
        <v>3.175885484831495</v>
      </c>
      <c r="I122" s="75">
        <f t="shared" si="21"/>
        <v>2.8418832183432925</v>
      </c>
      <c r="J122" s="75">
        <f t="shared" si="21"/>
        <v>2.3609611270614019</v>
      </c>
      <c r="K122" s="75">
        <f t="shared" si="21"/>
        <v>2.0316302509168707</v>
      </c>
      <c r="L122" s="75">
        <f t="shared" si="21"/>
        <v>1.5411894221507352</v>
      </c>
      <c r="M122" s="75">
        <f t="shared" si="21"/>
        <v>1.2284197183357284</v>
      </c>
      <c r="N122" s="75">
        <f t="shared" si="21"/>
        <v>0.64634616593419325</v>
      </c>
      <c r="O122" s="75">
        <f t="shared" si="21"/>
        <v>0.25601434585013927</v>
      </c>
    </row>
    <row r="123" spans="1:16" ht="15.75" x14ac:dyDescent="0.3">
      <c r="A123" s="48"/>
      <c r="B123" s="18" t="s">
        <v>83</v>
      </c>
      <c r="C123" s="79">
        <f>C122*265-'Répartition SECTEN1_2023'!C71</f>
        <v>-5.0626531219677418E-5</v>
      </c>
      <c r="D123" s="79">
        <f>D122*265-'Répartition SECTEN1_2023'!D71</f>
        <v>-4.3807959627883974E-5</v>
      </c>
      <c r="E123" s="79">
        <f>E122*265-'Répartition SECTEN1_2023'!E71</f>
        <v>-2.3866633682700922E-5</v>
      </c>
      <c r="F123" s="79"/>
      <c r="G123" s="79">
        <f>G122*265-'Répartition SECTEN1_2023'!G71</f>
        <v>0</v>
      </c>
      <c r="H123" s="79"/>
      <c r="I123" s="79">
        <f>I122*265-'Répartition SECTEN1_2023'!I71</f>
        <v>0</v>
      </c>
      <c r="J123" s="79"/>
      <c r="K123" s="79">
        <f>K122*265-'Répartition SECTEN1_2023'!K71</f>
        <v>0</v>
      </c>
      <c r="L123" s="79"/>
      <c r="M123" s="79">
        <f>M122*265-'Répartition SECTEN1_2023'!M71</f>
        <v>0</v>
      </c>
      <c r="N123" s="79">
        <f>N122*265-'Répartition SECTEN1_2023'!N71</f>
        <v>0</v>
      </c>
      <c r="O123" s="79">
        <f>O122*265-'Répartition SECTEN1_2023'!O71</f>
        <v>0</v>
      </c>
    </row>
    <row r="124" spans="1:16" ht="15.75" x14ac:dyDescent="0.3">
      <c r="A124" s="51" t="s">
        <v>71</v>
      </c>
      <c r="B124" s="41" t="s">
        <v>200</v>
      </c>
      <c r="C124" s="94">
        <v>1.8677003027858113E-3</v>
      </c>
      <c r="D124" s="94">
        <v>2.0435810242278567E-3</v>
      </c>
      <c r="E124" s="94">
        <v>1.6836539702587536E-3</v>
      </c>
      <c r="F124" s="94">
        <v>1.7495346466667192E-3</v>
      </c>
      <c r="G124" s="94">
        <v>1.9213772935798594E-3</v>
      </c>
      <c r="H124" s="94">
        <v>2.1207251474576238E-3</v>
      </c>
      <c r="I124" s="94">
        <v>2.2536237167094663E-3</v>
      </c>
      <c r="J124" s="94">
        <v>2.3433892147129705E-3</v>
      </c>
      <c r="K124" s="94">
        <v>2.4032328800486402E-3</v>
      </c>
      <c r="L124" s="94">
        <v>2.5106637210075386E-3</v>
      </c>
      <c r="M124" s="94">
        <v>2.5822842816468055E-3</v>
      </c>
      <c r="N124" s="94">
        <v>2.7847122286528071E-3</v>
      </c>
      <c r="O124" s="94">
        <v>3.039782285054333E-3</v>
      </c>
    </row>
    <row r="125" spans="1:16" ht="15.75" x14ac:dyDescent="0.3">
      <c r="A125" s="51" t="s">
        <v>78</v>
      </c>
      <c r="B125" s="41" t="s">
        <v>201</v>
      </c>
      <c r="C125" s="94">
        <v>0.16028755256489416</v>
      </c>
      <c r="D125" s="94">
        <v>0.14073411571349076</v>
      </c>
      <c r="E125" s="94">
        <v>7.9147940978890968E-2</v>
      </c>
      <c r="F125" s="94">
        <v>0.10928600967648501</v>
      </c>
      <c r="G125" s="94">
        <v>0.12883843351557614</v>
      </c>
      <c r="H125" s="94">
        <v>0.12135987029450063</v>
      </c>
      <c r="I125" s="94">
        <v>0.11637416148045038</v>
      </c>
      <c r="J125" s="94">
        <v>9.7301029915087281E-2</v>
      </c>
      <c r="K125" s="94">
        <v>8.4585608871511869E-2</v>
      </c>
      <c r="L125" s="94">
        <v>6.6946984984631266E-2</v>
      </c>
      <c r="M125" s="94">
        <v>5.5187902393377508E-2</v>
      </c>
      <c r="N125" s="94">
        <v>3.8434692838317963E-2</v>
      </c>
      <c r="O125" s="94">
        <v>2.1962705839933237E-2</v>
      </c>
    </row>
    <row r="126" spans="1:16" ht="15.75" x14ac:dyDescent="0.3">
      <c r="A126" s="51" t="s">
        <v>53</v>
      </c>
      <c r="B126" s="41" t="s">
        <v>202</v>
      </c>
      <c r="C126" s="94">
        <v>0.49379043857914984</v>
      </c>
      <c r="D126" s="94">
        <v>0.51850534148380278</v>
      </c>
      <c r="E126" s="94">
        <v>0.22451415593896901</v>
      </c>
      <c r="F126" s="94">
        <v>0.40123044324998441</v>
      </c>
      <c r="G126" s="94">
        <v>0.51904130145732941</v>
      </c>
      <c r="H126" s="94">
        <v>0.53246556778276033</v>
      </c>
      <c r="I126" s="94">
        <v>0.54141507866638083</v>
      </c>
      <c r="J126" s="94">
        <v>0.52110027050994756</v>
      </c>
      <c r="K126" s="94">
        <v>0.50755706507232567</v>
      </c>
      <c r="L126" s="94">
        <v>0.47806701557107079</v>
      </c>
      <c r="M126" s="94">
        <v>0.45840698257023432</v>
      </c>
      <c r="N126" s="94">
        <v>0.41877909221811133</v>
      </c>
      <c r="O126" s="94">
        <v>0.36082828323252814</v>
      </c>
    </row>
    <row r="127" spans="1:16" ht="15.75" x14ac:dyDescent="0.3">
      <c r="A127" s="51" t="s">
        <v>140</v>
      </c>
      <c r="B127" s="42" t="s">
        <v>203</v>
      </c>
      <c r="C127" s="94">
        <v>0</v>
      </c>
      <c r="D127" s="94">
        <v>0</v>
      </c>
      <c r="E127" s="94">
        <v>0</v>
      </c>
      <c r="F127" s="94">
        <v>0</v>
      </c>
      <c r="G127" s="94">
        <v>0</v>
      </c>
      <c r="H127" s="94">
        <v>0</v>
      </c>
      <c r="I127" s="94">
        <v>0</v>
      </c>
      <c r="J127" s="94">
        <v>0</v>
      </c>
      <c r="K127" s="94">
        <v>0</v>
      </c>
      <c r="L127" s="94">
        <v>0</v>
      </c>
      <c r="M127" s="94">
        <v>0</v>
      </c>
      <c r="N127" s="94">
        <v>0</v>
      </c>
      <c r="O127" s="94">
        <v>0</v>
      </c>
    </row>
    <row r="128" spans="1:16" ht="15.75" x14ac:dyDescent="0.3">
      <c r="A128" s="51"/>
      <c r="B128" s="43" t="s">
        <v>204</v>
      </c>
      <c r="C128" s="76">
        <f t="shared" ref="C128:D128" si="22">SUM(C124:C127)</f>
        <v>0.65594569144682979</v>
      </c>
      <c r="D128" s="76">
        <f t="shared" si="22"/>
        <v>0.66128303822152135</v>
      </c>
      <c r="E128" s="76">
        <f t="shared" ref="E128:O128" si="23">SUM(E124:E127)</f>
        <v>0.30534575088811872</v>
      </c>
      <c r="F128" s="76">
        <f t="shared" si="23"/>
        <v>0.51226598757313613</v>
      </c>
      <c r="G128" s="76">
        <f t="shared" si="23"/>
        <v>0.6498011122664854</v>
      </c>
      <c r="H128" s="76">
        <f t="shared" si="23"/>
        <v>0.65594616322471855</v>
      </c>
      <c r="I128" s="76">
        <f t="shared" si="23"/>
        <v>0.66004286386354072</v>
      </c>
      <c r="J128" s="76">
        <f t="shared" si="23"/>
        <v>0.62074468963974783</v>
      </c>
      <c r="K128" s="76">
        <f t="shared" si="23"/>
        <v>0.59454590682388619</v>
      </c>
      <c r="L128" s="76">
        <f t="shared" si="23"/>
        <v>0.54752466427670954</v>
      </c>
      <c r="M128" s="76">
        <f t="shared" si="23"/>
        <v>0.51617716924525858</v>
      </c>
      <c r="N128" s="76">
        <f t="shared" si="23"/>
        <v>0.45999849728508208</v>
      </c>
      <c r="O128" s="76">
        <f t="shared" si="23"/>
        <v>0.3858307713575157</v>
      </c>
    </row>
    <row r="129" spans="1:15" ht="15.75" x14ac:dyDescent="0.3">
      <c r="A129" s="49"/>
      <c r="B129" s="105"/>
      <c r="C129" s="105"/>
      <c r="D129" s="105"/>
    </row>
    <row r="130" spans="1:15" ht="16.5" x14ac:dyDescent="0.3">
      <c r="A130" s="49"/>
      <c r="B130" s="44" t="s">
        <v>205</v>
      </c>
      <c r="C130" s="96"/>
      <c r="D130" s="96"/>
      <c r="E130" s="96"/>
      <c r="F130" s="96"/>
      <c r="G130" s="96"/>
      <c r="H130" s="96"/>
      <c r="I130" s="96"/>
      <c r="J130" s="96"/>
      <c r="K130" s="96"/>
      <c r="L130" s="96"/>
      <c r="M130" s="96"/>
      <c r="N130" s="96"/>
      <c r="O130" s="96"/>
    </row>
    <row r="131" spans="1:15" ht="30" x14ac:dyDescent="0.35">
      <c r="A131" s="47"/>
      <c r="B131" s="14" t="s">
        <v>210</v>
      </c>
      <c r="C131" s="15">
        <v>2018</v>
      </c>
      <c r="D131" s="15">
        <v>2019</v>
      </c>
      <c r="E131" s="15">
        <v>2020</v>
      </c>
      <c r="F131" s="15">
        <v>2023</v>
      </c>
      <c r="G131" s="15">
        <v>2025</v>
      </c>
      <c r="H131" s="15">
        <v>2028</v>
      </c>
      <c r="I131" s="15">
        <v>2030</v>
      </c>
      <c r="J131" s="15">
        <v>2033</v>
      </c>
      <c r="K131" s="15">
        <v>2035</v>
      </c>
      <c r="L131" s="15">
        <v>2038</v>
      </c>
      <c r="M131" s="15">
        <v>2040</v>
      </c>
      <c r="N131" s="15">
        <v>2045</v>
      </c>
      <c r="O131" s="15">
        <v>2050</v>
      </c>
    </row>
    <row r="132" spans="1:15" ht="15.75" x14ac:dyDescent="0.3">
      <c r="A132" s="48" t="s">
        <v>72</v>
      </c>
      <c r="B132" s="21" t="s">
        <v>141</v>
      </c>
      <c r="C132" s="94">
        <v>1.0177107601319537</v>
      </c>
      <c r="D132" s="94">
        <v>1.0751638410633655</v>
      </c>
      <c r="E132" s="94">
        <v>1.0048545835016556</v>
      </c>
      <c r="F132" s="94">
        <v>1.0048545835016556</v>
      </c>
      <c r="G132" s="94">
        <v>1.0048545835016556</v>
      </c>
      <c r="H132" s="94">
        <v>1.0048545835016556</v>
      </c>
      <c r="I132" s="94">
        <v>1.0048545835016556</v>
      </c>
      <c r="J132" s="94">
        <v>1.0048545835016556</v>
      </c>
      <c r="K132" s="94">
        <v>1.0048545835016556</v>
      </c>
      <c r="L132" s="94">
        <v>1.0048545835016556</v>
      </c>
      <c r="M132" s="94">
        <v>1.0048545835016556</v>
      </c>
      <c r="N132" s="94">
        <v>1.0048545835016556</v>
      </c>
      <c r="O132" s="94">
        <v>1.0048545835016556</v>
      </c>
    </row>
    <row r="133" spans="1:15" ht="15.75" x14ac:dyDescent="0.3">
      <c r="A133" s="48" t="s">
        <v>67</v>
      </c>
      <c r="B133" s="21" t="s">
        <v>142</v>
      </c>
      <c r="C133" s="94">
        <v>2.2315030842319103</v>
      </c>
      <c r="D133" s="94">
        <v>2.0963776729634342</v>
      </c>
      <c r="E133" s="94">
        <v>1.875223118296635</v>
      </c>
      <c r="F133" s="94">
        <v>1.8729022503484396</v>
      </c>
      <c r="G133" s="94">
        <v>1.8713550050496426</v>
      </c>
      <c r="H133" s="94">
        <v>1.8690341371014474</v>
      </c>
      <c r="I133" s="94">
        <v>1.8674868918026504</v>
      </c>
      <c r="J133" s="94">
        <v>1.8649081496379889</v>
      </c>
      <c r="K133" s="94">
        <v>1.8631889881948811</v>
      </c>
      <c r="L133" s="94">
        <v>1.8606102460302196</v>
      </c>
      <c r="M133" s="94">
        <v>1.8588910845871121</v>
      </c>
      <c r="N133" s="94">
        <v>1.8545931809793428</v>
      </c>
      <c r="O133" s="94">
        <v>1.8502952773715735</v>
      </c>
    </row>
    <row r="134" spans="1:15" ht="15.75" x14ac:dyDescent="0.3">
      <c r="A134" s="48" t="s">
        <v>73</v>
      </c>
      <c r="B134" s="21" t="s">
        <v>143</v>
      </c>
      <c r="C134" s="94">
        <v>0.23306907720388881</v>
      </c>
      <c r="D134" s="94">
        <v>0.22949940052992202</v>
      </c>
      <c r="E134" s="94">
        <v>0.22422182660042314</v>
      </c>
      <c r="F134" s="94">
        <v>0.22387547996676363</v>
      </c>
      <c r="G134" s="94">
        <v>0.22364458221099059</v>
      </c>
      <c r="H134" s="94">
        <v>0.22329823557733106</v>
      </c>
      <c r="I134" s="94">
        <v>0.22306733782155802</v>
      </c>
      <c r="J134" s="94">
        <v>0.22268250822860297</v>
      </c>
      <c r="K134" s="94">
        <v>0.22242595516663294</v>
      </c>
      <c r="L134" s="94">
        <v>0.22204112557367786</v>
      </c>
      <c r="M134" s="94">
        <v>0.22178457251170783</v>
      </c>
      <c r="N134" s="94">
        <v>0.22114318985678275</v>
      </c>
      <c r="O134" s="94">
        <v>0.22050180720185766</v>
      </c>
    </row>
    <row r="135" spans="1:15" ht="15.75" x14ac:dyDescent="0.3">
      <c r="A135" s="48" t="s">
        <v>82</v>
      </c>
      <c r="B135" s="21" t="s">
        <v>144</v>
      </c>
      <c r="C135" s="94">
        <v>8.3799693776246451E-2</v>
      </c>
      <c r="D135" s="94">
        <v>8.1876480176246436E-2</v>
      </c>
      <c r="E135" s="94">
        <v>8.0464256176246432E-2</v>
      </c>
      <c r="F135" s="94">
        <v>8.0433868356858548E-2</v>
      </c>
      <c r="G135" s="94">
        <v>8.0413609810599959E-2</v>
      </c>
      <c r="H135" s="94">
        <v>8.0383221991212075E-2</v>
      </c>
      <c r="I135" s="94">
        <v>8.0362963444953486E-2</v>
      </c>
      <c r="J135" s="94">
        <v>8.0329199201189166E-2</v>
      </c>
      <c r="K135" s="94">
        <v>8.0306689705346282E-2</v>
      </c>
      <c r="L135" s="94">
        <v>8.0272925461581962E-2</v>
      </c>
      <c r="M135" s="94">
        <v>8.0250415965739091E-2</v>
      </c>
      <c r="N135" s="94">
        <v>8.0194142226131901E-2</v>
      </c>
      <c r="O135" s="94">
        <v>8.0137868486524697E-2</v>
      </c>
    </row>
    <row r="136" spans="1:15" ht="15.75" x14ac:dyDescent="0.3">
      <c r="A136" s="48" t="s">
        <v>79</v>
      </c>
      <c r="B136" s="21" t="s">
        <v>206</v>
      </c>
      <c r="C136" s="94">
        <v>0.8100510774083739</v>
      </c>
      <c r="D136" s="94">
        <v>0.73820204438163683</v>
      </c>
      <c r="E136" s="94">
        <v>0.76159461935489992</v>
      </c>
      <c r="F136" s="94">
        <v>0.75778746899318594</v>
      </c>
      <c r="G136" s="94">
        <v>0.7552493687520434</v>
      </c>
      <c r="H136" s="94">
        <v>0.75144221839032954</v>
      </c>
      <c r="I136" s="94">
        <v>0.74890411814918711</v>
      </c>
      <c r="J136" s="94">
        <v>0.74467395108061618</v>
      </c>
      <c r="K136" s="94">
        <v>0.74185383970156893</v>
      </c>
      <c r="L136" s="94">
        <v>0.737623672632998</v>
      </c>
      <c r="M136" s="94">
        <v>0.73480356125395074</v>
      </c>
      <c r="N136" s="94">
        <v>0.72775328280633267</v>
      </c>
      <c r="O136" s="94">
        <v>0.72070300435871448</v>
      </c>
    </row>
    <row r="137" spans="1:15" ht="15.75" x14ac:dyDescent="0.3">
      <c r="A137" s="48" t="s">
        <v>76</v>
      </c>
      <c r="B137" s="21" t="s">
        <v>145</v>
      </c>
      <c r="C137" s="94">
        <v>1.6325622866666663E-2</v>
      </c>
      <c r="D137" s="94">
        <v>1.6475448E-2</v>
      </c>
      <c r="E137" s="94">
        <v>1.6643668799999997E-2</v>
      </c>
      <c r="F137" s="94">
        <v>1.6643668799999994E-2</v>
      </c>
      <c r="G137" s="94">
        <v>1.6643668799999994E-2</v>
      </c>
      <c r="H137" s="94">
        <v>1.6643668799999994E-2</v>
      </c>
      <c r="I137" s="94">
        <v>1.6643668799999994E-2</v>
      </c>
      <c r="J137" s="94">
        <v>1.6643668799999994E-2</v>
      </c>
      <c r="K137" s="94">
        <v>1.6643668799999994E-2</v>
      </c>
      <c r="L137" s="94">
        <v>1.6643668799999994E-2</v>
      </c>
      <c r="M137" s="94">
        <v>1.6643668799999994E-2</v>
      </c>
      <c r="N137" s="94">
        <v>1.6643668799999994E-2</v>
      </c>
      <c r="O137" s="94">
        <v>1.6643668799999994E-2</v>
      </c>
    </row>
    <row r="138" spans="1:15" ht="15.75" x14ac:dyDescent="0.3">
      <c r="A138" s="48" t="s">
        <v>74</v>
      </c>
      <c r="B138" s="21" t="s">
        <v>146</v>
      </c>
      <c r="C138" s="94">
        <v>0</v>
      </c>
      <c r="D138" s="94">
        <v>0</v>
      </c>
      <c r="E138" s="94">
        <v>0</v>
      </c>
      <c r="F138" s="94">
        <v>0</v>
      </c>
      <c r="G138" s="94">
        <v>0</v>
      </c>
      <c r="H138" s="94">
        <v>0</v>
      </c>
      <c r="I138" s="94">
        <v>0</v>
      </c>
      <c r="J138" s="94">
        <v>0</v>
      </c>
      <c r="K138" s="94">
        <v>0</v>
      </c>
      <c r="L138" s="94">
        <v>0</v>
      </c>
      <c r="M138" s="94">
        <v>0</v>
      </c>
      <c r="N138" s="94">
        <v>0</v>
      </c>
      <c r="O138" s="94">
        <v>0</v>
      </c>
    </row>
    <row r="139" spans="1:15" ht="15.75" x14ac:dyDescent="0.3">
      <c r="A139" s="48" t="s">
        <v>147</v>
      </c>
      <c r="B139" s="21" t="s">
        <v>148</v>
      </c>
      <c r="C139" s="94">
        <v>0</v>
      </c>
      <c r="D139" s="94">
        <v>0</v>
      </c>
      <c r="E139" s="94">
        <v>0</v>
      </c>
      <c r="F139" s="94">
        <v>0</v>
      </c>
      <c r="G139" s="94">
        <v>0</v>
      </c>
      <c r="H139" s="94">
        <v>0</v>
      </c>
      <c r="I139" s="94">
        <v>0</v>
      </c>
      <c r="J139" s="94">
        <v>0</v>
      </c>
      <c r="K139" s="94">
        <v>0</v>
      </c>
      <c r="L139" s="94">
        <v>0</v>
      </c>
      <c r="M139" s="94">
        <v>0</v>
      </c>
      <c r="N139" s="94">
        <v>0</v>
      </c>
      <c r="O139" s="94">
        <v>0</v>
      </c>
    </row>
    <row r="140" spans="1:15" ht="15.75" x14ac:dyDescent="0.3">
      <c r="A140" s="48" t="s">
        <v>75</v>
      </c>
      <c r="B140" s="45" t="s">
        <v>149</v>
      </c>
      <c r="C140" s="94">
        <v>0</v>
      </c>
      <c r="D140" s="94">
        <v>0</v>
      </c>
      <c r="E140" s="94">
        <v>0</v>
      </c>
      <c r="F140" s="94">
        <v>0</v>
      </c>
      <c r="G140" s="94">
        <v>0</v>
      </c>
      <c r="H140" s="94">
        <v>0</v>
      </c>
      <c r="I140" s="94">
        <v>0</v>
      </c>
      <c r="J140" s="94">
        <v>0</v>
      </c>
      <c r="K140" s="94">
        <v>0</v>
      </c>
      <c r="L140" s="94">
        <v>0</v>
      </c>
      <c r="M140" s="94">
        <v>0</v>
      </c>
      <c r="N140" s="94">
        <v>0</v>
      </c>
      <c r="O140" s="94">
        <v>0</v>
      </c>
    </row>
    <row r="141" spans="1:15" ht="15.75" x14ac:dyDescent="0.3">
      <c r="A141" s="48"/>
      <c r="B141" s="46" t="s">
        <v>207</v>
      </c>
      <c r="C141" s="77">
        <f t="shared" ref="C141:D141" si="24">SUM(C132:C140)</f>
        <v>4.3924593156190408</v>
      </c>
      <c r="D141" s="77">
        <f t="shared" si="24"/>
        <v>4.2375948871146054</v>
      </c>
      <c r="E141" s="77">
        <f t="shared" ref="E141:O141" si="25">SUM(E132:E140)</f>
        <v>3.9630020727298603</v>
      </c>
      <c r="F141" s="77">
        <f t="shared" si="25"/>
        <v>3.9564973199669038</v>
      </c>
      <c r="G141" s="77">
        <f t="shared" si="25"/>
        <v>3.9521608181249319</v>
      </c>
      <c r="H141" s="77">
        <f t="shared" si="25"/>
        <v>3.9456560653619754</v>
      </c>
      <c r="I141" s="77">
        <f t="shared" si="25"/>
        <v>3.9413195635200045</v>
      </c>
      <c r="J141" s="77">
        <f t="shared" si="25"/>
        <v>3.9340920604500531</v>
      </c>
      <c r="K141" s="77">
        <f t="shared" si="25"/>
        <v>3.9292737250700847</v>
      </c>
      <c r="L141" s="77">
        <f t="shared" si="25"/>
        <v>3.9220462220001333</v>
      </c>
      <c r="M141" s="77">
        <f t="shared" si="25"/>
        <v>3.9172278866201653</v>
      </c>
      <c r="N141" s="77">
        <f t="shared" si="25"/>
        <v>3.9051820481702459</v>
      </c>
      <c r="O141" s="77">
        <f t="shared" si="25"/>
        <v>3.8931362097203261</v>
      </c>
    </row>
    <row r="142" spans="1:15" x14ac:dyDescent="0.25">
      <c r="A142" s="48"/>
      <c r="B142" s="78" t="s">
        <v>83</v>
      </c>
      <c r="C142" s="87" t="e">
        <f>C141-#REF!</f>
        <v>#REF!</v>
      </c>
      <c r="D142" s="87" t="e">
        <f>D141-#REF!</f>
        <v>#REF!</v>
      </c>
      <c r="E142" s="97" t="e">
        <f>E141-#REF!</f>
        <v>#REF!</v>
      </c>
      <c r="F142" s="97"/>
      <c r="G142" s="97" t="e">
        <f>G141-#REF!</f>
        <v>#REF!</v>
      </c>
      <c r="H142" s="97"/>
      <c r="I142" s="97"/>
      <c r="J142" s="97"/>
      <c r="K142" s="97" t="e">
        <f>K141-#REF!</f>
        <v>#REF!</v>
      </c>
      <c r="L142" s="97"/>
      <c r="M142" s="97" t="e">
        <f>M141-#REF!</f>
        <v>#REF!</v>
      </c>
      <c r="N142" s="97" t="e">
        <f>N141-#REF!</f>
        <v>#REF!</v>
      </c>
      <c r="O142" s="97" t="e">
        <f>O141-#REF!</f>
        <v>#REF!</v>
      </c>
    </row>
    <row r="143" spans="1:15" x14ac:dyDescent="0.25">
      <c r="A143" s="51"/>
    </row>
  </sheetData>
  <mergeCells count="1">
    <mergeCell ref="B129:D129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583EFD-4725-4085-935A-6670FDC053D8}">
  <sheetPr>
    <tabColor theme="4" tint="0.59999389629810485"/>
  </sheetPr>
  <dimension ref="A1:O143"/>
  <sheetViews>
    <sheetView workbookViewId="0">
      <selection activeCell="F9" sqref="F9"/>
    </sheetView>
  </sheetViews>
  <sheetFormatPr baseColWidth="10" defaultColWidth="11.42578125" defaultRowHeight="15" x14ac:dyDescent="0.25"/>
  <cols>
    <col min="2" max="2" width="55.85546875" customWidth="1"/>
    <col min="3" max="6" width="11.42578125" style="2"/>
    <col min="7" max="7" width="11.7109375" style="2" bestFit="1" customWidth="1"/>
    <col min="8" max="8" width="11.7109375" style="2" customWidth="1"/>
    <col min="9" max="15" width="11.42578125" style="2"/>
  </cols>
  <sheetData>
    <row r="1" spans="1:15" ht="15.75" thickBot="1" x14ac:dyDescent="0.3">
      <c r="B1" s="65" t="s">
        <v>0</v>
      </c>
    </row>
    <row r="2" spans="1:15" x14ac:dyDescent="0.25">
      <c r="B2" s="92"/>
    </row>
    <row r="3" spans="1:15" ht="30" x14ac:dyDescent="0.35">
      <c r="B3" s="14" t="s">
        <v>214</v>
      </c>
      <c r="C3" s="15">
        <v>2018</v>
      </c>
      <c r="D3" s="15">
        <v>2019</v>
      </c>
      <c r="E3" s="15">
        <v>2020</v>
      </c>
      <c r="F3" s="15">
        <v>2023</v>
      </c>
      <c r="G3" s="15">
        <v>2025</v>
      </c>
      <c r="H3" s="15">
        <v>2028</v>
      </c>
      <c r="I3" s="15">
        <v>2030</v>
      </c>
      <c r="J3" s="15">
        <v>2033</v>
      </c>
      <c r="K3" s="15">
        <v>2035</v>
      </c>
      <c r="L3" s="15">
        <v>2038</v>
      </c>
      <c r="M3" s="15">
        <v>2040</v>
      </c>
      <c r="N3" s="15">
        <v>2045</v>
      </c>
      <c r="O3" s="15">
        <v>2050</v>
      </c>
    </row>
    <row r="4" spans="1:15" ht="15.75" x14ac:dyDescent="0.3">
      <c r="A4" s="55"/>
      <c r="B4" s="52" t="s">
        <v>172</v>
      </c>
      <c r="C4" s="94">
        <v>4.7433627548575998</v>
      </c>
      <c r="D4" s="94">
        <v>3.7548021435326153</v>
      </c>
      <c r="E4" s="94">
        <v>3.2273105045856982</v>
      </c>
      <c r="F4" s="94">
        <v>1.9595285585359783</v>
      </c>
      <c r="G4" s="94">
        <v>1.3936565312973608</v>
      </c>
      <c r="H4" s="94">
        <v>1.1180800088229033</v>
      </c>
      <c r="I4" s="94">
        <v>0.8496594687943162</v>
      </c>
      <c r="J4" s="94">
        <v>0.73486065135925138</v>
      </c>
      <c r="K4" s="94">
        <v>0.69287335823086427</v>
      </c>
      <c r="L4" s="94">
        <v>0.65378017888973394</v>
      </c>
      <c r="M4" s="94">
        <v>0.63526581711042374</v>
      </c>
      <c r="N4" s="94">
        <v>0.60294440155632001</v>
      </c>
      <c r="O4" s="94">
        <v>0.57335384265000333</v>
      </c>
    </row>
    <row r="5" spans="1:15" ht="15.75" x14ac:dyDescent="0.3">
      <c r="A5" s="56"/>
      <c r="B5" s="52" t="s">
        <v>173</v>
      </c>
      <c r="C5" s="94">
        <v>3159.3146804929643</v>
      </c>
      <c r="D5" s="94">
        <v>2833.315554501894</v>
      </c>
      <c r="E5" s="94">
        <v>2565.5310057597721</v>
      </c>
      <c r="F5" s="94">
        <v>915.95223969264475</v>
      </c>
      <c r="G5" s="94">
        <v>662.04856808800457</v>
      </c>
      <c r="H5" s="94">
        <v>480.54614306440453</v>
      </c>
      <c r="I5" s="94">
        <v>448.09076157341303</v>
      </c>
      <c r="J5" s="94">
        <v>413.41192538616247</v>
      </c>
      <c r="K5" s="94">
        <v>340.01231154754851</v>
      </c>
      <c r="L5" s="94">
        <v>306.65863051201302</v>
      </c>
      <c r="M5" s="94">
        <v>290.48893129421469</v>
      </c>
      <c r="N5" s="94">
        <v>278.60733265610577</v>
      </c>
      <c r="O5" s="94">
        <v>271.17488320848361</v>
      </c>
    </row>
    <row r="6" spans="1:15" ht="15.75" x14ac:dyDescent="0.3">
      <c r="A6" s="57"/>
      <c r="B6" s="52" t="s">
        <v>155</v>
      </c>
      <c r="C6" s="94">
        <v>0</v>
      </c>
      <c r="D6" s="94">
        <v>0</v>
      </c>
      <c r="E6" s="94">
        <v>0</v>
      </c>
      <c r="F6" s="94">
        <v>0</v>
      </c>
      <c r="G6" s="94">
        <v>0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x14ac:dyDescent="0.3">
      <c r="A7" s="58"/>
      <c r="B7" s="52" t="s">
        <v>174</v>
      </c>
      <c r="C7" s="94">
        <v>8326.4600914504663</v>
      </c>
      <c r="D7" s="94">
        <v>7034.4069254988935</v>
      </c>
      <c r="E7" s="94">
        <v>6180.3210301425088</v>
      </c>
      <c r="F7" s="94">
        <v>4321.9921777642785</v>
      </c>
      <c r="G7" s="94">
        <v>3711.6035156295857</v>
      </c>
      <c r="H7" s="94">
        <v>3036.5237718326152</v>
      </c>
      <c r="I7" s="94">
        <v>2748.5299983742784</v>
      </c>
      <c r="J7" s="94">
        <v>2310.7372554158906</v>
      </c>
      <c r="K7" s="94">
        <v>1995.0443701317738</v>
      </c>
      <c r="L7" s="94">
        <v>1554.0515411302413</v>
      </c>
      <c r="M7" s="94">
        <v>1315.1525618438532</v>
      </c>
      <c r="N7" s="94">
        <v>938.53788791150953</v>
      </c>
      <c r="O7" s="94">
        <v>766.57497719128969</v>
      </c>
    </row>
    <row r="8" spans="1:15" ht="15.75" x14ac:dyDescent="0.3">
      <c r="A8" s="59"/>
      <c r="B8" s="52" t="s">
        <v>175</v>
      </c>
      <c r="C8" s="94">
        <v>70.31931046648296</v>
      </c>
      <c r="D8" s="94">
        <v>81.637419671209912</v>
      </c>
      <c r="E8" s="94">
        <v>73.958378110233355</v>
      </c>
      <c r="F8" s="94">
        <v>33.772392225254322</v>
      </c>
      <c r="G8" s="94">
        <v>22.698380331488025</v>
      </c>
      <c r="H8" s="94">
        <v>16.052058498676111</v>
      </c>
      <c r="I8" s="94">
        <v>13.792692077007832</v>
      </c>
      <c r="J8" s="94">
        <v>10.120453457543459</v>
      </c>
      <c r="K8" s="94">
        <v>8.0124652727504042</v>
      </c>
      <c r="L8" s="94">
        <v>5.977015244801847</v>
      </c>
      <c r="M8" s="94">
        <v>4.9033118928346342</v>
      </c>
      <c r="N8" s="94">
        <v>3.0162892869023343</v>
      </c>
      <c r="O8" s="94">
        <v>2.3604688117930768</v>
      </c>
    </row>
    <row r="9" spans="1:15" ht="15.75" x14ac:dyDescent="0.3">
      <c r="A9" s="60"/>
      <c r="B9" s="52" t="s">
        <v>158</v>
      </c>
      <c r="C9" s="94">
        <v>2890.5894630563448</v>
      </c>
      <c r="D9" s="94">
        <v>2628.8674834442022</v>
      </c>
      <c r="E9" s="94">
        <v>2377.7018335617263</v>
      </c>
      <c r="F9" s="94">
        <v>1743.862769929814</v>
      </c>
      <c r="G9" s="94">
        <v>1284.6592871887187</v>
      </c>
      <c r="H9" s="94">
        <v>785.39327748281175</v>
      </c>
      <c r="I9" s="94">
        <v>540.28348588934909</v>
      </c>
      <c r="J9" s="94">
        <v>318.67652714752245</v>
      </c>
      <c r="K9" s="94">
        <v>229.16583392898499</v>
      </c>
      <c r="L9" s="94">
        <v>125.23560663284138</v>
      </c>
      <c r="M9" s="94">
        <v>81.689871261110753</v>
      </c>
      <c r="N9" s="94">
        <v>28.185700573818075</v>
      </c>
      <c r="O9" s="94">
        <v>14.516616219718419</v>
      </c>
    </row>
    <row r="10" spans="1:15" ht="15.75" x14ac:dyDescent="0.3">
      <c r="A10" s="61"/>
      <c r="B10" s="53" t="s">
        <v>176</v>
      </c>
      <c r="C10" s="94">
        <v>48.683988056012439</v>
      </c>
      <c r="D10" s="94">
        <v>5.4788575300391553</v>
      </c>
      <c r="E10" s="94">
        <v>0.27615620231457494</v>
      </c>
      <c r="F10" s="94">
        <v>0.32520471055178118</v>
      </c>
      <c r="G10" s="94">
        <v>0.32524003877231394</v>
      </c>
      <c r="H10" s="94">
        <v>0.32529412336727792</v>
      </c>
      <c r="I10" s="94">
        <v>0.32533279265555132</v>
      </c>
      <c r="J10" s="94">
        <v>0.32540082417484306</v>
      </c>
      <c r="K10" s="94">
        <v>0.3254511947319268</v>
      </c>
      <c r="L10" s="94">
        <v>0.32554319251342312</v>
      </c>
      <c r="M10" s="94">
        <v>0.32560669020262512</v>
      </c>
      <c r="N10" s="94">
        <v>0.32579101581707404</v>
      </c>
      <c r="O10" s="94">
        <v>0.32600592947369189</v>
      </c>
    </row>
    <row r="11" spans="1:15" ht="15.75" x14ac:dyDescent="0.3">
      <c r="A11" s="62"/>
      <c r="B11" s="54" t="s">
        <v>177</v>
      </c>
      <c r="C11" s="66">
        <v>14451.426908221116</v>
      </c>
      <c r="D11" s="66">
        <v>12581.982185259732</v>
      </c>
      <c r="E11" s="66">
        <v>11200.739558078825</v>
      </c>
      <c r="F11" s="66">
        <v>7017.5391081705275</v>
      </c>
      <c r="G11" s="66">
        <v>5682.403407769094</v>
      </c>
      <c r="H11" s="66">
        <v>4319.6333308873309</v>
      </c>
      <c r="I11" s="66">
        <v>3751.5465973828427</v>
      </c>
      <c r="J11" s="66">
        <v>3053.6810220584784</v>
      </c>
      <c r="K11" s="66">
        <v>2572.9278542392885</v>
      </c>
      <c r="L11" s="66">
        <v>1992.5765736987873</v>
      </c>
      <c r="M11" s="66">
        <v>1692.8699421091237</v>
      </c>
      <c r="N11" s="66">
        <v>1248.950154829892</v>
      </c>
      <c r="O11" s="66">
        <v>1055.2002992739347</v>
      </c>
    </row>
    <row r="12" spans="1:15" ht="15.75" x14ac:dyDescent="0.3">
      <c r="A12" s="63"/>
      <c r="B12" s="52" t="s">
        <v>66</v>
      </c>
      <c r="C12" s="95">
        <v>0</v>
      </c>
      <c r="D12" s="95">
        <v>0</v>
      </c>
      <c r="E12" s="95">
        <v>0</v>
      </c>
      <c r="F12" s="95">
        <v>0</v>
      </c>
      <c r="G12" s="95">
        <v>0</v>
      </c>
      <c r="H12" s="95">
        <v>0</v>
      </c>
      <c r="I12" s="95">
        <v>0</v>
      </c>
      <c r="J12" s="95">
        <v>0</v>
      </c>
      <c r="K12" s="95">
        <v>0</v>
      </c>
      <c r="L12" s="95">
        <v>0</v>
      </c>
      <c r="M12" s="95">
        <v>0</v>
      </c>
      <c r="N12" s="95">
        <v>0</v>
      </c>
      <c r="O12" s="95">
        <v>0</v>
      </c>
    </row>
    <row r="13" spans="1:15" ht="15.75" x14ac:dyDescent="0.3">
      <c r="A13" s="64"/>
      <c r="B13" s="54" t="s">
        <v>178</v>
      </c>
      <c r="C13" s="66">
        <v>0</v>
      </c>
      <c r="D13" s="66">
        <v>0</v>
      </c>
      <c r="E13" s="66">
        <v>0</v>
      </c>
      <c r="F13" s="66">
        <v>0</v>
      </c>
      <c r="G13" s="66">
        <v>0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x14ac:dyDescent="0.25"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</row>
    <row r="15" spans="1:15" ht="16.5" x14ac:dyDescent="0.3">
      <c r="B15" s="12" t="s">
        <v>172</v>
      </c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</row>
    <row r="16" spans="1:15" ht="30" x14ac:dyDescent="0.35">
      <c r="A16" s="47" t="s">
        <v>179</v>
      </c>
      <c r="B16" s="14" t="s">
        <v>214</v>
      </c>
      <c r="C16" s="15">
        <v>2018</v>
      </c>
      <c r="D16" s="15">
        <v>2019</v>
      </c>
      <c r="E16" s="15">
        <v>2020</v>
      </c>
      <c r="F16" s="15">
        <v>2023</v>
      </c>
      <c r="G16" s="15">
        <v>2025</v>
      </c>
      <c r="H16" s="15">
        <v>2028</v>
      </c>
      <c r="I16" s="15">
        <v>2030</v>
      </c>
      <c r="J16" s="15">
        <v>2033</v>
      </c>
      <c r="K16" s="15">
        <v>2035</v>
      </c>
      <c r="L16" s="15">
        <v>2038</v>
      </c>
      <c r="M16" s="15">
        <v>2040</v>
      </c>
      <c r="N16" s="15">
        <v>2045</v>
      </c>
      <c r="O16" s="15">
        <v>2050</v>
      </c>
    </row>
    <row r="17" spans="1:15" ht="15.75" x14ac:dyDescent="0.3">
      <c r="A17" s="48" t="s">
        <v>69</v>
      </c>
      <c r="B17" s="16" t="s">
        <v>221</v>
      </c>
      <c r="C17" s="94">
        <v>4.7433627548575998</v>
      </c>
      <c r="D17" s="94">
        <v>3.7548021435326153</v>
      </c>
      <c r="E17" s="94">
        <v>3.2273105045856982</v>
      </c>
      <c r="F17" s="94">
        <v>1.9595285585359783</v>
      </c>
      <c r="G17" s="94">
        <v>1.3936565312973608</v>
      </c>
      <c r="H17" s="94">
        <v>1.1180800088229033</v>
      </c>
      <c r="I17" s="94">
        <v>0.8496594687943162</v>
      </c>
      <c r="J17" s="94">
        <v>0.73486065135925138</v>
      </c>
      <c r="K17" s="94">
        <v>0.69287335823086427</v>
      </c>
      <c r="L17" s="94">
        <v>0.65378017888973394</v>
      </c>
      <c r="M17" s="94">
        <v>0.63526581711042374</v>
      </c>
      <c r="N17" s="94">
        <v>0.60294440155632001</v>
      </c>
      <c r="O17" s="94">
        <v>0.57335384265000333</v>
      </c>
    </row>
    <row r="18" spans="1:15" ht="15.75" x14ac:dyDescent="0.3">
      <c r="A18" s="48"/>
      <c r="B18" s="16" t="s">
        <v>222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4">
        <v>0</v>
      </c>
      <c r="I18" s="94">
        <v>0</v>
      </c>
      <c r="J18" s="94">
        <v>0</v>
      </c>
      <c r="K18" s="94">
        <v>0</v>
      </c>
      <c r="L18" s="94">
        <v>0</v>
      </c>
      <c r="M18" s="94">
        <v>0</v>
      </c>
      <c r="N18" s="94">
        <v>0</v>
      </c>
      <c r="O18" s="94">
        <v>0</v>
      </c>
    </row>
    <row r="19" spans="1:15" ht="15.75" x14ac:dyDescent="0.3">
      <c r="A19" s="48" t="s">
        <v>68</v>
      </c>
      <c r="B19" s="16" t="s">
        <v>223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4">
        <v>0</v>
      </c>
      <c r="I19" s="94">
        <v>0</v>
      </c>
      <c r="J19" s="94">
        <v>0</v>
      </c>
      <c r="K19" s="94">
        <v>0</v>
      </c>
      <c r="L19" s="94">
        <v>0</v>
      </c>
      <c r="M19" s="94">
        <v>0</v>
      </c>
      <c r="N19" s="94">
        <v>0</v>
      </c>
      <c r="O19" s="94">
        <v>0</v>
      </c>
    </row>
    <row r="20" spans="1:15" ht="15.75" x14ac:dyDescent="0.3">
      <c r="A20" s="48"/>
      <c r="B20" s="16" t="s">
        <v>224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4">
        <v>0</v>
      </c>
      <c r="I20" s="94">
        <v>0</v>
      </c>
      <c r="J20" s="94">
        <v>0</v>
      </c>
      <c r="K20" s="94">
        <v>0</v>
      </c>
      <c r="L20" s="94">
        <v>0</v>
      </c>
      <c r="M20" s="94">
        <v>0</v>
      </c>
      <c r="N20" s="94">
        <v>0</v>
      </c>
      <c r="O20" s="94">
        <v>0</v>
      </c>
    </row>
    <row r="21" spans="1:15" ht="15.75" x14ac:dyDescent="0.3">
      <c r="A21" s="48" t="s">
        <v>11</v>
      </c>
      <c r="B21" s="16" t="s">
        <v>225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4">
        <v>0</v>
      </c>
      <c r="I21" s="94">
        <v>0</v>
      </c>
      <c r="J21" s="94">
        <v>0</v>
      </c>
      <c r="K21" s="94">
        <v>0</v>
      </c>
      <c r="L21" s="94">
        <v>0</v>
      </c>
      <c r="M21" s="94">
        <v>0</v>
      </c>
      <c r="N21" s="94">
        <v>0</v>
      </c>
      <c r="O21" s="94">
        <v>0</v>
      </c>
    </row>
    <row r="22" spans="1:15" ht="15.75" x14ac:dyDescent="0.3">
      <c r="A22" s="48"/>
      <c r="B22" s="16" t="s">
        <v>226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4">
        <v>0</v>
      </c>
      <c r="I22" s="94">
        <v>0</v>
      </c>
      <c r="J22" s="94">
        <v>0</v>
      </c>
      <c r="K22" s="94">
        <v>0</v>
      </c>
      <c r="L22" s="94">
        <v>0</v>
      </c>
      <c r="M22" s="94">
        <v>0</v>
      </c>
      <c r="N22" s="94">
        <v>0</v>
      </c>
      <c r="O22" s="94">
        <v>0</v>
      </c>
    </row>
    <row r="23" spans="1:15" ht="15.75" x14ac:dyDescent="0.3">
      <c r="A23" s="48" t="s">
        <v>81</v>
      </c>
      <c r="B23" s="16" t="s">
        <v>89</v>
      </c>
      <c r="C23" s="94">
        <v>0</v>
      </c>
      <c r="D23" s="94">
        <v>0</v>
      </c>
      <c r="E23" s="94">
        <v>0</v>
      </c>
      <c r="F23" s="94">
        <v>0</v>
      </c>
      <c r="G23" s="94">
        <v>0</v>
      </c>
      <c r="H23" s="94">
        <v>0</v>
      </c>
      <c r="I23" s="94">
        <v>0</v>
      </c>
      <c r="J23" s="94">
        <v>0</v>
      </c>
      <c r="K23" s="94">
        <v>0</v>
      </c>
      <c r="L23" s="94">
        <v>0</v>
      </c>
      <c r="M23" s="94">
        <v>0</v>
      </c>
      <c r="N23" s="94">
        <v>0</v>
      </c>
      <c r="O23" s="94">
        <v>0</v>
      </c>
    </row>
    <row r="24" spans="1:15" ht="15.75" x14ac:dyDescent="0.3">
      <c r="A24" s="48" t="s">
        <v>35</v>
      </c>
      <c r="B24" s="16" t="s">
        <v>90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4">
        <v>0</v>
      </c>
      <c r="M24" s="94">
        <v>0</v>
      </c>
      <c r="N24" s="94">
        <v>0</v>
      </c>
      <c r="O24" s="94">
        <v>0</v>
      </c>
    </row>
    <row r="25" spans="1:15" ht="15.75" x14ac:dyDescent="0.3">
      <c r="A25" s="48" t="s">
        <v>36</v>
      </c>
      <c r="B25" s="16" t="s">
        <v>91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4">
        <v>0</v>
      </c>
      <c r="M25" s="94">
        <v>0</v>
      </c>
      <c r="N25" s="94">
        <v>0</v>
      </c>
      <c r="O25" s="94">
        <v>0</v>
      </c>
    </row>
    <row r="26" spans="1:15" ht="15.75" x14ac:dyDescent="0.3">
      <c r="A26" s="48" t="s">
        <v>12</v>
      </c>
      <c r="B26" s="16" t="s">
        <v>92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4">
        <v>0</v>
      </c>
      <c r="M26" s="94">
        <v>0</v>
      </c>
      <c r="N26" s="94">
        <v>0</v>
      </c>
      <c r="O26" s="94">
        <v>0</v>
      </c>
    </row>
    <row r="27" spans="1:15" ht="15.75" x14ac:dyDescent="0.3">
      <c r="A27" s="48" t="s">
        <v>93</v>
      </c>
      <c r="B27" s="16" t="s">
        <v>180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4">
        <v>0</v>
      </c>
      <c r="M27" s="94">
        <v>0</v>
      </c>
      <c r="N27" s="94">
        <v>0</v>
      </c>
      <c r="O27" s="94">
        <v>0</v>
      </c>
    </row>
    <row r="28" spans="1:15" ht="15.75" x14ac:dyDescent="0.3">
      <c r="A28" s="48" t="s">
        <v>10</v>
      </c>
      <c r="B28" s="16" t="s">
        <v>94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4">
        <v>0</v>
      </c>
      <c r="M28" s="94">
        <v>0</v>
      </c>
      <c r="N28" s="94">
        <v>0</v>
      </c>
      <c r="O28" s="94">
        <v>0</v>
      </c>
    </row>
    <row r="29" spans="1:15" ht="15.75" x14ac:dyDescent="0.3">
      <c r="A29" s="48"/>
      <c r="B29" s="16" t="s">
        <v>227</v>
      </c>
      <c r="C29" s="94">
        <v>0</v>
      </c>
      <c r="D29" s="94">
        <v>0</v>
      </c>
      <c r="E29" s="94">
        <v>0</v>
      </c>
      <c r="F29" s="94">
        <v>0</v>
      </c>
      <c r="G29" s="94">
        <v>0</v>
      </c>
      <c r="H29" s="94">
        <v>0</v>
      </c>
      <c r="I29" s="94">
        <v>0</v>
      </c>
      <c r="J29" s="94">
        <v>0</v>
      </c>
      <c r="K29" s="94">
        <v>0</v>
      </c>
      <c r="L29" s="94">
        <v>0</v>
      </c>
      <c r="M29" s="94">
        <v>0</v>
      </c>
      <c r="N29" s="94">
        <v>0</v>
      </c>
      <c r="O29" s="94">
        <v>0</v>
      </c>
    </row>
    <row r="30" spans="1:15" ht="15.75" x14ac:dyDescent="0.3">
      <c r="A30" s="48"/>
      <c r="B30" s="17" t="s">
        <v>181</v>
      </c>
      <c r="C30" s="67">
        <f t="shared" ref="C30:O30" si="0">SUM(C17:C29)</f>
        <v>4.7433627548575998</v>
      </c>
      <c r="D30" s="67">
        <f t="shared" si="0"/>
        <v>3.7548021435326153</v>
      </c>
      <c r="E30" s="67">
        <f t="shared" si="0"/>
        <v>3.2273105045856982</v>
      </c>
      <c r="F30" s="67">
        <f t="shared" si="0"/>
        <v>1.9595285585359783</v>
      </c>
      <c r="G30" s="67">
        <f t="shared" si="0"/>
        <v>1.3936565312973608</v>
      </c>
      <c r="H30" s="67">
        <f t="shared" si="0"/>
        <v>1.1180800088229033</v>
      </c>
      <c r="I30" s="67">
        <f t="shared" si="0"/>
        <v>0.8496594687943162</v>
      </c>
      <c r="J30" s="67">
        <f t="shared" si="0"/>
        <v>0.73486065135925138</v>
      </c>
      <c r="K30" s="67">
        <f t="shared" si="0"/>
        <v>0.69287335823086427</v>
      </c>
      <c r="L30" s="67">
        <f t="shared" si="0"/>
        <v>0.65378017888973394</v>
      </c>
      <c r="M30" s="67">
        <f t="shared" si="0"/>
        <v>0.63526581711042374</v>
      </c>
      <c r="N30" s="67">
        <f t="shared" si="0"/>
        <v>0.60294440155632001</v>
      </c>
      <c r="O30" s="67">
        <f t="shared" si="0"/>
        <v>0.57335384265000333</v>
      </c>
    </row>
    <row r="31" spans="1:15" ht="15.75" x14ac:dyDescent="0.3">
      <c r="A31" s="49"/>
      <c r="B31" s="18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</row>
    <row r="32" spans="1:15" ht="16.5" x14ac:dyDescent="0.3">
      <c r="A32" s="49"/>
      <c r="B32" s="19" t="s">
        <v>173</v>
      </c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</row>
    <row r="33" spans="1:15" ht="30" x14ac:dyDescent="0.35">
      <c r="A33" s="47"/>
      <c r="B33" s="14" t="s">
        <v>214</v>
      </c>
      <c r="C33" s="15">
        <v>2018</v>
      </c>
      <c r="D33" s="15">
        <v>2019</v>
      </c>
      <c r="E33" s="15">
        <v>2020</v>
      </c>
      <c r="F33" s="15">
        <v>2023</v>
      </c>
      <c r="G33" s="15">
        <v>2025</v>
      </c>
      <c r="H33" s="15">
        <v>2028</v>
      </c>
      <c r="I33" s="15">
        <v>2030</v>
      </c>
      <c r="J33" s="15">
        <v>2033</v>
      </c>
      <c r="K33" s="15">
        <v>2035</v>
      </c>
      <c r="L33" s="15">
        <v>2038</v>
      </c>
      <c r="M33" s="15">
        <v>2040</v>
      </c>
      <c r="N33" s="15">
        <v>2045</v>
      </c>
      <c r="O33" s="15">
        <v>2050</v>
      </c>
    </row>
    <row r="34" spans="1:15" ht="15.75" x14ac:dyDescent="0.3">
      <c r="A34" s="48" t="s">
        <v>17</v>
      </c>
      <c r="B34" s="21" t="s">
        <v>228</v>
      </c>
      <c r="C34" s="94">
        <v>1425.2899849279163</v>
      </c>
      <c r="D34" s="94">
        <v>1333.9275512097436</v>
      </c>
      <c r="E34" s="94">
        <v>1237.7985725170149</v>
      </c>
      <c r="F34" s="94">
        <v>577.88383391214779</v>
      </c>
      <c r="G34" s="94">
        <v>411.36436533951559</v>
      </c>
      <c r="H34" s="94">
        <v>283.60435821097298</v>
      </c>
      <c r="I34" s="94">
        <v>261.21311969884397</v>
      </c>
      <c r="J34" s="94">
        <v>233.75077616375194</v>
      </c>
      <c r="K34" s="94">
        <v>206.74134245989626</v>
      </c>
      <c r="L34" s="94">
        <v>186.51159019266652</v>
      </c>
      <c r="M34" s="94">
        <v>175.74547273205314</v>
      </c>
      <c r="N34" s="94">
        <v>169.41590754218294</v>
      </c>
      <c r="O34" s="94">
        <v>165.93586277620301</v>
      </c>
    </row>
    <row r="35" spans="1:15" ht="15.75" x14ac:dyDescent="0.3">
      <c r="A35" s="48"/>
      <c r="B35" s="21" t="s">
        <v>229</v>
      </c>
      <c r="C35" s="94">
        <v>0</v>
      </c>
      <c r="D35" s="94">
        <v>0</v>
      </c>
      <c r="E35" s="94">
        <v>0</v>
      </c>
      <c r="F35" s="94">
        <v>0</v>
      </c>
      <c r="G35" s="94">
        <v>0</v>
      </c>
      <c r="H35" s="94">
        <v>0</v>
      </c>
      <c r="I35" s="94">
        <v>0</v>
      </c>
      <c r="J35" s="94">
        <v>0</v>
      </c>
      <c r="K35" s="94">
        <v>0</v>
      </c>
      <c r="L35" s="94">
        <v>0</v>
      </c>
      <c r="M35" s="94">
        <v>0</v>
      </c>
      <c r="N35" s="94">
        <v>0</v>
      </c>
      <c r="O35" s="94">
        <v>0</v>
      </c>
    </row>
    <row r="36" spans="1:15" ht="15.75" x14ac:dyDescent="0.3">
      <c r="A36" s="48" t="s">
        <v>7</v>
      </c>
      <c r="B36" s="21" t="s">
        <v>230</v>
      </c>
      <c r="C36" s="94">
        <v>0</v>
      </c>
      <c r="D36" s="94">
        <v>0</v>
      </c>
      <c r="E36" s="94">
        <v>0</v>
      </c>
      <c r="F36" s="94">
        <v>0</v>
      </c>
      <c r="G36" s="94">
        <v>0</v>
      </c>
      <c r="H36" s="94">
        <v>0</v>
      </c>
      <c r="I36" s="94">
        <v>0</v>
      </c>
      <c r="J36" s="94">
        <v>0</v>
      </c>
      <c r="K36" s="94">
        <v>0</v>
      </c>
      <c r="L36" s="94">
        <v>0</v>
      </c>
      <c r="M36" s="94">
        <v>0</v>
      </c>
      <c r="N36" s="94">
        <v>0</v>
      </c>
      <c r="O36" s="94">
        <v>0</v>
      </c>
    </row>
    <row r="37" spans="1:15" ht="15.75" x14ac:dyDescent="0.3">
      <c r="A37" s="48"/>
      <c r="B37" s="21" t="s">
        <v>231</v>
      </c>
      <c r="C37" s="94">
        <v>0</v>
      </c>
      <c r="D37" s="94">
        <v>0</v>
      </c>
      <c r="E37" s="94">
        <v>0</v>
      </c>
      <c r="F37" s="94">
        <v>0</v>
      </c>
      <c r="G37" s="94">
        <v>0</v>
      </c>
      <c r="H37" s="94">
        <v>0</v>
      </c>
      <c r="I37" s="94">
        <v>0</v>
      </c>
      <c r="J37" s="94">
        <v>0</v>
      </c>
      <c r="K37" s="94">
        <v>0</v>
      </c>
      <c r="L37" s="94">
        <v>0</v>
      </c>
      <c r="M37" s="94">
        <v>0</v>
      </c>
      <c r="N37" s="94">
        <v>0</v>
      </c>
      <c r="O37" s="94">
        <v>0</v>
      </c>
    </row>
    <row r="38" spans="1:15" ht="15.75" x14ac:dyDescent="0.3">
      <c r="A38" s="48" t="s">
        <v>18</v>
      </c>
      <c r="B38" s="21" t="s">
        <v>232</v>
      </c>
      <c r="C38" s="94">
        <v>119.24947976655362</v>
      </c>
      <c r="D38" s="94">
        <v>100.5742617476955</v>
      </c>
      <c r="E38" s="94">
        <v>97.621591344261589</v>
      </c>
      <c r="F38" s="94">
        <v>92.706475537741966</v>
      </c>
      <c r="G38" s="94">
        <v>72.707820941153429</v>
      </c>
      <c r="H38" s="94">
        <v>69.042873554943853</v>
      </c>
      <c r="I38" s="94">
        <v>62.049802292309053</v>
      </c>
      <c r="J38" s="94">
        <v>62.753656027073141</v>
      </c>
      <c r="K38" s="94">
        <v>28.344057106244122</v>
      </c>
      <c r="L38" s="94">
        <v>25.408571991507657</v>
      </c>
      <c r="M38" s="94">
        <v>24.905333405982955</v>
      </c>
      <c r="N38" s="94">
        <v>24.638989097826119</v>
      </c>
      <c r="O38" s="94">
        <v>24.376641678735357</v>
      </c>
    </row>
    <row r="39" spans="1:15" ht="15.75" x14ac:dyDescent="0.3">
      <c r="A39" s="48"/>
      <c r="B39" s="21" t="s">
        <v>233</v>
      </c>
      <c r="C39" s="94">
        <v>0</v>
      </c>
      <c r="D39" s="94">
        <v>0</v>
      </c>
      <c r="E39" s="94">
        <v>0</v>
      </c>
      <c r="F39" s="94">
        <v>0</v>
      </c>
      <c r="G39" s="94">
        <v>0</v>
      </c>
      <c r="H39" s="94">
        <v>0</v>
      </c>
      <c r="I39" s="94">
        <v>0</v>
      </c>
      <c r="J39" s="94">
        <v>0</v>
      </c>
      <c r="K39" s="94">
        <v>0</v>
      </c>
      <c r="L39" s="94">
        <v>0</v>
      </c>
      <c r="M39" s="94">
        <v>0</v>
      </c>
      <c r="N39" s="94">
        <v>0</v>
      </c>
      <c r="O39" s="94">
        <v>0</v>
      </c>
    </row>
    <row r="40" spans="1:15" ht="15.75" x14ac:dyDescent="0.3">
      <c r="A40" s="48" t="s">
        <v>20</v>
      </c>
      <c r="B40" s="21" t="s">
        <v>234</v>
      </c>
      <c r="C40" s="94">
        <v>1343.0849173194458</v>
      </c>
      <c r="D40" s="94">
        <v>1205.6169053806236</v>
      </c>
      <c r="E40" s="94">
        <v>1070.8723599397122</v>
      </c>
      <c r="F40" s="94">
        <v>188.96286772328256</v>
      </c>
      <c r="G40" s="94">
        <v>127.34913807102819</v>
      </c>
      <c r="H40" s="94">
        <v>86.426012587080237</v>
      </c>
      <c r="I40" s="94">
        <v>88.663418670736604</v>
      </c>
      <c r="J40" s="94">
        <v>83.875033463573146</v>
      </c>
      <c r="K40" s="94">
        <v>73.270391982787402</v>
      </c>
      <c r="L40" s="94">
        <v>65.000870795086058</v>
      </c>
      <c r="M40" s="94">
        <v>61.295377364679091</v>
      </c>
      <c r="N40" s="94">
        <v>58.775942819253224</v>
      </c>
      <c r="O40" s="94">
        <v>57.641816311911448</v>
      </c>
    </row>
    <row r="41" spans="1:15" ht="15.75" x14ac:dyDescent="0.3">
      <c r="A41" s="48"/>
      <c r="B41" s="21" t="s">
        <v>235</v>
      </c>
      <c r="C41" s="94">
        <v>0</v>
      </c>
      <c r="D41" s="94">
        <v>0</v>
      </c>
      <c r="E41" s="94">
        <v>0</v>
      </c>
      <c r="F41" s="94">
        <v>0</v>
      </c>
      <c r="G41" s="94">
        <v>0</v>
      </c>
      <c r="H41" s="94">
        <v>0</v>
      </c>
      <c r="I41" s="94">
        <v>0</v>
      </c>
      <c r="J41" s="94">
        <v>0</v>
      </c>
      <c r="K41" s="94">
        <v>0</v>
      </c>
      <c r="L41" s="94">
        <v>0</v>
      </c>
      <c r="M41" s="94">
        <v>0</v>
      </c>
      <c r="N41" s="94">
        <v>0</v>
      </c>
      <c r="O41" s="94">
        <v>0</v>
      </c>
    </row>
    <row r="42" spans="1:15" ht="15.75" x14ac:dyDescent="0.3">
      <c r="A42" s="48" t="s">
        <v>14</v>
      </c>
      <c r="B42" s="21" t="s">
        <v>236</v>
      </c>
      <c r="C42" s="94">
        <v>0.64061982761016867</v>
      </c>
      <c r="D42" s="94">
        <v>0.77955132250576187</v>
      </c>
      <c r="E42" s="94">
        <v>0.81191742960553159</v>
      </c>
      <c r="F42" s="94">
        <v>0.73163580714276</v>
      </c>
      <c r="G42" s="94">
        <v>0.67427555986276755</v>
      </c>
      <c r="H42" s="94">
        <v>0.59655586173074537</v>
      </c>
      <c r="I42" s="94">
        <v>0.54978588217105506</v>
      </c>
      <c r="J42" s="94">
        <v>0.48641536224849047</v>
      </c>
      <c r="K42" s="94">
        <v>0.44828039784820878</v>
      </c>
      <c r="L42" s="94">
        <v>0.3966098060706329</v>
      </c>
      <c r="M42" s="94">
        <v>0.36551559727469524</v>
      </c>
      <c r="N42" s="94">
        <v>0.29803143856474346</v>
      </c>
      <c r="O42" s="94">
        <v>0.24300669803214361</v>
      </c>
    </row>
    <row r="43" spans="1:15" ht="15.75" x14ac:dyDescent="0.3">
      <c r="A43" s="48"/>
      <c r="B43" s="21" t="s">
        <v>237</v>
      </c>
      <c r="C43" s="94">
        <v>0</v>
      </c>
      <c r="D43" s="94">
        <v>0</v>
      </c>
      <c r="E43" s="94">
        <v>0</v>
      </c>
      <c r="F43" s="94">
        <v>0</v>
      </c>
      <c r="G43" s="94">
        <v>0</v>
      </c>
      <c r="H43" s="94">
        <v>0</v>
      </c>
      <c r="I43" s="94">
        <v>0</v>
      </c>
      <c r="J43" s="94">
        <v>0</v>
      </c>
      <c r="K43" s="94">
        <v>0</v>
      </c>
      <c r="L43" s="94">
        <v>0</v>
      </c>
      <c r="M43" s="94">
        <v>0</v>
      </c>
      <c r="N43" s="94">
        <v>0</v>
      </c>
      <c r="O43" s="94">
        <v>0</v>
      </c>
    </row>
    <row r="44" spans="1:15" ht="15.75" x14ac:dyDescent="0.3">
      <c r="A44" s="48" t="s">
        <v>15</v>
      </c>
      <c r="B44" s="21" t="s">
        <v>238</v>
      </c>
      <c r="C44" s="94">
        <v>0.17160000000000003</v>
      </c>
      <c r="D44" s="94">
        <v>0</v>
      </c>
      <c r="E44" s="94">
        <v>0</v>
      </c>
      <c r="F44" s="94">
        <v>0</v>
      </c>
      <c r="G44" s="94">
        <v>0</v>
      </c>
      <c r="H44" s="94">
        <v>0</v>
      </c>
      <c r="I44" s="94">
        <v>0</v>
      </c>
      <c r="J44" s="94">
        <v>0</v>
      </c>
      <c r="K44" s="94">
        <v>0</v>
      </c>
      <c r="L44" s="94">
        <v>0</v>
      </c>
      <c r="M44" s="94">
        <v>0</v>
      </c>
      <c r="N44" s="94">
        <v>0</v>
      </c>
      <c r="O44" s="94">
        <v>0</v>
      </c>
    </row>
    <row r="45" spans="1:15" ht="15.75" x14ac:dyDescent="0.3">
      <c r="A45" s="48"/>
      <c r="B45" s="21" t="s">
        <v>239</v>
      </c>
      <c r="C45" s="94">
        <v>0</v>
      </c>
      <c r="D45" s="94">
        <v>0</v>
      </c>
      <c r="E45" s="94">
        <v>0</v>
      </c>
      <c r="F45" s="94">
        <v>0</v>
      </c>
      <c r="G45" s="94">
        <v>0</v>
      </c>
      <c r="H45" s="94">
        <v>0</v>
      </c>
      <c r="I45" s="94">
        <v>0</v>
      </c>
      <c r="J45" s="94">
        <v>0</v>
      </c>
      <c r="K45" s="94">
        <v>0</v>
      </c>
      <c r="L45" s="94">
        <v>0</v>
      </c>
      <c r="M45" s="94">
        <v>0</v>
      </c>
      <c r="N45" s="94">
        <v>0</v>
      </c>
      <c r="O45" s="94">
        <v>0</v>
      </c>
    </row>
    <row r="46" spans="1:15" ht="15.75" x14ac:dyDescent="0.3">
      <c r="A46" s="48" t="s">
        <v>21</v>
      </c>
      <c r="B46" s="21" t="s">
        <v>240</v>
      </c>
      <c r="C46" s="94">
        <v>0</v>
      </c>
      <c r="D46" s="94">
        <v>0</v>
      </c>
      <c r="E46" s="94">
        <v>0</v>
      </c>
      <c r="F46" s="94">
        <v>0</v>
      </c>
      <c r="G46" s="94">
        <v>0</v>
      </c>
      <c r="H46" s="94">
        <v>0</v>
      </c>
      <c r="I46" s="94">
        <v>0</v>
      </c>
      <c r="J46" s="94">
        <v>0</v>
      </c>
      <c r="K46" s="94">
        <v>0</v>
      </c>
      <c r="L46" s="94">
        <v>0</v>
      </c>
      <c r="M46" s="94">
        <v>0</v>
      </c>
      <c r="N46" s="94">
        <v>0</v>
      </c>
      <c r="O46" s="94">
        <v>0</v>
      </c>
    </row>
    <row r="47" spans="1:15" ht="15.75" x14ac:dyDescent="0.3">
      <c r="A47" s="48"/>
      <c r="B47" s="21" t="s">
        <v>241</v>
      </c>
      <c r="C47" s="94">
        <v>0</v>
      </c>
      <c r="D47" s="94">
        <v>0</v>
      </c>
      <c r="E47" s="94">
        <v>0</v>
      </c>
      <c r="F47" s="94">
        <v>0</v>
      </c>
      <c r="G47" s="94">
        <v>0</v>
      </c>
      <c r="H47" s="94">
        <v>0</v>
      </c>
      <c r="I47" s="94">
        <v>0</v>
      </c>
      <c r="J47" s="94">
        <v>0</v>
      </c>
      <c r="K47" s="94">
        <v>0</v>
      </c>
      <c r="L47" s="94">
        <v>0</v>
      </c>
      <c r="M47" s="94">
        <v>0</v>
      </c>
      <c r="N47" s="94">
        <v>0</v>
      </c>
      <c r="O47" s="94">
        <v>0</v>
      </c>
    </row>
    <row r="48" spans="1:15" ht="15.75" x14ac:dyDescent="0.3">
      <c r="A48" s="48" t="s">
        <v>19</v>
      </c>
      <c r="B48" s="21" t="s">
        <v>242</v>
      </c>
      <c r="C48" s="94">
        <v>0</v>
      </c>
      <c r="D48" s="94">
        <v>0</v>
      </c>
      <c r="E48" s="94">
        <v>0</v>
      </c>
      <c r="F48" s="94">
        <v>0</v>
      </c>
      <c r="G48" s="94">
        <v>0</v>
      </c>
      <c r="H48" s="94">
        <v>0</v>
      </c>
      <c r="I48" s="94">
        <v>0</v>
      </c>
      <c r="J48" s="94">
        <v>0</v>
      </c>
      <c r="K48" s="94">
        <v>0</v>
      </c>
      <c r="L48" s="94">
        <v>0</v>
      </c>
      <c r="M48" s="94">
        <v>0</v>
      </c>
      <c r="N48" s="94">
        <v>0</v>
      </c>
      <c r="O48" s="94">
        <v>0</v>
      </c>
    </row>
    <row r="49" spans="1:15" ht="15.75" x14ac:dyDescent="0.3">
      <c r="A49" s="48"/>
      <c r="B49" s="21" t="s">
        <v>243</v>
      </c>
      <c r="C49" s="94">
        <v>0</v>
      </c>
      <c r="D49" s="94">
        <v>0</v>
      </c>
      <c r="E49" s="94">
        <v>0</v>
      </c>
      <c r="F49" s="94">
        <v>0</v>
      </c>
      <c r="G49" s="94">
        <v>0</v>
      </c>
      <c r="H49" s="94">
        <v>0</v>
      </c>
      <c r="I49" s="94">
        <v>0</v>
      </c>
      <c r="J49" s="94">
        <v>0</v>
      </c>
      <c r="K49" s="94">
        <v>0</v>
      </c>
      <c r="L49" s="94">
        <v>0</v>
      </c>
      <c r="M49" s="94">
        <v>0</v>
      </c>
      <c r="N49" s="94">
        <v>0</v>
      </c>
      <c r="O49" s="94">
        <v>0</v>
      </c>
    </row>
    <row r="50" spans="1:15" ht="15.75" x14ac:dyDescent="0.3">
      <c r="A50" s="48" t="s">
        <v>16</v>
      </c>
      <c r="B50" s="21" t="s">
        <v>244</v>
      </c>
      <c r="C50" s="94">
        <v>270.87807865143856</v>
      </c>
      <c r="D50" s="94">
        <v>192.41728484132599</v>
      </c>
      <c r="E50" s="94">
        <v>158.42656452917808</v>
      </c>
      <c r="F50" s="94">
        <v>55.667426712329664</v>
      </c>
      <c r="G50" s="94">
        <v>49.952968176444635</v>
      </c>
      <c r="H50" s="94">
        <v>40.876342849676753</v>
      </c>
      <c r="I50" s="94">
        <v>35.614635029352307</v>
      </c>
      <c r="J50" s="94">
        <v>32.546044369515748</v>
      </c>
      <c r="K50" s="94">
        <v>31.208239600772554</v>
      </c>
      <c r="L50" s="94">
        <v>29.340987726682137</v>
      </c>
      <c r="M50" s="94">
        <v>28.177232194224832</v>
      </c>
      <c r="N50" s="94">
        <v>25.478461758278687</v>
      </c>
      <c r="O50" s="94">
        <v>22.977555743601663</v>
      </c>
    </row>
    <row r="51" spans="1:15" ht="15.75" x14ac:dyDescent="0.3">
      <c r="A51" s="48"/>
      <c r="B51" s="21" t="s">
        <v>245</v>
      </c>
      <c r="C51" s="94">
        <v>0</v>
      </c>
      <c r="D51" s="94">
        <v>0</v>
      </c>
      <c r="E51" s="94">
        <v>0</v>
      </c>
      <c r="F51" s="94">
        <v>0</v>
      </c>
      <c r="G51" s="94">
        <v>0</v>
      </c>
      <c r="H51" s="94">
        <v>0</v>
      </c>
      <c r="I51" s="94">
        <v>0</v>
      </c>
      <c r="J51" s="94">
        <v>0</v>
      </c>
      <c r="K51" s="94">
        <v>0</v>
      </c>
      <c r="L51" s="94">
        <v>0</v>
      </c>
      <c r="M51" s="94">
        <v>0</v>
      </c>
      <c r="N51" s="94">
        <v>0</v>
      </c>
      <c r="O51" s="94">
        <v>0</v>
      </c>
    </row>
    <row r="52" spans="1:15" ht="15.75" x14ac:dyDescent="0.3">
      <c r="A52" s="48"/>
      <c r="B52" s="22" t="s">
        <v>182</v>
      </c>
      <c r="C52" s="68">
        <f t="shared" ref="C52:O52" si="1">SUM(C34:C51)</f>
        <v>3159.3146804929643</v>
      </c>
      <c r="D52" s="68">
        <f t="shared" si="1"/>
        <v>2833.315554501894</v>
      </c>
      <c r="E52" s="68">
        <f t="shared" si="1"/>
        <v>2565.5310057597721</v>
      </c>
      <c r="F52" s="68">
        <f t="shared" si="1"/>
        <v>915.95223969264475</v>
      </c>
      <c r="G52" s="68">
        <f t="shared" si="1"/>
        <v>662.04856808800457</v>
      </c>
      <c r="H52" s="68">
        <f t="shared" si="1"/>
        <v>480.54614306440459</v>
      </c>
      <c r="I52" s="68">
        <f t="shared" si="1"/>
        <v>448.09076157341303</v>
      </c>
      <c r="J52" s="68">
        <f t="shared" si="1"/>
        <v>413.41192538616247</v>
      </c>
      <c r="K52" s="68">
        <f t="shared" si="1"/>
        <v>340.01231154754856</v>
      </c>
      <c r="L52" s="68">
        <f t="shared" si="1"/>
        <v>306.65863051201296</v>
      </c>
      <c r="M52" s="68">
        <f t="shared" si="1"/>
        <v>290.48893129421469</v>
      </c>
      <c r="N52" s="68">
        <f t="shared" si="1"/>
        <v>278.60733265610571</v>
      </c>
      <c r="O52" s="68">
        <f t="shared" si="1"/>
        <v>271.17488320848361</v>
      </c>
    </row>
    <row r="53" spans="1:15" ht="15.75" x14ac:dyDescent="0.3">
      <c r="A53" s="49"/>
      <c r="B53" s="23"/>
      <c r="C53" s="79"/>
      <c r="D53" s="79"/>
      <c r="E53" s="79"/>
      <c r="F53" s="89"/>
      <c r="G53" s="89"/>
      <c r="H53" s="79"/>
      <c r="I53" s="79"/>
      <c r="J53" s="79"/>
      <c r="K53" s="79"/>
      <c r="L53" s="79"/>
      <c r="M53" s="79"/>
      <c r="N53" s="79"/>
      <c r="O53" s="79"/>
    </row>
    <row r="54" spans="1:15" ht="16.5" x14ac:dyDescent="0.3">
      <c r="A54" s="49"/>
      <c r="B54" s="24" t="s">
        <v>155</v>
      </c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</row>
    <row r="55" spans="1:15" ht="30" x14ac:dyDescent="0.35">
      <c r="A55" s="47"/>
      <c r="B55" s="14" t="s">
        <v>214</v>
      </c>
      <c r="C55" s="15">
        <v>2018</v>
      </c>
      <c r="D55" s="15">
        <v>2019</v>
      </c>
      <c r="E55" s="15">
        <v>2020</v>
      </c>
      <c r="F55" s="15">
        <v>2023</v>
      </c>
      <c r="G55" s="15">
        <v>2025</v>
      </c>
      <c r="H55" s="15">
        <v>2028</v>
      </c>
      <c r="I55" s="15">
        <v>2030</v>
      </c>
      <c r="J55" s="15">
        <v>2033</v>
      </c>
      <c r="K55" s="15">
        <v>2035</v>
      </c>
      <c r="L55" s="15">
        <v>2038</v>
      </c>
      <c r="M55" s="15">
        <v>2040</v>
      </c>
      <c r="N55" s="15">
        <v>2045</v>
      </c>
      <c r="O55" s="15">
        <v>2050</v>
      </c>
    </row>
    <row r="56" spans="1:15" ht="15.75" x14ac:dyDescent="0.3">
      <c r="A56" s="48" t="s">
        <v>60</v>
      </c>
      <c r="B56" s="21" t="s">
        <v>95</v>
      </c>
      <c r="C56" s="94">
        <v>0</v>
      </c>
      <c r="D56" s="94">
        <v>0</v>
      </c>
      <c r="E56" s="94">
        <v>0</v>
      </c>
      <c r="F56" s="94">
        <v>0</v>
      </c>
      <c r="G56" s="94">
        <v>0</v>
      </c>
      <c r="H56" s="94">
        <v>0</v>
      </c>
      <c r="I56" s="94">
        <v>0</v>
      </c>
      <c r="J56" s="94">
        <v>0</v>
      </c>
      <c r="K56" s="94">
        <v>0</v>
      </c>
      <c r="L56" s="94">
        <v>0</v>
      </c>
      <c r="M56" s="94">
        <v>0</v>
      </c>
      <c r="N56" s="94">
        <v>0</v>
      </c>
      <c r="O56" s="94">
        <v>0</v>
      </c>
    </row>
    <row r="57" spans="1:15" ht="15.75" x14ac:dyDescent="0.3">
      <c r="A57" s="48" t="s">
        <v>59</v>
      </c>
      <c r="B57" s="21" t="s">
        <v>96</v>
      </c>
      <c r="C57" s="94">
        <v>0</v>
      </c>
      <c r="D57" s="94">
        <v>0</v>
      </c>
      <c r="E57" s="94">
        <v>0</v>
      </c>
      <c r="F57" s="94">
        <v>0</v>
      </c>
      <c r="G57" s="94">
        <v>0</v>
      </c>
      <c r="H57" s="94">
        <v>0</v>
      </c>
      <c r="I57" s="94">
        <v>0</v>
      </c>
      <c r="J57" s="94">
        <v>0</v>
      </c>
      <c r="K57" s="94">
        <v>0</v>
      </c>
      <c r="L57" s="94">
        <v>0</v>
      </c>
      <c r="M57" s="94">
        <v>0</v>
      </c>
      <c r="N57" s="94">
        <v>0</v>
      </c>
      <c r="O57" s="94">
        <v>0</v>
      </c>
    </row>
    <row r="58" spans="1:15" ht="15.75" x14ac:dyDescent="0.3">
      <c r="A58" s="48" t="s">
        <v>42</v>
      </c>
      <c r="B58" s="21" t="s">
        <v>97</v>
      </c>
      <c r="C58" s="94">
        <v>0</v>
      </c>
      <c r="D58" s="94">
        <v>0</v>
      </c>
      <c r="E58" s="94">
        <v>0</v>
      </c>
      <c r="F58" s="94">
        <v>0</v>
      </c>
      <c r="G58" s="94">
        <v>0</v>
      </c>
      <c r="H58" s="94">
        <v>0</v>
      </c>
      <c r="I58" s="94">
        <v>0</v>
      </c>
      <c r="J58" s="94">
        <v>0</v>
      </c>
      <c r="K58" s="94">
        <v>0</v>
      </c>
      <c r="L58" s="94">
        <v>0</v>
      </c>
      <c r="M58" s="94">
        <v>0</v>
      </c>
      <c r="N58" s="94">
        <v>0</v>
      </c>
      <c r="O58" s="94">
        <v>0</v>
      </c>
    </row>
    <row r="59" spans="1:15" ht="15.75" x14ac:dyDescent="0.3">
      <c r="A59" s="48" t="s">
        <v>38</v>
      </c>
      <c r="B59" s="21" t="s">
        <v>98</v>
      </c>
      <c r="C59" s="94">
        <v>0</v>
      </c>
      <c r="D59" s="94">
        <v>0</v>
      </c>
      <c r="E59" s="94">
        <v>0</v>
      </c>
      <c r="F59" s="94">
        <v>0</v>
      </c>
      <c r="G59" s="94">
        <v>0</v>
      </c>
      <c r="H59" s="94">
        <v>0</v>
      </c>
      <c r="I59" s="94">
        <v>0</v>
      </c>
      <c r="J59" s="94">
        <v>0</v>
      </c>
      <c r="K59" s="94">
        <v>0</v>
      </c>
      <c r="L59" s="94">
        <v>0</v>
      </c>
      <c r="M59" s="94">
        <v>0</v>
      </c>
      <c r="N59" s="94">
        <v>0</v>
      </c>
      <c r="O59" s="94">
        <v>0</v>
      </c>
    </row>
    <row r="60" spans="1:15" ht="15.75" x14ac:dyDescent="0.3">
      <c r="A60" s="48"/>
      <c r="B60" s="26" t="s">
        <v>183</v>
      </c>
      <c r="C60" s="69">
        <f t="shared" ref="C60:D60" si="2">SUM(C56:C59)</f>
        <v>0</v>
      </c>
      <c r="D60" s="69">
        <f t="shared" si="2"/>
        <v>0</v>
      </c>
      <c r="E60" s="69">
        <f t="shared" ref="E60:O60" si="3">SUM(E56:E59)</f>
        <v>0</v>
      </c>
      <c r="F60" s="69">
        <f t="shared" si="3"/>
        <v>0</v>
      </c>
      <c r="G60" s="69">
        <f t="shared" si="3"/>
        <v>0</v>
      </c>
      <c r="H60" s="69">
        <f t="shared" si="3"/>
        <v>0</v>
      </c>
      <c r="I60" s="69">
        <f t="shared" si="3"/>
        <v>0</v>
      </c>
      <c r="J60" s="69">
        <f t="shared" si="3"/>
        <v>0</v>
      </c>
      <c r="K60" s="69">
        <f t="shared" si="3"/>
        <v>0</v>
      </c>
      <c r="L60" s="69">
        <f t="shared" si="3"/>
        <v>0</v>
      </c>
      <c r="M60" s="69">
        <f t="shared" si="3"/>
        <v>0</v>
      </c>
      <c r="N60" s="69">
        <f t="shared" si="3"/>
        <v>0</v>
      </c>
      <c r="O60" s="69">
        <f t="shared" si="3"/>
        <v>0</v>
      </c>
    </row>
    <row r="61" spans="1:15" ht="15.75" x14ac:dyDescent="0.3">
      <c r="A61" s="49"/>
      <c r="B61" s="18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</row>
    <row r="62" spans="1:15" ht="16.5" x14ac:dyDescent="0.3">
      <c r="A62" s="49"/>
      <c r="B62" s="27" t="s">
        <v>174</v>
      </c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</row>
    <row r="63" spans="1:15" ht="30" x14ac:dyDescent="0.35">
      <c r="A63" s="47"/>
      <c r="B63" s="14" t="s">
        <v>214</v>
      </c>
      <c r="C63" s="15">
        <v>2018</v>
      </c>
      <c r="D63" s="15">
        <v>2019</v>
      </c>
      <c r="E63" s="15">
        <v>2020</v>
      </c>
      <c r="F63" s="15">
        <v>2023</v>
      </c>
      <c r="G63" s="15">
        <v>2025</v>
      </c>
      <c r="H63" s="15">
        <v>2028</v>
      </c>
      <c r="I63" s="15">
        <v>2030</v>
      </c>
      <c r="J63" s="15">
        <v>2033</v>
      </c>
      <c r="K63" s="15">
        <v>2035</v>
      </c>
      <c r="L63" s="15">
        <v>2038</v>
      </c>
      <c r="M63" s="15">
        <v>2040</v>
      </c>
      <c r="N63" s="15">
        <v>2045</v>
      </c>
      <c r="O63" s="15">
        <v>2050</v>
      </c>
    </row>
    <row r="64" spans="1:15" ht="15.75" x14ac:dyDescent="0.3">
      <c r="A64" s="50" t="s">
        <v>77</v>
      </c>
      <c r="B64" s="16" t="s">
        <v>99</v>
      </c>
      <c r="C64" s="94">
        <v>0</v>
      </c>
      <c r="D64" s="94">
        <v>0</v>
      </c>
      <c r="E64" s="94">
        <v>0</v>
      </c>
      <c r="F64" s="94">
        <v>0</v>
      </c>
      <c r="G64" s="94">
        <v>0</v>
      </c>
      <c r="H64" s="94">
        <v>0</v>
      </c>
      <c r="I64" s="94">
        <v>0</v>
      </c>
      <c r="J64" s="94">
        <v>0</v>
      </c>
      <c r="K64" s="94">
        <v>0</v>
      </c>
      <c r="L64" s="94">
        <v>0</v>
      </c>
      <c r="M64" s="94">
        <v>0</v>
      </c>
      <c r="N64" s="94">
        <v>0</v>
      </c>
      <c r="O64" s="94">
        <v>0</v>
      </c>
    </row>
    <row r="65" spans="1:15" ht="15.75" x14ac:dyDescent="0.3">
      <c r="A65" s="50" t="s">
        <v>87</v>
      </c>
      <c r="B65" s="16" t="s">
        <v>100</v>
      </c>
      <c r="C65" s="94">
        <v>1093.8918363073954</v>
      </c>
      <c r="D65" s="94">
        <v>1125.1115848828006</v>
      </c>
      <c r="E65" s="94">
        <v>1115.6431108079023</v>
      </c>
      <c r="F65" s="94">
        <v>1041.5221823892689</v>
      </c>
      <c r="G65" s="94">
        <v>1027.7623164049996</v>
      </c>
      <c r="H65" s="94">
        <v>950.11842877595245</v>
      </c>
      <c r="I65" s="94">
        <v>903.4377714230734</v>
      </c>
      <c r="J65" s="94">
        <v>795.89791677141909</v>
      </c>
      <c r="K65" s="94">
        <v>662.95053904081851</v>
      </c>
      <c r="L65" s="94">
        <v>442.25904818388079</v>
      </c>
      <c r="M65" s="94">
        <v>311.50428963025018</v>
      </c>
      <c r="N65" s="94">
        <v>116.58185206331098</v>
      </c>
      <c r="O65" s="94">
        <v>52.985005899160612</v>
      </c>
    </row>
    <row r="66" spans="1:15" ht="15.75" x14ac:dyDescent="0.3">
      <c r="A66" s="50" t="s">
        <v>85</v>
      </c>
      <c r="B66" s="16" t="s">
        <v>101</v>
      </c>
      <c r="C66" s="94">
        <v>91.433251218765577</v>
      </c>
      <c r="D66" s="94">
        <v>84.8540547427707</v>
      </c>
      <c r="E66" s="94">
        <v>73.513455469674298</v>
      </c>
      <c r="F66" s="94">
        <v>44.284360022578404</v>
      </c>
      <c r="G66" s="94">
        <v>41.204854319469462</v>
      </c>
      <c r="H66" s="94">
        <v>32.331008249493273</v>
      </c>
      <c r="I66" s="94">
        <v>22.719628797229838</v>
      </c>
      <c r="J66" s="94">
        <v>7.2402612831790583</v>
      </c>
      <c r="K66" s="94">
        <v>2.4302820802172018</v>
      </c>
      <c r="L66" s="94">
        <v>1.0490895044584725</v>
      </c>
      <c r="M66" s="94">
        <v>1.0701762034980875</v>
      </c>
      <c r="N66" s="94">
        <v>1.1247659452543528</v>
      </c>
      <c r="O66" s="94">
        <v>1.1821403124725511</v>
      </c>
    </row>
    <row r="67" spans="1:15" ht="15.75" x14ac:dyDescent="0.3">
      <c r="A67" s="50" t="s">
        <v>41</v>
      </c>
      <c r="B67" s="16" t="s">
        <v>102</v>
      </c>
      <c r="C67" s="94">
        <v>802.90556155035028</v>
      </c>
      <c r="D67" s="94">
        <v>503.87435109153142</v>
      </c>
      <c r="E67" s="94">
        <v>454.98799271458046</v>
      </c>
      <c r="F67" s="94">
        <v>451.3637042618505</v>
      </c>
      <c r="G67" s="94">
        <v>448.65960014641053</v>
      </c>
      <c r="H67" s="94">
        <v>444.46280443210134</v>
      </c>
      <c r="I67" s="94">
        <v>432.10938890829465</v>
      </c>
      <c r="J67" s="94">
        <v>419.47286339446441</v>
      </c>
      <c r="K67" s="94">
        <v>420.79289292245483</v>
      </c>
      <c r="L67" s="94">
        <v>420.12325765378779</v>
      </c>
      <c r="M67" s="94">
        <v>419.79345788952043</v>
      </c>
      <c r="N67" s="94">
        <v>419.17479586522103</v>
      </c>
      <c r="O67" s="94">
        <v>416.96644197666899</v>
      </c>
    </row>
    <row r="68" spans="1:15" ht="15.75" x14ac:dyDescent="0.3">
      <c r="A68" s="50" t="s">
        <v>56</v>
      </c>
      <c r="B68" s="16" t="s">
        <v>103</v>
      </c>
      <c r="C68" s="94">
        <v>0</v>
      </c>
      <c r="D68" s="94">
        <v>0</v>
      </c>
      <c r="E68" s="94">
        <v>0</v>
      </c>
      <c r="F68" s="94">
        <v>0</v>
      </c>
      <c r="G68" s="94">
        <v>0</v>
      </c>
      <c r="H68" s="94">
        <v>0</v>
      </c>
      <c r="I68" s="94">
        <v>0</v>
      </c>
      <c r="J68" s="94">
        <v>0</v>
      </c>
      <c r="K68" s="94">
        <v>0</v>
      </c>
      <c r="L68" s="94">
        <v>0</v>
      </c>
      <c r="M68" s="94">
        <v>0</v>
      </c>
      <c r="N68" s="94">
        <v>0</v>
      </c>
      <c r="O68" s="94">
        <v>0</v>
      </c>
    </row>
    <row r="69" spans="1:15" ht="15.75" x14ac:dyDescent="0.3">
      <c r="A69" s="50" t="s">
        <v>37</v>
      </c>
      <c r="B69" s="16" t="s">
        <v>104</v>
      </c>
      <c r="C69" s="94">
        <v>0</v>
      </c>
      <c r="D69" s="94">
        <v>0</v>
      </c>
      <c r="E69" s="94">
        <v>0</v>
      </c>
      <c r="F69" s="94">
        <v>0</v>
      </c>
      <c r="G69" s="94">
        <v>0</v>
      </c>
      <c r="H69" s="94">
        <v>0</v>
      </c>
      <c r="I69" s="94">
        <v>0</v>
      </c>
      <c r="J69" s="94">
        <v>0</v>
      </c>
      <c r="K69" s="94">
        <v>0</v>
      </c>
      <c r="L69" s="94">
        <v>0</v>
      </c>
      <c r="M69" s="94">
        <v>0</v>
      </c>
      <c r="N69" s="94">
        <v>0</v>
      </c>
      <c r="O69" s="94">
        <v>0</v>
      </c>
    </row>
    <row r="70" spans="1:15" ht="15.75" x14ac:dyDescent="0.3">
      <c r="A70" s="50" t="s">
        <v>105</v>
      </c>
      <c r="B70" s="16" t="s">
        <v>106</v>
      </c>
      <c r="C70" s="94">
        <v>0</v>
      </c>
      <c r="D70" s="94">
        <v>0</v>
      </c>
      <c r="E70" s="94">
        <v>0</v>
      </c>
      <c r="F70" s="94">
        <v>0</v>
      </c>
      <c r="G70" s="94">
        <v>0</v>
      </c>
      <c r="H70" s="94">
        <v>0</v>
      </c>
      <c r="I70" s="94">
        <v>0</v>
      </c>
      <c r="J70" s="94">
        <v>0</v>
      </c>
      <c r="K70" s="94">
        <v>0</v>
      </c>
      <c r="L70" s="94">
        <v>0</v>
      </c>
      <c r="M70" s="94">
        <v>0</v>
      </c>
      <c r="N70" s="94">
        <v>0</v>
      </c>
      <c r="O70" s="94">
        <v>0</v>
      </c>
    </row>
    <row r="71" spans="1:15" x14ac:dyDescent="0.25">
      <c r="A71" s="50"/>
      <c r="B71" s="29" t="s">
        <v>184</v>
      </c>
      <c r="C71" s="70">
        <f t="shared" ref="C71:D71" si="4">SUM(C64:C70)</f>
        <v>1988.2306490765113</v>
      </c>
      <c r="D71" s="70">
        <f t="shared" si="4"/>
        <v>1713.8399907171029</v>
      </c>
      <c r="E71" s="70">
        <f>SUM(E64:E70)</f>
        <v>1644.144558992157</v>
      </c>
      <c r="F71" s="70">
        <f t="shared" ref="F71:O71" si="5">SUM(F64:F70)</f>
        <v>1537.1702466736976</v>
      </c>
      <c r="G71" s="70">
        <f t="shared" si="5"/>
        <v>1517.6267708708797</v>
      </c>
      <c r="H71" s="70">
        <f t="shared" si="5"/>
        <v>1426.912241457547</v>
      </c>
      <c r="I71" s="70">
        <f t="shared" si="5"/>
        <v>1358.2667891285978</v>
      </c>
      <c r="J71" s="70">
        <f t="shared" si="5"/>
        <v>1222.6110414490627</v>
      </c>
      <c r="K71" s="70">
        <f t="shared" si="5"/>
        <v>1086.1737140434907</v>
      </c>
      <c r="L71" s="70">
        <f t="shared" si="5"/>
        <v>863.43139534212708</v>
      </c>
      <c r="M71" s="70">
        <f t="shared" si="5"/>
        <v>732.36792372326863</v>
      </c>
      <c r="N71" s="70">
        <f t="shared" si="5"/>
        <v>536.88141387378641</v>
      </c>
      <c r="O71" s="70">
        <f t="shared" si="5"/>
        <v>471.13358818830216</v>
      </c>
    </row>
    <row r="72" spans="1:15" ht="15.75" x14ac:dyDescent="0.3">
      <c r="A72" s="50" t="s">
        <v>80</v>
      </c>
      <c r="B72" s="16" t="s">
        <v>107</v>
      </c>
      <c r="C72" s="94">
        <v>0</v>
      </c>
      <c r="D72" s="94">
        <v>0</v>
      </c>
      <c r="E72" s="94">
        <v>0</v>
      </c>
      <c r="F72" s="94">
        <v>0</v>
      </c>
      <c r="G72" s="94">
        <v>0</v>
      </c>
      <c r="H72" s="94">
        <v>0</v>
      </c>
      <c r="I72" s="94">
        <v>0</v>
      </c>
      <c r="J72" s="94">
        <v>0</v>
      </c>
      <c r="K72" s="94">
        <v>0</v>
      </c>
      <c r="L72" s="94">
        <v>0</v>
      </c>
      <c r="M72" s="94">
        <v>0</v>
      </c>
      <c r="N72" s="94">
        <v>0</v>
      </c>
      <c r="O72" s="94">
        <v>0</v>
      </c>
    </row>
    <row r="73" spans="1:15" ht="15.75" x14ac:dyDescent="0.3">
      <c r="A73" s="50" t="s">
        <v>88</v>
      </c>
      <c r="B73" s="16" t="s">
        <v>108</v>
      </c>
      <c r="C73" s="94">
        <v>1411.7217340166283</v>
      </c>
      <c r="D73" s="94">
        <v>1399.1679823718898</v>
      </c>
      <c r="E73" s="94">
        <v>1354.4790325422291</v>
      </c>
      <c r="F73" s="94">
        <v>613.40921597547674</v>
      </c>
      <c r="G73" s="94">
        <v>539.40318268922147</v>
      </c>
      <c r="H73" s="94">
        <v>475.28205061621975</v>
      </c>
      <c r="I73" s="94">
        <v>449.29418500610763</v>
      </c>
      <c r="J73" s="94">
        <v>402.20348575727292</v>
      </c>
      <c r="K73" s="94">
        <v>353.6363668712371</v>
      </c>
      <c r="L73" s="94">
        <v>270.19776739979886</v>
      </c>
      <c r="M73" s="94">
        <v>219.60162930257067</v>
      </c>
      <c r="N73" s="94">
        <v>117.48150549185191</v>
      </c>
      <c r="O73" s="94">
        <v>54.339344178637255</v>
      </c>
    </row>
    <row r="74" spans="1:15" ht="15.75" x14ac:dyDescent="0.3">
      <c r="A74" s="50" t="s">
        <v>86</v>
      </c>
      <c r="B74" s="16" t="s">
        <v>109</v>
      </c>
      <c r="C74" s="94">
        <v>4587.6823371310484</v>
      </c>
      <c r="D74" s="94">
        <v>3816.4194187855501</v>
      </c>
      <c r="E74" s="94">
        <v>3128.1256913781572</v>
      </c>
      <c r="F74" s="94">
        <v>2128.4235880496599</v>
      </c>
      <c r="G74" s="94">
        <v>1615.5113795664408</v>
      </c>
      <c r="H74" s="94">
        <v>1098.8213365589534</v>
      </c>
      <c r="I74" s="94">
        <v>910.98396094373265</v>
      </c>
      <c r="J74" s="94">
        <v>661.1530202969891</v>
      </c>
      <c r="K74" s="94">
        <v>530.90766979275463</v>
      </c>
      <c r="L74" s="94">
        <v>397.33373635680528</v>
      </c>
      <c r="M74" s="94">
        <v>340.70077482770358</v>
      </c>
      <c r="N74" s="94">
        <v>263.10857900017925</v>
      </c>
      <c r="O74" s="94">
        <v>221.35093538394304</v>
      </c>
    </row>
    <row r="75" spans="1:15" ht="27" x14ac:dyDescent="0.3">
      <c r="A75" s="50" t="s">
        <v>40</v>
      </c>
      <c r="B75" s="16" t="s">
        <v>110</v>
      </c>
      <c r="C75" s="94">
        <v>338.82537122627861</v>
      </c>
      <c r="D75" s="94">
        <v>104.97953362435065</v>
      </c>
      <c r="E75" s="94">
        <v>53.571747229965453</v>
      </c>
      <c r="F75" s="94">
        <v>42.989127065443896</v>
      </c>
      <c r="G75" s="94">
        <v>39.062182503043985</v>
      </c>
      <c r="H75" s="94">
        <v>35.508143199894974</v>
      </c>
      <c r="I75" s="94">
        <v>29.985063295840167</v>
      </c>
      <c r="J75" s="94">
        <v>24.769707912565941</v>
      </c>
      <c r="K75" s="94">
        <v>24.326619424291522</v>
      </c>
      <c r="L75" s="94">
        <v>23.088642031509991</v>
      </c>
      <c r="M75" s="94">
        <v>22.482233990310185</v>
      </c>
      <c r="N75" s="94">
        <v>21.066389545692118</v>
      </c>
      <c r="O75" s="94">
        <v>19.751109440407181</v>
      </c>
    </row>
    <row r="76" spans="1:15" ht="27" x14ac:dyDescent="0.3">
      <c r="A76" s="50" t="s">
        <v>57</v>
      </c>
      <c r="B76" s="16" t="s">
        <v>111</v>
      </c>
      <c r="C76" s="94">
        <v>0</v>
      </c>
      <c r="D76" s="94">
        <v>0</v>
      </c>
      <c r="E76" s="94">
        <v>0</v>
      </c>
      <c r="F76" s="94">
        <v>0</v>
      </c>
      <c r="G76" s="94">
        <v>0</v>
      </c>
      <c r="H76" s="94">
        <v>0</v>
      </c>
      <c r="I76" s="94">
        <v>0</v>
      </c>
      <c r="J76" s="94">
        <v>0</v>
      </c>
      <c r="K76" s="94">
        <v>0</v>
      </c>
      <c r="L76" s="94">
        <v>0</v>
      </c>
      <c r="M76" s="94">
        <v>0</v>
      </c>
      <c r="N76" s="94">
        <v>0</v>
      </c>
      <c r="O76" s="94">
        <v>0</v>
      </c>
    </row>
    <row r="77" spans="1:15" x14ac:dyDescent="0.25">
      <c r="A77" s="50"/>
      <c r="B77" s="29" t="s">
        <v>185</v>
      </c>
      <c r="C77" s="70">
        <f t="shared" ref="C77:D77" si="6">SUM(C72:C76)</f>
        <v>6338.229442373955</v>
      </c>
      <c r="D77" s="70">
        <f t="shared" si="6"/>
        <v>5320.5669347817902</v>
      </c>
      <c r="E77" s="70">
        <f>SUM(E72:E76)</f>
        <v>4536.176471150352</v>
      </c>
      <c r="F77" s="70">
        <f t="shared" ref="F77:O77" si="7">SUM(F72:F76)</f>
        <v>2784.8219310905806</v>
      </c>
      <c r="G77" s="70">
        <f t="shared" si="7"/>
        <v>2193.9767447587064</v>
      </c>
      <c r="H77" s="70">
        <f t="shared" si="7"/>
        <v>1609.611530375068</v>
      </c>
      <c r="I77" s="70">
        <f t="shared" si="7"/>
        <v>1390.2632092456804</v>
      </c>
      <c r="J77" s="70">
        <f t="shared" si="7"/>
        <v>1088.1262139668279</v>
      </c>
      <c r="K77" s="70">
        <f t="shared" si="7"/>
        <v>908.87065608828323</v>
      </c>
      <c r="L77" s="70">
        <f t="shared" si="7"/>
        <v>690.62014578811409</v>
      </c>
      <c r="M77" s="70">
        <f t="shared" si="7"/>
        <v>582.78463812058442</v>
      </c>
      <c r="N77" s="70">
        <f t="shared" si="7"/>
        <v>401.65647403772329</v>
      </c>
      <c r="O77" s="70">
        <f t="shared" si="7"/>
        <v>295.44138900298748</v>
      </c>
    </row>
    <row r="78" spans="1:15" ht="15.75" x14ac:dyDescent="0.3">
      <c r="A78" s="48"/>
      <c r="B78" s="30" t="s">
        <v>186</v>
      </c>
      <c r="C78" s="71">
        <f t="shared" ref="C78:D78" si="8">SUM(C71,C77)</f>
        <v>8326.4600914504663</v>
      </c>
      <c r="D78" s="71">
        <f t="shared" si="8"/>
        <v>7034.4069254988935</v>
      </c>
      <c r="E78" s="71">
        <f>SUM(E71,E77)</f>
        <v>6180.3210301425088</v>
      </c>
      <c r="F78" s="71">
        <f t="shared" ref="F78:O78" si="9">SUM(F71,F77)</f>
        <v>4321.9921777642785</v>
      </c>
      <c r="G78" s="71">
        <f t="shared" si="9"/>
        <v>3711.6035156295861</v>
      </c>
      <c r="H78" s="71">
        <f t="shared" si="9"/>
        <v>3036.5237718326152</v>
      </c>
      <c r="I78" s="71">
        <f t="shared" si="9"/>
        <v>2748.529998374278</v>
      </c>
      <c r="J78" s="71">
        <f t="shared" si="9"/>
        <v>2310.7372554158906</v>
      </c>
      <c r="K78" s="71">
        <f t="shared" si="9"/>
        <v>1995.044370131774</v>
      </c>
      <c r="L78" s="71">
        <f t="shared" si="9"/>
        <v>1554.0515411302413</v>
      </c>
      <c r="M78" s="71">
        <f t="shared" si="9"/>
        <v>1315.1525618438532</v>
      </c>
      <c r="N78" s="71">
        <f t="shared" si="9"/>
        <v>938.53788791150964</v>
      </c>
      <c r="O78" s="71">
        <f t="shared" si="9"/>
        <v>766.57497719128969</v>
      </c>
    </row>
    <row r="79" spans="1:15" ht="15.75" x14ac:dyDescent="0.3">
      <c r="A79" s="49"/>
      <c r="B79" s="106"/>
      <c r="C79" s="106"/>
      <c r="D79" s="106"/>
      <c r="E79" s="79"/>
      <c r="F79" s="88"/>
      <c r="G79" s="88"/>
      <c r="H79" s="79"/>
      <c r="I79" s="79"/>
      <c r="J79" s="79"/>
      <c r="K79" s="79"/>
      <c r="L79" s="79"/>
      <c r="M79" s="79"/>
      <c r="N79" s="79"/>
      <c r="O79" s="79"/>
    </row>
    <row r="80" spans="1:15" ht="16.5" x14ac:dyDescent="0.3">
      <c r="A80" s="49"/>
      <c r="B80" s="31" t="s">
        <v>175</v>
      </c>
      <c r="C80" s="32"/>
      <c r="D80" s="32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</row>
    <row r="81" spans="1:15" ht="30" x14ac:dyDescent="0.35">
      <c r="A81" s="47"/>
      <c r="B81" s="14" t="s">
        <v>214</v>
      </c>
      <c r="C81" s="15">
        <v>2018</v>
      </c>
      <c r="D81" s="15">
        <v>2019</v>
      </c>
      <c r="E81" s="15">
        <v>2020</v>
      </c>
      <c r="F81" s="15">
        <v>2023</v>
      </c>
      <c r="G81" s="15">
        <v>2025</v>
      </c>
      <c r="H81" s="15">
        <v>2028</v>
      </c>
      <c r="I81" s="15">
        <v>2030</v>
      </c>
      <c r="J81" s="15">
        <v>2033</v>
      </c>
      <c r="K81" s="15">
        <v>2035</v>
      </c>
      <c r="L81" s="15">
        <v>2038</v>
      </c>
      <c r="M81" s="15">
        <v>2040</v>
      </c>
      <c r="N81" s="15">
        <v>2045</v>
      </c>
      <c r="O81" s="15">
        <v>2050</v>
      </c>
    </row>
    <row r="82" spans="1:15" ht="15.75" x14ac:dyDescent="0.3">
      <c r="A82" s="48" t="s">
        <v>62</v>
      </c>
      <c r="B82" s="21" t="s">
        <v>112</v>
      </c>
      <c r="C82" s="94">
        <v>0</v>
      </c>
      <c r="D82" s="94">
        <v>0</v>
      </c>
      <c r="E82" s="94">
        <v>0</v>
      </c>
      <c r="F82" s="94">
        <v>0</v>
      </c>
      <c r="G82" s="94">
        <v>0</v>
      </c>
      <c r="H82" s="94">
        <v>0</v>
      </c>
      <c r="I82" s="94">
        <v>0</v>
      </c>
      <c r="J82" s="94">
        <v>0</v>
      </c>
      <c r="K82" s="94">
        <v>0</v>
      </c>
      <c r="L82" s="94">
        <v>0</v>
      </c>
      <c r="M82" s="94">
        <v>0</v>
      </c>
      <c r="N82" s="94">
        <v>0</v>
      </c>
      <c r="O82" s="94">
        <v>0</v>
      </c>
    </row>
    <row r="83" spans="1:15" ht="15.75" x14ac:dyDescent="0.3">
      <c r="A83" s="48" t="s">
        <v>64</v>
      </c>
      <c r="B83" s="21" t="s">
        <v>113</v>
      </c>
      <c r="C83" s="94">
        <v>0</v>
      </c>
      <c r="D83" s="94">
        <v>0</v>
      </c>
      <c r="E83" s="94">
        <v>0</v>
      </c>
      <c r="F83" s="94">
        <v>0</v>
      </c>
      <c r="G83" s="94">
        <v>0</v>
      </c>
      <c r="H83" s="94">
        <v>0</v>
      </c>
      <c r="I83" s="94">
        <v>0</v>
      </c>
      <c r="J83" s="94">
        <v>0</v>
      </c>
      <c r="K83" s="94">
        <v>0</v>
      </c>
      <c r="L83" s="94">
        <v>0</v>
      </c>
      <c r="M83" s="94">
        <v>0</v>
      </c>
      <c r="N83" s="94">
        <v>0</v>
      </c>
      <c r="O83" s="94">
        <v>0</v>
      </c>
    </row>
    <row r="84" spans="1:15" ht="15.75" x14ac:dyDescent="0.3">
      <c r="A84" s="48" t="s">
        <v>65</v>
      </c>
      <c r="B84" s="21" t="s">
        <v>114</v>
      </c>
      <c r="C84" s="94">
        <v>0</v>
      </c>
      <c r="D84" s="94">
        <v>0</v>
      </c>
      <c r="E84" s="94">
        <v>0</v>
      </c>
      <c r="F84" s="94">
        <v>0</v>
      </c>
      <c r="G84" s="94">
        <v>0</v>
      </c>
      <c r="H84" s="94">
        <v>0</v>
      </c>
      <c r="I84" s="94">
        <v>0</v>
      </c>
      <c r="J84" s="94">
        <v>0</v>
      </c>
      <c r="K84" s="94">
        <v>0</v>
      </c>
      <c r="L84" s="94">
        <v>0</v>
      </c>
      <c r="M84" s="94">
        <v>0</v>
      </c>
      <c r="N84" s="94">
        <v>0</v>
      </c>
      <c r="O84" s="94">
        <v>0</v>
      </c>
    </row>
    <row r="85" spans="1:15" ht="15.75" x14ac:dyDescent="0.3">
      <c r="A85" s="48" t="s">
        <v>63</v>
      </c>
      <c r="B85" s="21" t="s">
        <v>115</v>
      </c>
      <c r="C85" s="94">
        <v>70.31931046648296</v>
      </c>
      <c r="D85" s="94">
        <v>81.637419671209912</v>
      </c>
      <c r="E85" s="94">
        <v>73.958378110233355</v>
      </c>
      <c r="F85" s="94">
        <v>33.772392225254322</v>
      </c>
      <c r="G85" s="94">
        <v>22.698380331488025</v>
      </c>
      <c r="H85" s="94">
        <v>16.052058498676111</v>
      </c>
      <c r="I85" s="94">
        <v>13.792692077007832</v>
      </c>
      <c r="J85" s="94">
        <v>10.120453457543459</v>
      </c>
      <c r="K85" s="94">
        <v>8.0124652727504042</v>
      </c>
      <c r="L85" s="94">
        <v>5.977015244801847</v>
      </c>
      <c r="M85" s="94">
        <v>4.9033118928346342</v>
      </c>
      <c r="N85" s="94">
        <v>3.0162892869023343</v>
      </c>
      <c r="O85" s="94">
        <v>2.3604688117930768</v>
      </c>
    </row>
    <row r="86" spans="1:15" ht="15.75" x14ac:dyDescent="0.3">
      <c r="A86" s="48"/>
      <c r="B86" s="33" t="s">
        <v>187</v>
      </c>
      <c r="C86" s="72">
        <f t="shared" ref="C86:D86" si="10">SUM(C82:C85)</f>
        <v>70.31931046648296</v>
      </c>
      <c r="D86" s="72">
        <f t="shared" si="10"/>
        <v>81.637419671209912</v>
      </c>
      <c r="E86" s="72">
        <f>SUM(E82:E85)</f>
        <v>73.958378110233355</v>
      </c>
      <c r="F86" s="72">
        <f t="shared" ref="F86:O86" si="11">SUM(F82:F85)</f>
        <v>33.772392225254322</v>
      </c>
      <c r="G86" s="72">
        <f t="shared" si="11"/>
        <v>22.698380331488025</v>
      </c>
      <c r="H86" s="72">
        <f t="shared" si="11"/>
        <v>16.052058498676111</v>
      </c>
      <c r="I86" s="72">
        <f t="shared" si="11"/>
        <v>13.792692077007832</v>
      </c>
      <c r="J86" s="72">
        <f t="shared" si="11"/>
        <v>10.120453457543459</v>
      </c>
      <c r="K86" s="72">
        <f t="shared" si="11"/>
        <v>8.0124652727504042</v>
      </c>
      <c r="L86" s="72">
        <f t="shared" si="11"/>
        <v>5.977015244801847</v>
      </c>
      <c r="M86" s="72">
        <f t="shared" si="11"/>
        <v>4.9033118928346342</v>
      </c>
      <c r="N86" s="72">
        <f t="shared" si="11"/>
        <v>3.0162892869023343</v>
      </c>
      <c r="O86" s="72">
        <f t="shared" si="11"/>
        <v>2.3604688117930768</v>
      </c>
    </row>
    <row r="87" spans="1:15" ht="15.75" x14ac:dyDescent="0.3">
      <c r="A87" s="48" t="s">
        <v>46</v>
      </c>
      <c r="B87" s="21" t="s">
        <v>116</v>
      </c>
      <c r="C87" s="94">
        <v>0</v>
      </c>
      <c r="D87" s="94">
        <v>0</v>
      </c>
      <c r="E87" s="94">
        <v>0</v>
      </c>
      <c r="F87" s="94">
        <v>0</v>
      </c>
      <c r="G87" s="94">
        <v>0</v>
      </c>
      <c r="H87" s="94">
        <v>0</v>
      </c>
      <c r="I87" s="94">
        <v>0</v>
      </c>
      <c r="J87" s="94">
        <v>0</v>
      </c>
      <c r="K87" s="94">
        <v>0</v>
      </c>
      <c r="L87" s="94">
        <v>0</v>
      </c>
      <c r="M87" s="94">
        <v>0</v>
      </c>
      <c r="N87" s="94">
        <v>0</v>
      </c>
      <c r="O87" s="94">
        <v>0</v>
      </c>
    </row>
    <row r="88" spans="1:15" ht="15.75" x14ac:dyDescent="0.3">
      <c r="A88" s="48" t="s">
        <v>44</v>
      </c>
      <c r="B88" s="21" t="s">
        <v>117</v>
      </c>
      <c r="C88" s="94">
        <v>0</v>
      </c>
      <c r="D88" s="94">
        <v>0</v>
      </c>
      <c r="E88" s="94">
        <v>0</v>
      </c>
      <c r="F88" s="94">
        <v>0</v>
      </c>
      <c r="G88" s="94">
        <v>0</v>
      </c>
      <c r="H88" s="94">
        <v>0</v>
      </c>
      <c r="I88" s="94">
        <v>0</v>
      </c>
      <c r="J88" s="94">
        <v>0</v>
      </c>
      <c r="K88" s="94">
        <v>0</v>
      </c>
      <c r="L88" s="94">
        <v>0</v>
      </c>
      <c r="M88" s="94">
        <v>0</v>
      </c>
      <c r="N88" s="94">
        <v>0</v>
      </c>
      <c r="O88" s="94">
        <v>0</v>
      </c>
    </row>
    <row r="89" spans="1:15" ht="15.75" x14ac:dyDescent="0.3">
      <c r="A89" s="48" t="s">
        <v>45</v>
      </c>
      <c r="B89" s="21" t="s">
        <v>118</v>
      </c>
      <c r="C89" s="94">
        <v>0</v>
      </c>
      <c r="D89" s="94">
        <v>0</v>
      </c>
      <c r="E89" s="94">
        <v>0</v>
      </c>
      <c r="F89" s="94">
        <v>0</v>
      </c>
      <c r="G89" s="94">
        <v>0</v>
      </c>
      <c r="H89" s="94">
        <v>0</v>
      </c>
      <c r="I89" s="94">
        <v>0</v>
      </c>
      <c r="J89" s="94">
        <v>0</v>
      </c>
      <c r="K89" s="94">
        <v>0</v>
      </c>
      <c r="L89" s="94">
        <v>0</v>
      </c>
      <c r="M89" s="94">
        <v>0</v>
      </c>
      <c r="N89" s="94">
        <v>0</v>
      </c>
      <c r="O89" s="94">
        <v>0</v>
      </c>
    </row>
    <row r="90" spans="1:15" ht="15.75" x14ac:dyDescent="0.3">
      <c r="A90" s="48" t="s">
        <v>61</v>
      </c>
      <c r="B90" s="21" t="s">
        <v>119</v>
      </c>
      <c r="C90" s="94">
        <v>0</v>
      </c>
      <c r="D90" s="94">
        <v>0</v>
      </c>
      <c r="E90" s="94">
        <v>0</v>
      </c>
      <c r="F90" s="94">
        <v>0</v>
      </c>
      <c r="G90" s="94">
        <v>0</v>
      </c>
      <c r="H90" s="94">
        <v>0</v>
      </c>
      <c r="I90" s="94">
        <v>0</v>
      </c>
      <c r="J90" s="94">
        <v>0</v>
      </c>
      <c r="K90" s="94">
        <v>0</v>
      </c>
      <c r="L90" s="94">
        <v>0</v>
      </c>
      <c r="M90" s="94">
        <v>0</v>
      </c>
      <c r="N90" s="94">
        <v>0</v>
      </c>
      <c r="O90" s="94">
        <v>0</v>
      </c>
    </row>
    <row r="91" spans="1:15" ht="15.75" x14ac:dyDescent="0.3">
      <c r="A91" s="48" t="s">
        <v>43</v>
      </c>
      <c r="B91" s="21" t="s">
        <v>120</v>
      </c>
      <c r="C91" s="94">
        <v>0</v>
      </c>
      <c r="D91" s="94">
        <v>0</v>
      </c>
      <c r="E91" s="94">
        <v>0</v>
      </c>
      <c r="F91" s="94">
        <v>0</v>
      </c>
      <c r="G91" s="94">
        <v>0</v>
      </c>
      <c r="H91" s="94">
        <v>0</v>
      </c>
      <c r="I91" s="94">
        <v>0</v>
      </c>
      <c r="J91" s="94">
        <v>0</v>
      </c>
      <c r="K91" s="94">
        <v>0</v>
      </c>
      <c r="L91" s="94">
        <v>0</v>
      </c>
      <c r="M91" s="94">
        <v>0</v>
      </c>
      <c r="N91" s="94">
        <v>0</v>
      </c>
      <c r="O91" s="94">
        <v>0</v>
      </c>
    </row>
    <row r="92" spans="1:15" ht="15.75" x14ac:dyDescent="0.3">
      <c r="A92" s="48"/>
      <c r="B92" s="33" t="s">
        <v>188</v>
      </c>
      <c r="C92" s="72">
        <f t="shared" ref="C92:D92" si="12">SUM(C87:C91)</f>
        <v>0</v>
      </c>
      <c r="D92" s="72">
        <f t="shared" si="12"/>
        <v>0</v>
      </c>
      <c r="E92" s="72">
        <f>SUM(E87:E91)</f>
        <v>0</v>
      </c>
      <c r="F92" s="72">
        <f t="shared" ref="F92:O92" si="13">SUM(F87:F91)</f>
        <v>0</v>
      </c>
      <c r="G92" s="72">
        <f t="shared" si="13"/>
        <v>0</v>
      </c>
      <c r="H92" s="72">
        <f t="shared" si="13"/>
        <v>0</v>
      </c>
      <c r="I92" s="72">
        <f t="shared" si="13"/>
        <v>0</v>
      </c>
      <c r="J92" s="72">
        <f t="shared" si="13"/>
        <v>0</v>
      </c>
      <c r="K92" s="72">
        <f t="shared" si="13"/>
        <v>0</v>
      </c>
      <c r="L92" s="72">
        <f t="shared" si="13"/>
        <v>0</v>
      </c>
      <c r="M92" s="72">
        <f t="shared" si="13"/>
        <v>0</v>
      </c>
      <c r="N92" s="72">
        <f t="shared" si="13"/>
        <v>0</v>
      </c>
      <c r="O92" s="72">
        <f t="shared" si="13"/>
        <v>0</v>
      </c>
    </row>
    <row r="93" spans="1:15" ht="15.75" x14ac:dyDescent="0.3">
      <c r="A93" s="48" t="s">
        <v>55</v>
      </c>
      <c r="B93" s="21" t="s">
        <v>121</v>
      </c>
      <c r="C93" s="94">
        <v>0</v>
      </c>
      <c r="D93" s="94">
        <v>0</v>
      </c>
      <c r="E93" s="94">
        <v>0</v>
      </c>
      <c r="F93" s="94">
        <v>0</v>
      </c>
      <c r="G93" s="94">
        <v>0</v>
      </c>
      <c r="H93" s="94">
        <v>0</v>
      </c>
      <c r="I93" s="94">
        <v>0</v>
      </c>
      <c r="J93" s="94">
        <v>0</v>
      </c>
      <c r="K93" s="94">
        <v>0</v>
      </c>
      <c r="L93" s="94">
        <v>0</v>
      </c>
      <c r="M93" s="94">
        <v>0</v>
      </c>
      <c r="N93" s="94">
        <v>0</v>
      </c>
      <c r="O93" s="94">
        <v>0</v>
      </c>
    </row>
    <row r="94" spans="1:15" ht="15.75" x14ac:dyDescent="0.3">
      <c r="A94" s="48"/>
      <c r="B94" s="34" t="s">
        <v>189</v>
      </c>
      <c r="C94" s="73">
        <f t="shared" ref="C94:D94" si="14">+C92+C86+C93</f>
        <v>70.31931046648296</v>
      </c>
      <c r="D94" s="73">
        <f t="shared" si="14"/>
        <v>81.637419671209912</v>
      </c>
      <c r="E94" s="73">
        <f>+E92+E86+E93</f>
        <v>73.958378110233355</v>
      </c>
      <c r="F94" s="73">
        <f t="shared" ref="F94:O94" si="15">+F92+F86+F93</f>
        <v>33.772392225254322</v>
      </c>
      <c r="G94" s="73">
        <f t="shared" si="15"/>
        <v>22.698380331488025</v>
      </c>
      <c r="H94" s="73">
        <f t="shared" si="15"/>
        <v>16.052058498676111</v>
      </c>
      <c r="I94" s="73">
        <f t="shared" si="15"/>
        <v>13.792692077007832</v>
      </c>
      <c r="J94" s="73">
        <f t="shared" si="15"/>
        <v>10.120453457543459</v>
      </c>
      <c r="K94" s="73">
        <f t="shared" si="15"/>
        <v>8.0124652727504042</v>
      </c>
      <c r="L94" s="73">
        <f t="shared" si="15"/>
        <v>5.977015244801847</v>
      </c>
      <c r="M94" s="73">
        <f t="shared" si="15"/>
        <v>4.9033118928346342</v>
      </c>
      <c r="N94" s="73">
        <f t="shared" si="15"/>
        <v>3.0162892869023343</v>
      </c>
      <c r="O94" s="73">
        <f t="shared" si="15"/>
        <v>2.3604688117930768</v>
      </c>
    </row>
    <row r="95" spans="1:15" ht="15.75" x14ac:dyDescent="0.3">
      <c r="A95" s="48"/>
      <c r="B95" s="35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</row>
    <row r="96" spans="1:15" ht="16.5" x14ac:dyDescent="0.3">
      <c r="A96" s="49"/>
      <c r="B96" s="36" t="s">
        <v>190</v>
      </c>
      <c r="C96" s="37"/>
      <c r="D96" s="37"/>
      <c r="E96" s="37"/>
      <c r="F96" s="37"/>
      <c r="G96" s="37"/>
      <c r="H96" s="37"/>
      <c r="I96" s="37"/>
      <c r="J96" s="37"/>
      <c r="K96" s="37"/>
      <c r="L96" s="37"/>
      <c r="M96" s="37"/>
      <c r="N96" s="37"/>
      <c r="O96" s="37"/>
    </row>
    <row r="97" spans="1:15" ht="30" x14ac:dyDescent="0.35">
      <c r="A97" s="47"/>
      <c r="B97" s="14" t="s">
        <v>214</v>
      </c>
      <c r="C97" s="15">
        <v>2018</v>
      </c>
      <c r="D97" s="15">
        <v>2019</v>
      </c>
      <c r="E97" s="15">
        <v>2020</v>
      </c>
      <c r="F97" s="15">
        <v>2023</v>
      </c>
      <c r="G97" s="15">
        <v>2025</v>
      </c>
      <c r="H97" s="15">
        <v>2028</v>
      </c>
      <c r="I97" s="15">
        <v>2030</v>
      </c>
      <c r="J97" s="15">
        <v>2033</v>
      </c>
      <c r="K97" s="15">
        <v>2035</v>
      </c>
      <c r="L97" s="15">
        <v>2038</v>
      </c>
      <c r="M97" s="15">
        <v>2040</v>
      </c>
      <c r="N97" s="15">
        <v>2045</v>
      </c>
      <c r="O97" s="15">
        <v>2050</v>
      </c>
    </row>
    <row r="98" spans="1:15" ht="15.75" x14ac:dyDescent="0.3">
      <c r="A98" s="48" t="s">
        <v>22</v>
      </c>
      <c r="B98" s="21" t="s">
        <v>122</v>
      </c>
      <c r="C98" s="94">
        <v>765.12292935922096</v>
      </c>
      <c r="D98" s="94">
        <v>628.77180753696416</v>
      </c>
      <c r="E98" s="94">
        <v>524.17059574577172</v>
      </c>
      <c r="F98" s="94">
        <v>420.6889160448369</v>
      </c>
      <c r="G98" s="94">
        <v>261.53959159769266</v>
      </c>
      <c r="H98" s="94">
        <v>101.25114516709056</v>
      </c>
      <c r="I98" s="94">
        <v>36.14027369005457</v>
      </c>
      <c r="J98" s="94">
        <v>5.149426233004732</v>
      </c>
      <c r="K98" s="94">
        <v>3.4258485380391224</v>
      </c>
      <c r="L98" s="94">
        <v>3.5296551745902458</v>
      </c>
      <c r="M98" s="94">
        <v>3.6006012435995101</v>
      </c>
      <c r="N98" s="94">
        <v>3.7842680934256436</v>
      </c>
      <c r="O98" s="94">
        <v>3.9773037984631165</v>
      </c>
    </row>
    <row r="99" spans="1:15" ht="15.75" x14ac:dyDescent="0.3">
      <c r="A99" s="48" t="s">
        <v>23</v>
      </c>
      <c r="B99" s="21" t="s">
        <v>123</v>
      </c>
      <c r="C99" s="94">
        <v>795.47976691442409</v>
      </c>
      <c r="D99" s="94">
        <v>744.87562779800783</v>
      </c>
      <c r="E99" s="94">
        <v>662.3867174052275</v>
      </c>
      <c r="F99" s="94">
        <v>396.16914042566594</v>
      </c>
      <c r="G99" s="94">
        <v>237.62588820079034</v>
      </c>
      <c r="H99" s="94">
        <v>83.718924036084786</v>
      </c>
      <c r="I99" s="94">
        <v>27.085037222799222</v>
      </c>
      <c r="J99" s="94">
        <v>2.209554544406152</v>
      </c>
      <c r="K99" s="94">
        <v>1.1137898800278481</v>
      </c>
      <c r="L99" s="94">
        <v>1.1475388271825717</v>
      </c>
      <c r="M99" s="94">
        <v>1.1706043576089413</v>
      </c>
      <c r="N99" s="94">
        <v>1.2303169445378521</v>
      </c>
      <c r="O99" s="94">
        <v>1.2930754735176067</v>
      </c>
    </row>
    <row r="100" spans="1:15" ht="15.75" x14ac:dyDescent="0.3">
      <c r="A100" s="48" t="s">
        <v>24</v>
      </c>
      <c r="B100" s="21" t="s">
        <v>124</v>
      </c>
      <c r="C100" s="94">
        <v>1.4017231090350104</v>
      </c>
      <c r="D100" s="94">
        <v>0.99240592181297216</v>
      </c>
      <c r="E100" s="94">
        <v>0.65225010625080981</v>
      </c>
      <c r="F100" s="94">
        <v>9.9328330527040389</v>
      </c>
      <c r="G100" s="94">
        <v>7.7638510081024048</v>
      </c>
      <c r="H100" s="94">
        <v>1.346769086391483</v>
      </c>
      <c r="I100" s="94">
        <v>0.10600397647917198</v>
      </c>
      <c r="J100" s="94">
        <v>1.5285288039555863E-2</v>
      </c>
      <c r="K100" s="94">
        <v>1.0542250283203373E-2</v>
      </c>
      <c r="L100" s="94">
        <v>1.0861691009034717E-2</v>
      </c>
      <c r="M100" s="94">
        <v>1.1080010998316315E-2</v>
      </c>
      <c r="N100" s="94">
        <v>1.164520291444898E-2</v>
      </c>
      <c r="O100" s="94">
        <v>1.2239225298539687E-2</v>
      </c>
    </row>
    <row r="101" spans="1:15" ht="15.75" x14ac:dyDescent="0.3">
      <c r="A101" s="48" t="s">
        <v>25</v>
      </c>
      <c r="B101" s="21" t="s">
        <v>191</v>
      </c>
      <c r="C101" s="94">
        <v>0.1260664864147418</v>
      </c>
      <c r="D101" s="94">
        <v>0.10265143794157876</v>
      </c>
      <c r="E101" s="94">
        <v>8.4263165684953692E-2</v>
      </c>
      <c r="F101" s="94">
        <v>0.26128826589354448</v>
      </c>
      <c r="G101" s="94">
        <v>0.16582507875264524</v>
      </c>
      <c r="H101" s="94">
        <v>5.9545771567891585E-2</v>
      </c>
      <c r="I101" s="94">
        <v>1.9518221578763775E-2</v>
      </c>
      <c r="J101" s="94">
        <v>1.3683656486755335E-3</v>
      </c>
      <c r="K101" s="94">
        <v>5.1119737661198955E-4</v>
      </c>
      <c r="L101" s="94">
        <v>5.2668716832070933E-4</v>
      </c>
      <c r="M101" s="94">
        <v>5.3727358040395559E-4</v>
      </c>
      <c r="N101" s="94">
        <v>5.6467993265776786E-4</v>
      </c>
      <c r="O101" s="94">
        <v>5.934842843131052E-4</v>
      </c>
    </row>
    <row r="102" spans="1:15" ht="15.75" x14ac:dyDescent="0.3">
      <c r="A102" s="48" t="s">
        <v>125</v>
      </c>
      <c r="B102" s="21" t="s">
        <v>126</v>
      </c>
      <c r="C102" s="94">
        <v>0</v>
      </c>
      <c r="D102" s="94">
        <v>0</v>
      </c>
      <c r="E102" s="94">
        <v>0</v>
      </c>
      <c r="F102" s="94">
        <v>0</v>
      </c>
      <c r="G102" s="94">
        <v>0</v>
      </c>
      <c r="H102" s="94">
        <v>0</v>
      </c>
      <c r="I102" s="94">
        <v>0</v>
      </c>
      <c r="J102" s="94">
        <v>0</v>
      </c>
      <c r="K102" s="94">
        <v>0</v>
      </c>
      <c r="L102" s="94">
        <v>0</v>
      </c>
      <c r="M102" s="94">
        <v>0</v>
      </c>
      <c r="N102" s="94">
        <v>0</v>
      </c>
      <c r="O102" s="94">
        <v>0</v>
      </c>
    </row>
    <row r="103" spans="1:15" ht="15.75" x14ac:dyDescent="0.3">
      <c r="A103" s="48" t="s">
        <v>26</v>
      </c>
      <c r="B103" s="21" t="s">
        <v>127</v>
      </c>
      <c r="C103" s="94">
        <v>260.86552261454693</v>
      </c>
      <c r="D103" s="94">
        <v>225.47825231449289</v>
      </c>
      <c r="E103" s="94">
        <v>206.53326112315423</v>
      </c>
      <c r="F103" s="94">
        <v>138.18939695020393</v>
      </c>
      <c r="G103" s="94">
        <v>90.14630319072225</v>
      </c>
      <c r="H103" s="94">
        <v>41.467698320383661</v>
      </c>
      <c r="I103" s="94">
        <v>22.171804403974516</v>
      </c>
      <c r="J103" s="94">
        <v>10.489181202031803</v>
      </c>
      <c r="K103" s="94">
        <v>7.2798275700724666</v>
      </c>
      <c r="L103" s="94">
        <v>4.4365975806358531</v>
      </c>
      <c r="M103" s="94">
        <v>3.0531348871500938</v>
      </c>
      <c r="N103" s="94">
        <v>1.7511255994919057</v>
      </c>
      <c r="O103" s="94">
        <v>1.7889612812287352</v>
      </c>
    </row>
    <row r="104" spans="1:15" ht="15.75" x14ac:dyDescent="0.3">
      <c r="A104" s="48" t="s">
        <v>27</v>
      </c>
      <c r="B104" s="21" t="s">
        <v>128</v>
      </c>
      <c r="C104" s="94">
        <v>168.36523134057694</v>
      </c>
      <c r="D104" s="94">
        <v>155.68269216951686</v>
      </c>
      <c r="E104" s="94">
        <v>144.87621257605741</v>
      </c>
      <c r="F104" s="94">
        <v>72.571427288073039</v>
      </c>
      <c r="G104" s="94">
        <v>47.764092225452657</v>
      </c>
      <c r="H104" s="94">
        <v>23.027294208972421</v>
      </c>
      <c r="I104" s="94">
        <v>12.82117205592929</v>
      </c>
      <c r="J104" s="94">
        <v>6.2358646898421419</v>
      </c>
      <c r="K104" s="94">
        <v>4.3957210321412807</v>
      </c>
      <c r="L104" s="94">
        <v>2.3406129270730194</v>
      </c>
      <c r="M104" s="94">
        <v>1.2962398932727697</v>
      </c>
      <c r="N104" s="94">
        <v>0.21170177408616636</v>
      </c>
      <c r="O104" s="94">
        <v>0.18157035693871448</v>
      </c>
    </row>
    <row r="105" spans="1:15" s="1" customFormat="1" ht="15.75" x14ac:dyDescent="0.3">
      <c r="A105" s="85" t="s">
        <v>28</v>
      </c>
      <c r="B105" s="86" t="s">
        <v>219</v>
      </c>
      <c r="C105" s="94">
        <v>5.8916522059077439</v>
      </c>
      <c r="D105" s="94">
        <v>4.7742724245359751</v>
      </c>
      <c r="E105" s="94">
        <v>3.4707905468591957</v>
      </c>
      <c r="F105" s="94">
        <v>0</v>
      </c>
      <c r="G105" s="94">
        <v>0</v>
      </c>
      <c r="H105" s="94">
        <v>0</v>
      </c>
      <c r="I105" s="94">
        <v>0</v>
      </c>
      <c r="J105" s="94">
        <v>0</v>
      </c>
      <c r="K105" s="94">
        <v>0</v>
      </c>
      <c r="L105" s="94">
        <v>0</v>
      </c>
      <c r="M105" s="94">
        <v>0</v>
      </c>
      <c r="N105" s="94">
        <v>0</v>
      </c>
      <c r="O105" s="94">
        <v>0</v>
      </c>
    </row>
    <row r="106" spans="1:15" s="1" customFormat="1" ht="15.75" x14ac:dyDescent="0.3">
      <c r="A106" s="85" t="s">
        <v>29</v>
      </c>
      <c r="B106" s="86" t="s">
        <v>220</v>
      </c>
      <c r="C106" s="94">
        <v>0.52979684734737553</v>
      </c>
      <c r="D106" s="94">
        <v>0.4938221543501668</v>
      </c>
      <c r="E106" s="94">
        <v>0.44834942136711997</v>
      </c>
      <c r="F106" s="94">
        <v>0</v>
      </c>
      <c r="G106" s="94">
        <v>0</v>
      </c>
      <c r="H106" s="94">
        <v>0</v>
      </c>
      <c r="I106" s="94">
        <v>0</v>
      </c>
      <c r="J106" s="94">
        <v>0</v>
      </c>
      <c r="K106" s="94">
        <v>0</v>
      </c>
      <c r="L106" s="94">
        <v>0</v>
      </c>
      <c r="M106" s="94">
        <v>0</v>
      </c>
      <c r="N106" s="94">
        <v>0</v>
      </c>
      <c r="O106" s="94">
        <v>0</v>
      </c>
    </row>
    <row r="107" spans="1:15" ht="15.75" x14ac:dyDescent="0.3">
      <c r="A107" s="48" t="s">
        <v>129</v>
      </c>
      <c r="B107" s="21" t="s">
        <v>130</v>
      </c>
      <c r="C107" s="94">
        <v>0</v>
      </c>
      <c r="D107" s="94">
        <v>0</v>
      </c>
      <c r="E107" s="94">
        <v>0</v>
      </c>
      <c r="F107" s="94">
        <v>0</v>
      </c>
      <c r="G107" s="94">
        <v>0</v>
      </c>
      <c r="H107" s="94">
        <v>0</v>
      </c>
      <c r="I107" s="94">
        <v>0</v>
      </c>
      <c r="J107" s="94">
        <v>0</v>
      </c>
      <c r="K107" s="94">
        <v>0</v>
      </c>
      <c r="L107" s="94">
        <v>0</v>
      </c>
      <c r="M107" s="94">
        <v>0</v>
      </c>
      <c r="N107" s="94">
        <v>0</v>
      </c>
      <c r="O107" s="94">
        <v>0</v>
      </c>
    </row>
    <row r="108" spans="1:15" ht="15.75" x14ac:dyDescent="0.3">
      <c r="A108" s="48" t="s">
        <v>30</v>
      </c>
      <c r="B108" s="21" t="s">
        <v>192</v>
      </c>
      <c r="C108" s="94">
        <v>358.11056329934218</v>
      </c>
      <c r="D108" s="94">
        <v>341.0955297018935</v>
      </c>
      <c r="E108" s="94">
        <v>306.65164723368321</v>
      </c>
      <c r="F108" s="94">
        <v>267.36531616737591</v>
      </c>
      <c r="G108" s="94">
        <v>250.35558949319812</v>
      </c>
      <c r="H108" s="94">
        <v>219.40438886884195</v>
      </c>
      <c r="I108" s="94">
        <v>183.1046013398084</v>
      </c>
      <c r="J108" s="94">
        <v>122.22046724626301</v>
      </c>
      <c r="K108" s="94">
        <v>87.243813303702311</v>
      </c>
      <c r="L108" s="94">
        <v>38.922238580735772</v>
      </c>
      <c r="M108" s="94">
        <v>20.498798565063112</v>
      </c>
      <c r="N108" s="94">
        <v>4.2080930472132492</v>
      </c>
      <c r="O108" s="94">
        <v>3.9411710003325293</v>
      </c>
    </row>
    <row r="109" spans="1:15" ht="15.75" x14ac:dyDescent="0.3">
      <c r="A109" s="48" t="s">
        <v>31</v>
      </c>
      <c r="B109" s="21" t="s">
        <v>193</v>
      </c>
      <c r="C109" s="94">
        <v>0.1851919263259568</v>
      </c>
      <c r="D109" s="94">
        <v>0.11239998520375992</v>
      </c>
      <c r="E109" s="94">
        <v>0.1342156782993266</v>
      </c>
      <c r="F109" s="94">
        <v>0.18864377666706916</v>
      </c>
      <c r="G109" s="94">
        <v>0.21339070334789359</v>
      </c>
      <c r="H109" s="94">
        <v>0.2071733123640539</v>
      </c>
      <c r="I109" s="94">
        <v>0.17591874607910868</v>
      </c>
      <c r="J109" s="94">
        <v>0.13892458833179377</v>
      </c>
      <c r="K109" s="94">
        <v>9.9288562294548438E-2</v>
      </c>
      <c r="L109" s="94">
        <v>3.9040335455286811E-2</v>
      </c>
      <c r="M109" s="94">
        <v>1.818902501471413E-2</v>
      </c>
      <c r="N109" s="94">
        <v>5.5161094371510369E-4</v>
      </c>
      <c r="O109" s="94">
        <v>2.6904599549494606E-4</v>
      </c>
    </row>
    <row r="110" spans="1:15" ht="15.75" x14ac:dyDescent="0.3">
      <c r="A110" s="48" t="s">
        <v>32</v>
      </c>
      <c r="B110" s="21" t="s">
        <v>194</v>
      </c>
      <c r="C110" s="94">
        <v>50.9329813593328</v>
      </c>
      <c r="D110" s="94">
        <v>58.724687117970262</v>
      </c>
      <c r="E110" s="94">
        <v>75.332568958530132</v>
      </c>
      <c r="F110" s="94">
        <v>29.775856740596048</v>
      </c>
      <c r="G110" s="94">
        <v>28.762257895141769</v>
      </c>
      <c r="H110" s="94">
        <v>26.855833868900856</v>
      </c>
      <c r="I110" s="94">
        <v>23.460635642942215</v>
      </c>
      <c r="J110" s="94">
        <v>17.277487833823496</v>
      </c>
      <c r="K110" s="94">
        <v>13.124126498084379</v>
      </c>
      <c r="L110" s="94">
        <v>5.8205765693373905</v>
      </c>
      <c r="M110" s="94">
        <v>2.8783490059320314</v>
      </c>
      <c r="N110" s="94">
        <v>8.1092324544240035E-2</v>
      </c>
      <c r="O110" s="94">
        <v>3.696410283991116E-2</v>
      </c>
    </row>
    <row r="111" spans="1:15" ht="15.75" x14ac:dyDescent="0.3">
      <c r="A111" s="48" t="s">
        <v>131</v>
      </c>
      <c r="B111" s="21" t="s">
        <v>195</v>
      </c>
      <c r="C111" s="94">
        <v>0</v>
      </c>
      <c r="D111" s="94">
        <v>0</v>
      </c>
      <c r="E111" s="94">
        <v>0</v>
      </c>
      <c r="F111" s="94">
        <v>0</v>
      </c>
      <c r="G111" s="94">
        <v>0</v>
      </c>
      <c r="H111" s="94">
        <v>0</v>
      </c>
      <c r="I111" s="94">
        <v>0</v>
      </c>
      <c r="J111" s="94">
        <v>0</v>
      </c>
      <c r="K111" s="94">
        <v>0</v>
      </c>
      <c r="L111" s="94">
        <v>0</v>
      </c>
      <c r="M111" s="94">
        <v>0</v>
      </c>
      <c r="N111" s="94">
        <v>0</v>
      </c>
      <c r="O111" s="94">
        <v>0</v>
      </c>
    </row>
    <row r="112" spans="1:15" ht="15.75" x14ac:dyDescent="0.3">
      <c r="A112" s="48" t="s">
        <v>34</v>
      </c>
      <c r="B112" s="21" t="s">
        <v>132</v>
      </c>
      <c r="C112" s="94">
        <v>0</v>
      </c>
      <c r="D112" s="94">
        <v>0</v>
      </c>
      <c r="E112" s="94">
        <v>0</v>
      </c>
      <c r="F112" s="94">
        <v>0</v>
      </c>
      <c r="G112" s="94">
        <v>0</v>
      </c>
      <c r="H112" s="94">
        <v>0</v>
      </c>
      <c r="I112" s="94">
        <v>0</v>
      </c>
      <c r="J112" s="94">
        <v>0</v>
      </c>
      <c r="K112" s="94">
        <v>0</v>
      </c>
      <c r="L112" s="94">
        <v>0</v>
      </c>
      <c r="M112" s="94">
        <v>0</v>
      </c>
      <c r="N112" s="94">
        <v>0</v>
      </c>
      <c r="O112" s="94">
        <v>0</v>
      </c>
    </row>
    <row r="113" spans="1:15" ht="15.75" x14ac:dyDescent="0.3">
      <c r="A113" s="48" t="s">
        <v>33</v>
      </c>
      <c r="B113" s="21" t="s">
        <v>133</v>
      </c>
      <c r="C113" s="94">
        <v>0</v>
      </c>
      <c r="D113" s="94">
        <v>0</v>
      </c>
      <c r="E113" s="94">
        <v>0</v>
      </c>
      <c r="F113" s="94">
        <v>0</v>
      </c>
      <c r="G113" s="94">
        <v>0</v>
      </c>
      <c r="H113" s="94">
        <v>0</v>
      </c>
      <c r="I113" s="94">
        <v>0</v>
      </c>
      <c r="J113" s="94">
        <v>0</v>
      </c>
      <c r="K113" s="94">
        <v>0</v>
      </c>
      <c r="L113" s="94">
        <v>0</v>
      </c>
      <c r="M113" s="94">
        <v>0</v>
      </c>
      <c r="N113" s="94">
        <v>0</v>
      </c>
      <c r="O113" s="94">
        <v>0</v>
      </c>
    </row>
    <row r="114" spans="1:15" ht="15.75" x14ac:dyDescent="0.3">
      <c r="A114" s="48" t="s">
        <v>134</v>
      </c>
      <c r="B114" s="21" t="s">
        <v>135</v>
      </c>
      <c r="C114" s="94">
        <v>0</v>
      </c>
      <c r="D114" s="94">
        <v>0</v>
      </c>
      <c r="E114" s="94">
        <v>0</v>
      </c>
      <c r="F114" s="94">
        <v>0</v>
      </c>
      <c r="G114" s="94">
        <v>0</v>
      </c>
      <c r="H114" s="94">
        <v>0</v>
      </c>
      <c r="I114" s="94">
        <v>0</v>
      </c>
      <c r="J114" s="94">
        <v>0</v>
      </c>
      <c r="K114" s="94">
        <v>0</v>
      </c>
      <c r="L114" s="94">
        <v>0</v>
      </c>
      <c r="M114" s="94">
        <v>0</v>
      </c>
      <c r="N114" s="94">
        <v>0</v>
      </c>
      <c r="O114" s="94">
        <v>0</v>
      </c>
    </row>
    <row r="115" spans="1:15" ht="15.75" x14ac:dyDescent="0.3">
      <c r="A115" s="48"/>
      <c r="B115" s="38" t="s">
        <v>196</v>
      </c>
      <c r="C115" s="74">
        <f t="shared" ref="C115:D115" si="16">SUM(C98:C114)</f>
        <v>2407.0114254624741</v>
      </c>
      <c r="D115" s="74">
        <f t="shared" si="16"/>
        <v>2161.1041485626902</v>
      </c>
      <c r="E115" s="74">
        <f>SUM(E98:E114)</f>
        <v>1924.7408719608857</v>
      </c>
      <c r="F115" s="74">
        <f t="shared" ref="F115:O115" si="17">SUM(F98:F114)</f>
        <v>1335.1428187120162</v>
      </c>
      <c r="G115" s="74">
        <f t="shared" si="17"/>
        <v>924.33678939320055</v>
      </c>
      <c r="H115" s="74">
        <f t="shared" si="17"/>
        <v>497.33877264059765</v>
      </c>
      <c r="I115" s="74">
        <f t="shared" si="17"/>
        <v>305.08496529964526</v>
      </c>
      <c r="J115" s="74">
        <f t="shared" si="17"/>
        <v>163.73755999139138</v>
      </c>
      <c r="K115" s="74">
        <f t="shared" si="17"/>
        <v>116.69346883202178</v>
      </c>
      <c r="L115" s="74">
        <f t="shared" si="17"/>
        <v>56.247648373187495</v>
      </c>
      <c r="M115" s="74">
        <f t="shared" si="17"/>
        <v>32.527534262219895</v>
      </c>
      <c r="N115" s="74">
        <f t="shared" si="17"/>
        <v>11.279359277089879</v>
      </c>
      <c r="O115" s="74">
        <f t="shared" si="17"/>
        <v>11.232147768898963</v>
      </c>
    </row>
    <row r="116" spans="1:15" ht="15.75" x14ac:dyDescent="0.3">
      <c r="A116" s="48" t="s">
        <v>48</v>
      </c>
      <c r="B116" s="21" t="s">
        <v>136</v>
      </c>
      <c r="C116" s="94">
        <v>45.784418897737844</v>
      </c>
      <c r="D116" s="94">
        <v>44.425094621743781</v>
      </c>
      <c r="E116" s="94">
        <v>43.046307459895701</v>
      </c>
      <c r="F116" s="94">
        <v>33.866579676402111</v>
      </c>
      <c r="G116" s="94">
        <v>29.159689461668382</v>
      </c>
      <c r="H116" s="94">
        <v>21.394623542206507</v>
      </c>
      <c r="I116" s="94">
        <v>16.313797660751124</v>
      </c>
      <c r="J116" s="94">
        <v>9.6878916829494859</v>
      </c>
      <c r="K116" s="94">
        <v>6.7939456297247363</v>
      </c>
      <c r="L116" s="94">
        <v>4.0202812903181524</v>
      </c>
      <c r="M116" s="94">
        <v>3.0294645895054937</v>
      </c>
      <c r="N116" s="94">
        <v>1.9244312931887519</v>
      </c>
      <c r="O116" s="94">
        <v>1.4113992161294004</v>
      </c>
    </row>
    <row r="117" spans="1:15" ht="15.75" x14ac:dyDescent="0.3">
      <c r="A117" s="48" t="s">
        <v>70</v>
      </c>
      <c r="B117" s="21" t="s">
        <v>197</v>
      </c>
      <c r="C117" s="94">
        <v>0</v>
      </c>
      <c r="D117" s="94">
        <v>0</v>
      </c>
      <c r="E117" s="94">
        <v>0</v>
      </c>
      <c r="F117" s="94">
        <v>0</v>
      </c>
      <c r="G117" s="94">
        <v>0</v>
      </c>
      <c r="H117" s="94">
        <v>0</v>
      </c>
      <c r="I117" s="94">
        <v>0</v>
      </c>
      <c r="J117" s="94">
        <v>0</v>
      </c>
      <c r="K117" s="94">
        <v>0</v>
      </c>
      <c r="L117" s="94">
        <v>0</v>
      </c>
      <c r="M117" s="94">
        <v>0</v>
      </c>
      <c r="N117" s="94">
        <v>0</v>
      </c>
      <c r="O117" s="94">
        <v>0</v>
      </c>
    </row>
    <row r="118" spans="1:15" ht="15.75" x14ac:dyDescent="0.3">
      <c r="A118" s="48" t="s">
        <v>50</v>
      </c>
      <c r="B118" s="21" t="s">
        <v>137</v>
      </c>
      <c r="C118" s="94">
        <v>429.36022501350351</v>
      </c>
      <c r="D118" s="94">
        <v>422.38918326614692</v>
      </c>
      <c r="E118" s="94">
        <v>409.86684686092804</v>
      </c>
      <c r="F118" s="94">
        <v>374.79707242204955</v>
      </c>
      <c r="G118" s="94">
        <v>331.10650321439255</v>
      </c>
      <c r="H118" s="94">
        <v>266.60356699487528</v>
      </c>
      <c r="I118" s="94">
        <v>218.82840205626573</v>
      </c>
      <c r="J118" s="94">
        <v>145.1947430460869</v>
      </c>
      <c r="K118" s="94">
        <v>105.62207848525682</v>
      </c>
      <c r="L118" s="94">
        <v>64.911320362539442</v>
      </c>
      <c r="M118" s="94">
        <v>46.076505018202688</v>
      </c>
      <c r="N118" s="94">
        <v>14.925511306671922</v>
      </c>
      <c r="O118" s="94">
        <v>1.8166340370940566</v>
      </c>
    </row>
    <row r="119" spans="1:15" ht="15.75" x14ac:dyDescent="0.3">
      <c r="A119" s="48" t="s">
        <v>49</v>
      </c>
      <c r="B119" s="21" t="s">
        <v>138</v>
      </c>
      <c r="C119" s="94">
        <v>0</v>
      </c>
      <c r="D119" s="94">
        <v>0</v>
      </c>
      <c r="E119" s="94">
        <v>0</v>
      </c>
      <c r="F119" s="94">
        <v>0</v>
      </c>
      <c r="G119" s="94">
        <v>0</v>
      </c>
      <c r="H119" s="94">
        <v>0</v>
      </c>
      <c r="I119" s="94">
        <v>0</v>
      </c>
      <c r="J119" s="94">
        <v>0</v>
      </c>
      <c r="K119" s="94">
        <v>0</v>
      </c>
      <c r="L119" s="94">
        <v>0</v>
      </c>
      <c r="M119" s="94">
        <v>0</v>
      </c>
      <c r="N119" s="94">
        <v>0</v>
      </c>
      <c r="O119" s="94">
        <v>0</v>
      </c>
    </row>
    <row r="120" spans="1:15" ht="15.75" x14ac:dyDescent="0.3">
      <c r="A120" s="48" t="s">
        <v>51</v>
      </c>
      <c r="B120" s="21" t="s">
        <v>139</v>
      </c>
      <c r="C120" s="94">
        <v>8.4333936826294309</v>
      </c>
      <c r="D120" s="94">
        <v>0.94905699362135543</v>
      </c>
      <c r="E120" s="94">
        <v>4.7807280016747118E-2</v>
      </c>
      <c r="F120" s="94">
        <v>5.6299119345880451E-2</v>
      </c>
      <c r="G120" s="94">
        <v>5.630511945683437E-2</v>
      </c>
      <c r="H120" s="94">
        <v>5.6314305132359146E-2</v>
      </c>
      <c r="I120" s="94">
        <v>5.6320872687040668E-2</v>
      </c>
      <c r="J120" s="94">
        <v>5.6332427094762265E-2</v>
      </c>
      <c r="K120" s="94">
        <v>5.6340981981670112E-2</v>
      </c>
      <c r="L120" s="94">
        <v>5.635660679628484E-2</v>
      </c>
      <c r="M120" s="94">
        <v>5.6367391182670118E-2</v>
      </c>
      <c r="N120" s="94">
        <v>5.6398696867521053E-2</v>
      </c>
      <c r="O120" s="94">
        <v>5.6435197595997431E-2</v>
      </c>
    </row>
    <row r="121" spans="1:15" ht="15.75" x14ac:dyDescent="0.3">
      <c r="A121" s="48"/>
      <c r="B121" s="38" t="s">
        <v>198</v>
      </c>
      <c r="C121" s="74">
        <f t="shared" ref="C121:D121" si="18">SUM(C116:C120)</f>
        <v>483.57803759387082</v>
      </c>
      <c r="D121" s="74">
        <f t="shared" si="18"/>
        <v>467.76333488151204</v>
      </c>
      <c r="E121" s="74">
        <f>SUM(E116:E120)</f>
        <v>452.96096160084051</v>
      </c>
      <c r="F121" s="74">
        <f t="shared" ref="F121:O121" si="19">SUM(F116:F120)</f>
        <v>408.71995121779759</v>
      </c>
      <c r="G121" s="74">
        <f t="shared" si="19"/>
        <v>360.32249779551779</v>
      </c>
      <c r="H121" s="74">
        <f t="shared" si="19"/>
        <v>288.0545048422141</v>
      </c>
      <c r="I121" s="74">
        <f t="shared" si="19"/>
        <v>235.19852058970392</v>
      </c>
      <c r="J121" s="74">
        <f t="shared" si="19"/>
        <v>154.93896715613116</v>
      </c>
      <c r="K121" s="74">
        <f t="shared" si="19"/>
        <v>112.47236509696323</v>
      </c>
      <c r="L121" s="74">
        <f t="shared" si="19"/>
        <v>68.98795825965388</v>
      </c>
      <c r="M121" s="74">
        <f t="shared" si="19"/>
        <v>49.162336998890851</v>
      </c>
      <c r="N121" s="74">
        <f t="shared" si="19"/>
        <v>16.906341296728197</v>
      </c>
      <c r="O121" s="74">
        <f t="shared" si="19"/>
        <v>3.2844684508194546</v>
      </c>
    </row>
    <row r="122" spans="1:15" ht="15.75" x14ac:dyDescent="0.3">
      <c r="A122" s="48"/>
      <c r="B122" s="39" t="s">
        <v>199</v>
      </c>
      <c r="C122" s="75">
        <f t="shared" ref="C122:D122" si="20">+C115+C121</f>
        <v>2890.5894630563448</v>
      </c>
      <c r="D122" s="75">
        <f t="shared" si="20"/>
        <v>2628.8674834442022</v>
      </c>
      <c r="E122" s="75">
        <f>+E115+E121</f>
        <v>2377.7018335617263</v>
      </c>
      <c r="F122" s="75">
        <f t="shared" ref="F122:O122" si="21">+F115+F121</f>
        <v>1743.8627699298138</v>
      </c>
      <c r="G122" s="75">
        <f t="shared" si="21"/>
        <v>1284.6592871887183</v>
      </c>
      <c r="H122" s="75">
        <f t="shared" si="21"/>
        <v>785.39327748281175</v>
      </c>
      <c r="I122" s="75">
        <f t="shared" si="21"/>
        <v>540.28348588934921</v>
      </c>
      <c r="J122" s="75">
        <f t="shared" si="21"/>
        <v>318.67652714752251</v>
      </c>
      <c r="K122" s="75">
        <f t="shared" si="21"/>
        <v>229.16583392898502</v>
      </c>
      <c r="L122" s="75">
        <f t="shared" si="21"/>
        <v>125.23560663284138</v>
      </c>
      <c r="M122" s="75">
        <f t="shared" si="21"/>
        <v>81.689871261110738</v>
      </c>
      <c r="N122" s="75">
        <f t="shared" si="21"/>
        <v>28.185700573818075</v>
      </c>
      <c r="O122" s="75">
        <f t="shared" si="21"/>
        <v>14.516616219718419</v>
      </c>
    </row>
    <row r="123" spans="1:15" ht="15.75" x14ac:dyDescent="0.3">
      <c r="A123" s="48"/>
      <c r="B123" s="40"/>
      <c r="C123" s="79"/>
      <c r="D123" s="79"/>
      <c r="E123" s="80"/>
      <c r="F123" s="79"/>
      <c r="G123" s="79"/>
      <c r="H123" s="79"/>
      <c r="I123" s="79"/>
      <c r="J123" s="79"/>
      <c r="K123" s="79"/>
      <c r="L123" s="79"/>
      <c r="M123" s="79"/>
      <c r="N123" s="79"/>
      <c r="O123" s="79"/>
    </row>
    <row r="124" spans="1:15" ht="15.75" x14ac:dyDescent="0.3">
      <c r="A124" s="51" t="s">
        <v>71</v>
      </c>
      <c r="B124" s="41" t="s">
        <v>200</v>
      </c>
      <c r="C124" s="94">
        <v>0</v>
      </c>
      <c r="D124" s="94">
        <v>0</v>
      </c>
      <c r="E124" s="94">
        <v>0</v>
      </c>
      <c r="F124" s="94">
        <v>0</v>
      </c>
      <c r="G124" s="94">
        <v>0</v>
      </c>
      <c r="H124" s="94">
        <v>0</v>
      </c>
      <c r="I124" s="94">
        <v>0</v>
      </c>
      <c r="J124" s="94">
        <v>0</v>
      </c>
      <c r="K124" s="94">
        <v>0</v>
      </c>
      <c r="L124" s="94">
        <v>0</v>
      </c>
      <c r="M124" s="94">
        <v>0</v>
      </c>
      <c r="N124" s="94">
        <v>0</v>
      </c>
      <c r="O124" s="94">
        <v>0</v>
      </c>
    </row>
    <row r="125" spans="1:15" ht="15.75" x14ac:dyDescent="0.3">
      <c r="A125" s="51" t="s">
        <v>78</v>
      </c>
      <c r="B125" s="41" t="s">
        <v>201</v>
      </c>
      <c r="C125" s="94">
        <v>0</v>
      </c>
      <c r="D125" s="94">
        <v>0</v>
      </c>
      <c r="E125" s="94">
        <v>0</v>
      </c>
      <c r="F125" s="94">
        <v>0</v>
      </c>
      <c r="G125" s="94">
        <v>0</v>
      </c>
      <c r="H125" s="94">
        <v>0</v>
      </c>
      <c r="I125" s="94">
        <v>0</v>
      </c>
      <c r="J125" s="94">
        <v>0</v>
      </c>
      <c r="K125" s="94">
        <v>0</v>
      </c>
      <c r="L125" s="94">
        <v>0</v>
      </c>
      <c r="M125" s="94">
        <v>0</v>
      </c>
      <c r="N125" s="94">
        <v>0</v>
      </c>
      <c r="O125" s="94">
        <v>0</v>
      </c>
    </row>
    <row r="126" spans="1:15" ht="15.75" x14ac:dyDescent="0.3">
      <c r="A126" s="51" t="s">
        <v>53</v>
      </c>
      <c r="B126" s="41" t="s">
        <v>202</v>
      </c>
      <c r="C126" s="94">
        <v>48.683988056012439</v>
      </c>
      <c r="D126" s="94">
        <v>5.4788575300391553</v>
      </c>
      <c r="E126" s="94">
        <v>0.27615620231457494</v>
      </c>
      <c r="F126" s="94">
        <v>0.32520471055178118</v>
      </c>
      <c r="G126" s="94">
        <v>0.32524003877231394</v>
      </c>
      <c r="H126" s="94">
        <v>0.32529412336727792</v>
      </c>
      <c r="I126" s="94">
        <v>0.32533279265555132</v>
      </c>
      <c r="J126" s="94">
        <v>0.32540082417484306</v>
      </c>
      <c r="K126" s="94">
        <v>0.3254511947319268</v>
      </c>
      <c r="L126" s="94">
        <v>0.32554319251342312</v>
      </c>
      <c r="M126" s="94">
        <v>0.32560669020262512</v>
      </c>
      <c r="N126" s="94">
        <v>0.32579101581707404</v>
      </c>
      <c r="O126" s="94">
        <v>0.32600592947369189</v>
      </c>
    </row>
    <row r="127" spans="1:15" ht="15.75" x14ac:dyDescent="0.3">
      <c r="A127" s="51" t="s">
        <v>140</v>
      </c>
      <c r="B127" s="42" t="s">
        <v>203</v>
      </c>
      <c r="C127" s="94">
        <v>0</v>
      </c>
      <c r="D127" s="94">
        <v>0</v>
      </c>
      <c r="E127" s="94">
        <v>0</v>
      </c>
      <c r="F127" s="94">
        <v>0</v>
      </c>
      <c r="G127" s="94">
        <v>0</v>
      </c>
      <c r="H127" s="94">
        <v>0</v>
      </c>
      <c r="I127" s="94">
        <v>0</v>
      </c>
      <c r="J127" s="94">
        <v>0</v>
      </c>
      <c r="K127" s="94">
        <v>0</v>
      </c>
      <c r="L127" s="94">
        <v>0</v>
      </c>
      <c r="M127" s="94">
        <v>0</v>
      </c>
      <c r="N127" s="94">
        <v>0</v>
      </c>
      <c r="O127" s="94">
        <v>0</v>
      </c>
    </row>
    <row r="128" spans="1:15" ht="15.75" x14ac:dyDescent="0.3">
      <c r="A128" s="51"/>
      <c r="B128" s="43" t="s">
        <v>204</v>
      </c>
      <c r="C128" s="76">
        <f t="shared" ref="C128:D128" si="22">SUM(C124:C127)</f>
        <v>48.683988056012439</v>
      </c>
      <c r="D128" s="76">
        <f t="shared" si="22"/>
        <v>5.4788575300391553</v>
      </c>
      <c r="E128" s="76">
        <f t="shared" ref="E128:O128" si="23">SUM(E124:E127)</f>
        <v>0.27615620231457494</v>
      </c>
      <c r="F128" s="76">
        <f t="shared" si="23"/>
        <v>0.32520471055178118</v>
      </c>
      <c r="G128" s="76">
        <f t="shared" si="23"/>
        <v>0.32524003877231394</v>
      </c>
      <c r="H128" s="76">
        <f t="shared" si="23"/>
        <v>0.32529412336727792</v>
      </c>
      <c r="I128" s="76">
        <f t="shared" si="23"/>
        <v>0.32533279265555132</v>
      </c>
      <c r="J128" s="76">
        <f t="shared" si="23"/>
        <v>0.32540082417484306</v>
      </c>
      <c r="K128" s="76">
        <f t="shared" si="23"/>
        <v>0.3254511947319268</v>
      </c>
      <c r="L128" s="76">
        <f t="shared" si="23"/>
        <v>0.32554319251342312</v>
      </c>
      <c r="M128" s="76">
        <f t="shared" si="23"/>
        <v>0.32560669020262512</v>
      </c>
      <c r="N128" s="76">
        <f t="shared" si="23"/>
        <v>0.32579101581707404</v>
      </c>
      <c r="O128" s="76">
        <f t="shared" si="23"/>
        <v>0.32600592947369189</v>
      </c>
    </row>
    <row r="129" spans="1:15" ht="15.75" x14ac:dyDescent="0.3">
      <c r="A129" s="49"/>
      <c r="B129" s="105"/>
      <c r="C129" s="105"/>
      <c r="D129" s="105"/>
    </row>
    <row r="130" spans="1:15" ht="16.5" x14ac:dyDescent="0.3">
      <c r="A130" s="49"/>
      <c r="B130" s="44" t="s">
        <v>205</v>
      </c>
      <c r="C130" s="96"/>
      <c r="D130" s="96"/>
      <c r="E130" s="96"/>
      <c r="F130" s="96"/>
      <c r="G130" s="96"/>
      <c r="H130" s="96"/>
      <c r="I130" s="96"/>
      <c r="J130" s="96"/>
      <c r="K130" s="96"/>
      <c r="L130" s="96"/>
      <c r="M130" s="96"/>
      <c r="N130" s="96"/>
      <c r="O130" s="96"/>
    </row>
    <row r="131" spans="1:15" ht="30" x14ac:dyDescent="0.35">
      <c r="A131" s="47"/>
      <c r="B131" s="14" t="s">
        <v>214</v>
      </c>
      <c r="C131" s="15">
        <v>2018</v>
      </c>
      <c r="D131" s="15">
        <v>2019</v>
      </c>
      <c r="E131" s="15">
        <v>2020</v>
      </c>
      <c r="F131" s="15">
        <v>2023</v>
      </c>
      <c r="G131" s="15">
        <v>2025</v>
      </c>
      <c r="H131" s="15">
        <v>2028</v>
      </c>
      <c r="I131" s="15">
        <v>2030</v>
      </c>
      <c r="J131" s="15">
        <v>2033</v>
      </c>
      <c r="K131" s="15">
        <v>2035</v>
      </c>
      <c r="L131" s="15">
        <v>2038</v>
      </c>
      <c r="M131" s="15">
        <v>2040</v>
      </c>
      <c r="N131" s="15">
        <v>2045</v>
      </c>
      <c r="O131" s="15">
        <v>2050</v>
      </c>
    </row>
    <row r="132" spans="1:15" ht="15.75" x14ac:dyDescent="0.3">
      <c r="A132" s="48" t="s">
        <v>72</v>
      </c>
      <c r="B132" s="21" t="s">
        <v>141</v>
      </c>
      <c r="C132" s="94">
        <v>0</v>
      </c>
      <c r="D132" s="94">
        <v>0</v>
      </c>
      <c r="E132" s="94">
        <v>0</v>
      </c>
      <c r="F132" s="94">
        <v>0</v>
      </c>
      <c r="G132" s="94">
        <v>0</v>
      </c>
      <c r="H132" s="94">
        <v>0</v>
      </c>
      <c r="I132" s="94">
        <v>0</v>
      </c>
      <c r="J132" s="94">
        <v>0</v>
      </c>
      <c r="K132" s="94">
        <v>0</v>
      </c>
      <c r="L132" s="94">
        <v>0</v>
      </c>
      <c r="M132" s="94">
        <v>0</v>
      </c>
      <c r="N132" s="94">
        <v>0</v>
      </c>
      <c r="O132" s="94">
        <v>0</v>
      </c>
    </row>
    <row r="133" spans="1:15" ht="15.75" x14ac:dyDescent="0.3">
      <c r="A133" s="48" t="s">
        <v>67</v>
      </c>
      <c r="B133" s="21" t="s">
        <v>142</v>
      </c>
      <c r="C133" s="94">
        <v>0</v>
      </c>
      <c r="D133" s="94">
        <v>0</v>
      </c>
      <c r="E133" s="94">
        <v>0</v>
      </c>
      <c r="F133" s="94">
        <v>0</v>
      </c>
      <c r="G133" s="94">
        <v>0</v>
      </c>
      <c r="H133" s="94">
        <v>0</v>
      </c>
      <c r="I133" s="94">
        <v>0</v>
      </c>
      <c r="J133" s="94">
        <v>0</v>
      </c>
      <c r="K133" s="94">
        <v>0</v>
      </c>
      <c r="L133" s="94">
        <v>0</v>
      </c>
      <c r="M133" s="94">
        <v>0</v>
      </c>
      <c r="N133" s="94">
        <v>0</v>
      </c>
      <c r="O133" s="94">
        <v>0</v>
      </c>
    </row>
    <row r="134" spans="1:15" ht="15.75" x14ac:dyDescent="0.3">
      <c r="A134" s="48" t="s">
        <v>73</v>
      </c>
      <c r="B134" s="21" t="s">
        <v>143</v>
      </c>
      <c r="C134" s="94">
        <v>0</v>
      </c>
      <c r="D134" s="94">
        <v>0</v>
      </c>
      <c r="E134" s="94">
        <v>0</v>
      </c>
      <c r="F134" s="94">
        <v>0</v>
      </c>
      <c r="G134" s="94">
        <v>0</v>
      </c>
      <c r="H134" s="94">
        <v>0</v>
      </c>
      <c r="I134" s="94">
        <v>0</v>
      </c>
      <c r="J134" s="94">
        <v>0</v>
      </c>
      <c r="K134" s="94">
        <v>0</v>
      </c>
      <c r="L134" s="94">
        <v>0</v>
      </c>
      <c r="M134" s="94">
        <v>0</v>
      </c>
      <c r="N134" s="94">
        <v>0</v>
      </c>
      <c r="O134" s="94">
        <v>0</v>
      </c>
    </row>
    <row r="135" spans="1:15" ht="15.75" x14ac:dyDescent="0.3">
      <c r="A135" s="48" t="s">
        <v>82</v>
      </c>
      <c r="B135" s="21" t="s">
        <v>144</v>
      </c>
      <c r="C135" s="94">
        <v>0</v>
      </c>
      <c r="D135" s="94">
        <v>0</v>
      </c>
      <c r="E135" s="94">
        <v>0</v>
      </c>
      <c r="F135" s="94">
        <v>0</v>
      </c>
      <c r="G135" s="94">
        <v>0</v>
      </c>
      <c r="H135" s="94">
        <v>0</v>
      </c>
      <c r="I135" s="94">
        <v>0</v>
      </c>
      <c r="J135" s="94">
        <v>0</v>
      </c>
      <c r="K135" s="94">
        <v>0</v>
      </c>
      <c r="L135" s="94">
        <v>0</v>
      </c>
      <c r="M135" s="94">
        <v>0</v>
      </c>
      <c r="N135" s="94">
        <v>0</v>
      </c>
      <c r="O135" s="94">
        <v>0</v>
      </c>
    </row>
    <row r="136" spans="1:15" ht="15.75" x14ac:dyDescent="0.3">
      <c r="A136" s="48" t="s">
        <v>79</v>
      </c>
      <c r="B136" s="21" t="s">
        <v>206</v>
      </c>
      <c r="C136" s="94">
        <v>0</v>
      </c>
      <c r="D136" s="94">
        <v>0</v>
      </c>
      <c r="E136" s="94">
        <v>0</v>
      </c>
      <c r="F136" s="94">
        <v>0</v>
      </c>
      <c r="G136" s="94">
        <v>0</v>
      </c>
      <c r="H136" s="94">
        <v>0</v>
      </c>
      <c r="I136" s="94">
        <v>0</v>
      </c>
      <c r="J136" s="94">
        <v>0</v>
      </c>
      <c r="K136" s="94">
        <v>0</v>
      </c>
      <c r="L136" s="94">
        <v>0</v>
      </c>
      <c r="M136" s="94">
        <v>0</v>
      </c>
      <c r="N136" s="94">
        <v>0</v>
      </c>
      <c r="O136" s="94">
        <v>0</v>
      </c>
    </row>
    <row r="137" spans="1:15" ht="15.75" x14ac:dyDescent="0.3">
      <c r="A137" s="48" t="s">
        <v>76</v>
      </c>
      <c r="B137" s="21" t="s">
        <v>145</v>
      </c>
      <c r="C137" s="94">
        <v>0</v>
      </c>
      <c r="D137" s="94">
        <v>0</v>
      </c>
      <c r="E137" s="94">
        <v>0</v>
      </c>
      <c r="F137" s="94">
        <v>0</v>
      </c>
      <c r="G137" s="94">
        <v>0</v>
      </c>
      <c r="H137" s="94">
        <v>0</v>
      </c>
      <c r="I137" s="94">
        <v>0</v>
      </c>
      <c r="J137" s="94">
        <v>0</v>
      </c>
      <c r="K137" s="94">
        <v>0</v>
      </c>
      <c r="L137" s="94">
        <v>0</v>
      </c>
      <c r="M137" s="94">
        <v>0</v>
      </c>
      <c r="N137" s="94">
        <v>0</v>
      </c>
      <c r="O137" s="94">
        <v>0</v>
      </c>
    </row>
    <row r="138" spans="1:15" ht="15.75" x14ac:dyDescent="0.3">
      <c r="A138" s="48" t="s">
        <v>74</v>
      </c>
      <c r="B138" s="21" t="s">
        <v>146</v>
      </c>
      <c r="C138" s="94">
        <v>0</v>
      </c>
      <c r="D138" s="94">
        <v>0</v>
      </c>
      <c r="E138" s="94">
        <v>0</v>
      </c>
      <c r="F138" s="94">
        <v>0</v>
      </c>
      <c r="G138" s="94">
        <v>0</v>
      </c>
      <c r="H138" s="94">
        <v>0</v>
      </c>
      <c r="I138" s="94">
        <v>0</v>
      </c>
      <c r="J138" s="94">
        <v>0</v>
      </c>
      <c r="K138" s="94">
        <v>0</v>
      </c>
      <c r="L138" s="94">
        <v>0</v>
      </c>
      <c r="M138" s="94">
        <v>0</v>
      </c>
      <c r="N138" s="94">
        <v>0</v>
      </c>
      <c r="O138" s="94">
        <v>0</v>
      </c>
    </row>
    <row r="139" spans="1:15" ht="15.75" x14ac:dyDescent="0.3">
      <c r="A139" s="48" t="s">
        <v>147</v>
      </c>
      <c r="B139" s="21" t="s">
        <v>148</v>
      </c>
      <c r="C139" s="94">
        <v>0</v>
      </c>
      <c r="D139" s="94">
        <v>0</v>
      </c>
      <c r="E139" s="94">
        <v>0</v>
      </c>
      <c r="F139" s="94">
        <v>0</v>
      </c>
      <c r="G139" s="94">
        <v>0</v>
      </c>
      <c r="H139" s="94">
        <v>0</v>
      </c>
      <c r="I139" s="94">
        <v>0</v>
      </c>
      <c r="J139" s="94">
        <v>0</v>
      </c>
      <c r="K139" s="94">
        <v>0</v>
      </c>
      <c r="L139" s="94">
        <v>0</v>
      </c>
      <c r="M139" s="94">
        <v>0</v>
      </c>
      <c r="N139" s="94">
        <v>0</v>
      </c>
      <c r="O139" s="94">
        <v>0</v>
      </c>
    </row>
    <row r="140" spans="1:15" ht="15.75" x14ac:dyDescent="0.3">
      <c r="A140" s="48" t="s">
        <v>75</v>
      </c>
      <c r="B140" s="45" t="s">
        <v>149</v>
      </c>
      <c r="C140" s="94">
        <v>0</v>
      </c>
      <c r="D140" s="94">
        <v>0</v>
      </c>
      <c r="E140" s="94">
        <v>0</v>
      </c>
      <c r="F140" s="94">
        <v>0</v>
      </c>
      <c r="G140" s="94">
        <v>0</v>
      </c>
      <c r="H140" s="94">
        <v>0</v>
      </c>
      <c r="I140" s="94">
        <v>0</v>
      </c>
      <c r="J140" s="94">
        <v>0</v>
      </c>
      <c r="K140" s="94">
        <v>0</v>
      </c>
      <c r="L140" s="94">
        <v>0</v>
      </c>
      <c r="M140" s="94">
        <v>0</v>
      </c>
      <c r="N140" s="94">
        <v>0</v>
      </c>
      <c r="O140" s="94">
        <v>0</v>
      </c>
    </row>
    <row r="141" spans="1:15" ht="15.75" x14ac:dyDescent="0.3">
      <c r="A141" s="48"/>
      <c r="B141" s="46" t="s">
        <v>207</v>
      </c>
      <c r="C141" s="77">
        <f t="shared" ref="C141:D141" si="24">SUM(C132:C140)</f>
        <v>0</v>
      </c>
      <c r="D141" s="77">
        <f t="shared" si="24"/>
        <v>0</v>
      </c>
      <c r="E141" s="77">
        <f t="shared" ref="E141:O141" si="25">SUM(E132:E140)</f>
        <v>0</v>
      </c>
      <c r="F141" s="77">
        <f t="shared" si="25"/>
        <v>0</v>
      </c>
      <c r="G141" s="77">
        <f t="shared" si="25"/>
        <v>0</v>
      </c>
      <c r="H141" s="77">
        <f t="shared" si="25"/>
        <v>0</v>
      </c>
      <c r="I141" s="77">
        <f t="shared" si="25"/>
        <v>0</v>
      </c>
      <c r="J141" s="77">
        <f t="shared" si="25"/>
        <v>0</v>
      </c>
      <c r="K141" s="77">
        <f t="shared" si="25"/>
        <v>0</v>
      </c>
      <c r="L141" s="77">
        <f t="shared" si="25"/>
        <v>0</v>
      </c>
      <c r="M141" s="77">
        <f t="shared" si="25"/>
        <v>0</v>
      </c>
      <c r="N141" s="77">
        <f t="shared" si="25"/>
        <v>0</v>
      </c>
      <c r="O141" s="77">
        <f t="shared" si="25"/>
        <v>0</v>
      </c>
    </row>
    <row r="142" spans="1:15" x14ac:dyDescent="0.25">
      <c r="A142" s="48"/>
      <c r="C142" s="87"/>
      <c r="D142" s="87"/>
      <c r="E142" s="97"/>
      <c r="F142" s="97"/>
      <c r="G142" s="97"/>
      <c r="H142" s="97"/>
      <c r="I142" s="97"/>
      <c r="J142" s="97"/>
      <c r="K142" s="97"/>
      <c r="L142" s="97"/>
      <c r="M142" s="97"/>
      <c r="N142" s="97"/>
      <c r="O142" s="97"/>
    </row>
    <row r="143" spans="1:15" x14ac:dyDescent="0.25">
      <c r="A143" s="51"/>
    </row>
  </sheetData>
  <mergeCells count="2">
    <mergeCell ref="B79:D79"/>
    <mergeCell ref="B129:D129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CF4CF-0475-4BC8-8708-6FA1E93CA2AF}">
  <sheetPr>
    <tabColor theme="4" tint="0.59999389629810485"/>
  </sheetPr>
  <dimension ref="A1:O143"/>
  <sheetViews>
    <sheetView workbookViewId="0">
      <selection activeCell="C1" sqref="C1:O1048576"/>
    </sheetView>
  </sheetViews>
  <sheetFormatPr baseColWidth="10" defaultColWidth="11.42578125" defaultRowHeight="15" x14ac:dyDescent="0.25"/>
  <cols>
    <col min="2" max="2" width="55.85546875" customWidth="1"/>
    <col min="3" max="6" width="11.42578125" style="2"/>
    <col min="7" max="7" width="11.7109375" style="2" bestFit="1" customWidth="1"/>
    <col min="8" max="8" width="11.7109375" style="2" customWidth="1"/>
    <col min="9" max="15" width="11.42578125" style="2"/>
  </cols>
  <sheetData>
    <row r="1" spans="1:15" ht="15.75" thickBot="1" x14ac:dyDescent="0.3">
      <c r="B1" s="65" t="s">
        <v>5</v>
      </c>
    </row>
    <row r="2" spans="1:15" x14ac:dyDescent="0.25">
      <c r="B2" s="92"/>
    </row>
    <row r="3" spans="1:15" ht="30" x14ac:dyDescent="0.35">
      <c r="B3" s="14" t="s">
        <v>213</v>
      </c>
      <c r="C3" s="15">
        <v>2018</v>
      </c>
      <c r="D3" s="15">
        <v>2019</v>
      </c>
      <c r="E3" s="15">
        <v>2020</v>
      </c>
      <c r="F3" s="15">
        <v>2023</v>
      </c>
      <c r="G3" s="15">
        <v>2025</v>
      </c>
      <c r="H3" s="15">
        <v>2028</v>
      </c>
      <c r="I3" s="15">
        <v>2030</v>
      </c>
      <c r="J3" s="15">
        <v>2033</v>
      </c>
      <c r="K3" s="15">
        <v>2035</v>
      </c>
      <c r="L3" s="15">
        <v>2038</v>
      </c>
      <c r="M3" s="15">
        <v>2040</v>
      </c>
      <c r="N3" s="15">
        <v>2045</v>
      </c>
      <c r="O3" s="15">
        <v>2050</v>
      </c>
    </row>
    <row r="4" spans="1:15" ht="15.75" x14ac:dyDescent="0.3">
      <c r="A4" s="55"/>
      <c r="B4" s="52" t="s">
        <v>172</v>
      </c>
      <c r="C4" s="94">
        <v>195.64679649317512</v>
      </c>
      <c r="D4" s="94">
        <v>181.52415482178279</v>
      </c>
      <c r="E4" s="94">
        <v>183.09555478984151</v>
      </c>
      <c r="F4" s="94">
        <v>183.09555478984149</v>
      </c>
      <c r="G4" s="94">
        <v>183.09555478984149</v>
      </c>
      <c r="H4" s="94">
        <v>183.09555478984149</v>
      </c>
      <c r="I4" s="94">
        <v>183.09555478984149</v>
      </c>
      <c r="J4" s="94">
        <v>183.09555478984149</v>
      </c>
      <c r="K4" s="94">
        <v>183.09555478984149</v>
      </c>
      <c r="L4" s="94">
        <v>183.09555478984149</v>
      </c>
      <c r="M4" s="94">
        <v>183.09555478984149</v>
      </c>
      <c r="N4" s="94">
        <v>183.09555478984149</v>
      </c>
      <c r="O4" s="94">
        <v>183.09555478984149</v>
      </c>
    </row>
    <row r="5" spans="1:15" ht="15.75" x14ac:dyDescent="0.3">
      <c r="A5" s="56"/>
      <c r="B5" s="52" t="s">
        <v>173</v>
      </c>
      <c r="C5" s="94">
        <v>362.37396272752665</v>
      </c>
      <c r="D5" s="94">
        <v>323.08562701572941</v>
      </c>
      <c r="E5" s="94">
        <v>306.93999417397924</v>
      </c>
      <c r="F5" s="94">
        <v>306.69339739020091</v>
      </c>
      <c r="G5" s="94">
        <v>307.22774630013049</v>
      </c>
      <c r="H5" s="94">
        <v>307.94651217081923</v>
      </c>
      <c r="I5" s="94">
        <v>308.4808727143336</v>
      </c>
      <c r="J5" s="94">
        <v>309.14240598238939</v>
      </c>
      <c r="K5" s="94">
        <v>309.619832635156</v>
      </c>
      <c r="L5" s="94">
        <v>310.27849909367052</v>
      </c>
      <c r="M5" s="94">
        <v>310.64330688806183</v>
      </c>
      <c r="N5" s="94">
        <v>311.60764753458022</v>
      </c>
      <c r="O5" s="94">
        <v>312.45746001584473</v>
      </c>
    </row>
    <row r="6" spans="1:15" ht="15.75" x14ac:dyDescent="0.3">
      <c r="A6" s="57"/>
      <c r="B6" s="52" t="s">
        <v>155</v>
      </c>
      <c r="C6" s="94">
        <v>0</v>
      </c>
      <c r="D6" s="94">
        <v>0</v>
      </c>
      <c r="E6" s="94">
        <v>0</v>
      </c>
      <c r="F6" s="94">
        <v>0</v>
      </c>
      <c r="G6" s="94">
        <v>0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x14ac:dyDescent="0.3">
      <c r="A7" s="58"/>
      <c r="B7" s="52" t="s">
        <v>174</v>
      </c>
      <c r="C7" s="94">
        <v>26.215514036847374</v>
      </c>
      <c r="D7" s="94">
        <v>26.158774518256347</v>
      </c>
      <c r="E7" s="94">
        <v>26.539700117642351</v>
      </c>
      <c r="F7" s="94">
        <v>26.550044557226954</v>
      </c>
      <c r="G7" s="94">
        <v>26.567442023801551</v>
      </c>
      <c r="H7" s="94">
        <v>26.584625192101694</v>
      </c>
      <c r="I7" s="94">
        <v>26.601971127502111</v>
      </c>
      <c r="J7" s="94">
        <v>26.61303504860625</v>
      </c>
      <c r="K7" s="94">
        <v>26.624294706576393</v>
      </c>
      <c r="L7" s="94">
        <v>26.635038381936592</v>
      </c>
      <c r="M7" s="94">
        <v>26.634269567107669</v>
      </c>
      <c r="N7" s="94">
        <v>26.637931477241398</v>
      </c>
      <c r="O7" s="94">
        <v>26.629350498775683</v>
      </c>
    </row>
    <row r="8" spans="1:15" ht="15.75" x14ac:dyDescent="0.3">
      <c r="A8" s="59"/>
      <c r="B8" s="52" t="s">
        <v>175</v>
      </c>
      <c r="C8" s="94">
        <v>0</v>
      </c>
      <c r="D8" s="94">
        <v>0</v>
      </c>
      <c r="E8" s="94">
        <v>0</v>
      </c>
      <c r="F8" s="94">
        <v>0</v>
      </c>
      <c r="G8" s="94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x14ac:dyDescent="0.3">
      <c r="A9" s="60"/>
      <c r="B9" s="52" t="s">
        <v>158</v>
      </c>
      <c r="C9" s="94">
        <v>0</v>
      </c>
      <c r="D9" s="94">
        <v>0</v>
      </c>
      <c r="E9" s="94">
        <v>0</v>
      </c>
      <c r="F9" s="94">
        <v>0</v>
      </c>
      <c r="G9" s="94">
        <v>0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x14ac:dyDescent="0.3">
      <c r="A10" s="61"/>
      <c r="B10" s="53" t="s">
        <v>176</v>
      </c>
      <c r="C10" s="94">
        <v>0</v>
      </c>
      <c r="D10" s="94">
        <v>0</v>
      </c>
      <c r="E10" s="94">
        <v>0</v>
      </c>
      <c r="F10" s="94">
        <v>0</v>
      </c>
      <c r="G10" s="94">
        <v>0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.75" x14ac:dyDescent="0.3">
      <c r="A11" s="62"/>
      <c r="B11" s="54" t="s">
        <v>177</v>
      </c>
      <c r="C11" s="66">
        <v>584.2362732575491</v>
      </c>
      <c r="D11" s="66">
        <v>530.76855635576851</v>
      </c>
      <c r="E11" s="66">
        <v>516.5752490814632</v>
      </c>
      <c r="F11" s="66">
        <v>516.33899673726933</v>
      </c>
      <c r="G11" s="66">
        <v>516.8907431137734</v>
      </c>
      <c r="H11" s="66">
        <v>517.62669215276242</v>
      </c>
      <c r="I11" s="66">
        <v>518.17839863167717</v>
      </c>
      <c r="J11" s="66">
        <v>518.85099582083706</v>
      </c>
      <c r="K11" s="66">
        <v>519.3396821315738</v>
      </c>
      <c r="L11" s="66">
        <v>520.00909226544854</v>
      </c>
      <c r="M11" s="66">
        <v>520.373131245011</v>
      </c>
      <c r="N11" s="66">
        <v>521.34113380166309</v>
      </c>
      <c r="O11" s="66">
        <v>522.18236530446188</v>
      </c>
    </row>
    <row r="12" spans="1:15" ht="15.75" x14ac:dyDescent="0.3">
      <c r="A12" s="63"/>
      <c r="B12" s="52" t="s">
        <v>66</v>
      </c>
      <c r="C12" s="95">
        <v>0</v>
      </c>
      <c r="D12" s="95">
        <v>0</v>
      </c>
      <c r="E12" s="95">
        <v>0</v>
      </c>
      <c r="F12" s="95">
        <v>0</v>
      </c>
      <c r="G12" s="95">
        <v>0</v>
      </c>
      <c r="H12" s="95">
        <v>0</v>
      </c>
      <c r="I12" s="95">
        <v>0</v>
      </c>
      <c r="J12" s="95">
        <v>0</v>
      </c>
      <c r="K12" s="95">
        <v>0</v>
      </c>
      <c r="L12" s="95">
        <v>0</v>
      </c>
      <c r="M12" s="95">
        <v>0</v>
      </c>
      <c r="N12" s="95">
        <v>0</v>
      </c>
      <c r="O12" s="95">
        <v>0</v>
      </c>
    </row>
    <row r="13" spans="1:15" ht="15.75" x14ac:dyDescent="0.3">
      <c r="A13" s="64"/>
      <c r="B13" s="54" t="s">
        <v>178</v>
      </c>
      <c r="C13" s="66">
        <v>0</v>
      </c>
      <c r="D13" s="66">
        <v>0</v>
      </c>
      <c r="E13" s="66">
        <v>0</v>
      </c>
      <c r="F13" s="66">
        <v>0</v>
      </c>
      <c r="G13" s="66">
        <v>0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x14ac:dyDescent="0.25"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</row>
    <row r="15" spans="1:15" ht="16.5" x14ac:dyDescent="0.3">
      <c r="B15" s="12" t="s">
        <v>172</v>
      </c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</row>
    <row r="16" spans="1:15" ht="30" x14ac:dyDescent="0.35">
      <c r="A16" s="47" t="s">
        <v>179</v>
      </c>
      <c r="B16" s="14" t="s">
        <v>213</v>
      </c>
      <c r="C16" s="15">
        <v>2018</v>
      </c>
      <c r="D16" s="15">
        <v>2019</v>
      </c>
      <c r="E16" s="15">
        <v>2020</v>
      </c>
      <c r="F16" s="15">
        <v>2023</v>
      </c>
      <c r="G16" s="15">
        <v>2025</v>
      </c>
      <c r="H16" s="15">
        <v>2028</v>
      </c>
      <c r="I16" s="15">
        <v>2030</v>
      </c>
      <c r="J16" s="15">
        <v>2033</v>
      </c>
      <c r="K16" s="15">
        <v>2035</v>
      </c>
      <c r="L16" s="15">
        <v>2038</v>
      </c>
      <c r="M16" s="15">
        <v>2040</v>
      </c>
      <c r="N16" s="15">
        <v>2045</v>
      </c>
      <c r="O16" s="15">
        <v>2050</v>
      </c>
    </row>
    <row r="17" spans="1:15" ht="15.75" x14ac:dyDescent="0.3">
      <c r="A17" s="48" t="s">
        <v>69</v>
      </c>
      <c r="B17" s="16" t="s">
        <v>221</v>
      </c>
      <c r="C17" s="94">
        <v>195.64679649317512</v>
      </c>
      <c r="D17" s="94">
        <v>181.52415482178279</v>
      </c>
      <c r="E17" s="94">
        <v>183.09555478984151</v>
      </c>
      <c r="F17" s="94">
        <v>183.09555478984149</v>
      </c>
      <c r="G17" s="94">
        <v>183.09555478984149</v>
      </c>
      <c r="H17" s="94">
        <v>183.09555478984149</v>
      </c>
      <c r="I17" s="94">
        <v>183.09555478984149</v>
      </c>
      <c r="J17" s="94">
        <v>183.09555478984149</v>
      </c>
      <c r="K17" s="94">
        <v>183.09555478984149</v>
      </c>
      <c r="L17" s="94">
        <v>183.09555478984149</v>
      </c>
      <c r="M17" s="94">
        <v>183.09555478984149</v>
      </c>
      <c r="N17" s="94">
        <v>183.09555478984149</v>
      </c>
      <c r="O17" s="94">
        <v>183.09555478984149</v>
      </c>
    </row>
    <row r="18" spans="1:15" ht="15.75" x14ac:dyDescent="0.3">
      <c r="A18" s="48"/>
      <c r="B18" s="16" t="s">
        <v>222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4">
        <v>0</v>
      </c>
      <c r="I18" s="94">
        <v>0</v>
      </c>
      <c r="J18" s="94">
        <v>0</v>
      </c>
      <c r="K18" s="94">
        <v>0</v>
      </c>
      <c r="L18" s="94">
        <v>0</v>
      </c>
      <c r="M18" s="94">
        <v>0</v>
      </c>
      <c r="N18" s="94">
        <v>0</v>
      </c>
      <c r="O18" s="94">
        <v>0</v>
      </c>
    </row>
    <row r="19" spans="1:15" ht="15.75" x14ac:dyDescent="0.3">
      <c r="A19" s="48" t="s">
        <v>68</v>
      </c>
      <c r="B19" s="16" t="s">
        <v>223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4">
        <v>0</v>
      </c>
      <c r="I19" s="94">
        <v>0</v>
      </c>
      <c r="J19" s="94">
        <v>0</v>
      </c>
      <c r="K19" s="94">
        <v>0</v>
      </c>
      <c r="L19" s="94">
        <v>0</v>
      </c>
      <c r="M19" s="94">
        <v>0</v>
      </c>
      <c r="N19" s="94">
        <v>0</v>
      </c>
      <c r="O19" s="94">
        <v>0</v>
      </c>
    </row>
    <row r="20" spans="1:15" ht="15.75" x14ac:dyDescent="0.3">
      <c r="A20" s="48"/>
      <c r="B20" s="16" t="s">
        <v>224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4">
        <v>0</v>
      </c>
      <c r="I20" s="94">
        <v>0</v>
      </c>
      <c r="J20" s="94">
        <v>0</v>
      </c>
      <c r="K20" s="94">
        <v>0</v>
      </c>
      <c r="L20" s="94">
        <v>0</v>
      </c>
      <c r="M20" s="94">
        <v>0</v>
      </c>
      <c r="N20" s="94">
        <v>0</v>
      </c>
      <c r="O20" s="94">
        <v>0</v>
      </c>
    </row>
    <row r="21" spans="1:15" ht="15.75" x14ac:dyDescent="0.3">
      <c r="A21" s="48" t="s">
        <v>11</v>
      </c>
      <c r="B21" s="16" t="s">
        <v>225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4">
        <v>0</v>
      </c>
      <c r="I21" s="94">
        <v>0</v>
      </c>
      <c r="J21" s="94">
        <v>0</v>
      </c>
      <c r="K21" s="94">
        <v>0</v>
      </c>
      <c r="L21" s="94">
        <v>0</v>
      </c>
      <c r="M21" s="94">
        <v>0</v>
      </c>
      <c r="N21" s="94">
        <v>0</v>
      </c>
      <c r="O21" s="94">
        <v>0</v>
      </c>
    </row>
    <row r="22" spans="1:15" ht="15.75" x14ac:dyDescent="0.3">
      <c r="A22" s="48"/>
      <c r="B22" s="16" t="s">
        <v>226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4">
        <v>0</v>
      </c>
      <c r="I22" s="94">
        <v>0</v>
      </c>
      <c r="J22" s="94">
        <v>0</v>
      </c>
      <c r="K22" s="94">
        <v>0</v>
      </c>
      <c r="L22" s="94">
        <v>0</v>
      </c>
      <c r="M22" s="94">
        <v>0</v>
      </c>
      <c r="N22" s="94">
        <v>0</v>
      </c>
      <c r="O22" s="94">
        <v>0</v>
      </c>
    </row>
    <row r="23" spans="1:15" ht="15.75" x14ac:dyDescent="0.3">
      <c r="A23" s="48" t="s">
        <v>81</v>
      </c>
      <c r="B23" s="16" t="s">
        <v>89</v>
      </c>
      <c r="C23" s="94">
        <v>0</v>
      </c>
      <c r="D23" s="94">
        <v>0</v>
      </c>
      <c r="E23" s="94">
        <v>0</v>
      </c>
      <c r="F23" s="94">
        <v>0</v>
      </c>
      <c r="G23" s="94">
        <v>0</v>
      </c>
      <c r="H23" s="94">
        <v>0</v>
      </c>
      <c r="I23" s="94">
        <v>0</v>
      </c>
      <c r="J23" s="94">
        <v>0</v>
      </c>
      <c r="K23" s="94">
        <v>0</v>
      </c>
      <c r="L23" s="94">
        <v>0</v>
      </c>
      <c r="M23" s="94">
        <v>0</v>
      </c>
      <c r="N23" s="94">
        <v>0</v>
      </c>
      <c r="O23" s="94">
        <v>0</v>
      </c>
    </row>
    <row r="24" spans="1:15" ht="15.75" x14ac:dyDescent="0.3">
      <c r="A24" s="48" t="s">
        <v>35</v>
      </c>
      <c r="B24" s="16" t="s">
        <v>90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4">
        <v>0</v>
      </c>
      <c r="M24" s="94">
        <v>0</v>
      </c>
      <c r="N24" s="94">
        <v>0</v>
      </c>
      <c r="O24" s="94">
        <v>0</v>
      </c>
    </row>
    <row r="25" spans="1:15" ht="15.75" x14ac:dyDescent="0.3">
      <c r="A25" s="48" t="s">
        <v>36</v>
      </c>
      <c r="B25" s="16" t="s">
        <v>91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4">
        <v>0</v>
      </c>
      <c r="M25" s="94">
        <v>0</v>
      </c>
      <c r="N25" s="94">
        <v>0</v>
      </c>
      <c r="O25" s="94">
        <v>0</v>
      </c>
    </row>
    <row r="26" spans="1:15" ht="15.75" x14ac:dyDescent="0.3">
      <c r="A26" s="48" t="s">
        <v>12</v>
      </c>
      <c r="B26" s="16" t="s">
        <v>92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4">
        <v>0</v>
      </c>
      <c r="M26" s="94">
        <v>0</v>
      </c>
      <c r="N26" s="94">
        <v>0</v>
      </c>
      <c r="O26" s="94">
        <v>0</v>
      </c>
    </row>
    <row r="27" spans="1:15" ht="15.75" x14ac:dyDescent="0.3">
      <c r="A27" s="48" t="s">
        <v>93</v>
      </c>
      <c r="B27" s="16" t="s">
        <v>180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4">
        <v>0</v>
      </c>
      <c r="M27" s="94">
        <v>0</v>
      </c>
      <c r="N27" s="94">
        <v>0</v>
      </c>
      <c r="O27" s="94">
        <v>0</v>
      </c>
    </row>
    <row r="28" spans="1:15" ht="15.75" x14ac:dyDescent="0.3">
      <c r="A28" s="48" t="s">
        <v>10</v>
      </c>
      <c r="B28" s="16" t="s">
        <v>94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4">
        <v>0</v>
      </c>
      <c r="M28" s="94">
        <v>0</v>
      </c>
      <c r="N28" s="94">
        <v>0</v>
      </c>
      <c r="O28" s="94">
        <v>0</v>
      </c>
    </row>
    <row r="29" spans="1:15" ht="15.75" x14ac:dyDescent="0.3">
      <c r="A29" s="48"/>
      <c r="B29" s="16" t="s">
        <v>227</v>
      </c>
      <c r="C29" s="94">
        <v>0</v>
      </c>
      <c r="D29" s="94">
        <v>0</v>
      </c>
      <c r="E29" s="94">
        <v>0</v>
      </c>
      <c r="F29" s="94">
        <v>0</v>
      </c>
      <c r="G29" s="94">
        <v>0</v>
      </c>
      <c r="H29" s="94">
        <v>0</v>
      </c>
      <c r="I29" s="94">
        <v>0</v>
      </c>
      <c r="J29" s="94">
        <v>0</v>
      </c>
      <c r="K29" s="94">
        <v>0</v>
      </c>
      <c r="L29" s="94">
        <v>0</v>
      </c>
      <c r="M29" s="94">
        <v>0</v>
      </c>
      <c r="N29" s="94">
        <v>0</v>
      </c>
      <c r="O29" s="94">
        <v>0</v>
      </c>
    </row>
    <row r="30" spans="1:15" ht="15.75" x14ac:dyDescent="0.3">
      <c r="A30" s="48"/>
      <c r="B30" s="17" t="s">
        <v>181</v>
      </c>
      <c r="C30" s="67">
        <f t="shared" ref="C30:O30" si="0">SUM(C17:C29)</f>
        <v>195.64679649317512</v>
      </c>
      <c r="D30" s="67">
        <f t="shared" si="0"/>
        <v>181.52415482178279</v>
      </c>
      <c r="E30" s="67">
        <f t="shared" si="0"/>
        <v>183.09555478984151</v>
      </c>
      <c r="F30" s="67">
        <f t="shared" si="0"/>
        <v>183.09555478984149</v>
      </c>
      <c r="G30" s="67">
        <f t="shared" si="0"/>
        <v>183.09555478984149</v>
      </c>
      <c r="H30" s="67">
        <f t="shared" si="0"/>
        <v>183.09555478984149</v>
      </c>
      <c r="I30" s="67">
        <f t="shared" si="0"/>
        <v>183.09555478984149</v>
      </c>
      <c r="J30" s="67">
        <f t="shared" si="0"/>
        <v>183.09555478984149</v>
      </c>
      <c r="K30" s="67">
        <f t="shared" si="0"/>
        <v>183.09555478984149</v>
      </c>
      <c r="L30" s="67">
        <f t="shared" si="0"/>
        <v>183.09555478984149</v>
      </c>
      <c r="M30" s="67">
        <f t="shared" si="0"/>
        <v>183.09555478984149</v>
      </c>
      <c r="N30" s="67">
        <f t="shared" si="0"/>
        <v>183.09555478984149</v>
      </c>
      <c r="O30" s="67">
        <f t="shared" si="0"/>
        <v>183.09555478984149</v>
      </c>
    </row>
    <row r="31" spans="1:15" ht="15.75" x14ac:dyDescent="0.3">
      <c r="A31" s="49"/>
      <c r="B31" s="18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</row>
    <row r="32" spans="1:15" ht="16.5" x14ac:dyDescent="0.3">
      <c r="A32" s="49"/>
      <c r="B32" s="19" t="s">
        <v>173</v>
      </c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</row>
    <row r="33" spans="1:15" ht="30" x14ac:dyDescent="0.35">
      <c r="A33" s="47"/>
      <c r="B33" s="14" t="s">
        <v>213</v>
      </c>
      <c r="C33" s="15">
        <v>2018</v>
      </c>
      <c r="D33" s="15">
        <v>2019</v>
      </c>
      <c r="E33" s="15">
        <v>2020</v>
      </c>
      <c r="F33" s="15">
        <v>2023</v>
      </c>
      <c r="G33" s="15">
        <v>2025</v>
      </c>
      <c r="H33" s="15">
        <v>2028</v>
      </c>
      <c r="I33" s="15">
        <v>2030</v>
      </c>
      <c r="J33" s="15">
        <v>2033</v>
      </c>
      <c r="K33" s="15">
        <v>2035</v>
      </c>
      <c r="L33" s="15">
        <v>2038</v>
      </c>
      <c r="M33" s="15">
        <v>2040</v>
      </c>
      <c r="N33" s="15">
        <v>2045</v>
      </c>
      <c r="O33" s="15">
        <v>2050</v>
      </c>
    </row>
    <row r="34" spans="1:15" ht="15.75" x14ac:dyDescent="0.3">
      <c r="A34" s="48" t="s">
        <v>17</v>
      </c>
      <c r="B34" s="21" t="s">
        <v>228</v>
      </c>
      <c r="C34" s="94">
        <v>150.76369395373789</v>
      </c>
      <c r="D34" s="94">
        <v>146.12363236068762</v>
      </c>
      <c r="E34" s="94">
        <v>171.91920658424741</v>
      </c>
      <c r="F34" s="94">
        <v>171.99854519022628</v>
      </c>
      <c r="G34" s="94">
        <v>172.1319783002848</v>
      </c>
      <c r="H34" s="94">
        <v>172.26376780981576</v>
      </c>
      <c r="I34" s="94">
        <v>172.39680569193661</v>
      </c>
      <c r="J34" s="94">
        <v>172.48166249542783</v>
      </c>
      <c r="K34" s="94">
        <v>172.56802053926768</v>
      </c>
      <c r="L34" s="94">
        <v>172.65042115838219</v>
      </c>
      <c r="M34" s="94">
        <v>172.644524589865</v>
      </c>
      <c r="N34" s="94">
        <v>172.67261029164254</v>
      </c>
      <c r="O34" s="94">
        <v>172.60679687914848</v>
      </c>
    </row>
    <row r="35" spans="1:15" ht="15.75" x14ac:dyDescent="0.3">
      <c r="A35" s="48"/>
      <c r="B35" s="21" t="s">
        <v>229</v>
      </c>
      <c r="C35" s="94">
        <v>0</v>
      </c>
      <c r="D35" s="94">
        <v>0</v>
      </c>
      <c r="E35" s="94">
        <v>0</v>
      </c>
      <c r="F35" s="94">
        <v>0</v>
      </c>
      <c r="G35" s="94">
        <v>0</v>
      </c>
      <c r="H35" s="94">
        <v>0</v>
      </c>
      <c r="I35" s="94">
        <v>0</v>
      </c>
      <c r="J35" s="94">
        <v>0</v>
      </c>
      <c r="K35" s="94">
        <v>0</v>
      </c>
      <c r="L35" s="94">
        <v>0</v>
      </c>
      <c r="M35" s="94">
        <v>0</v>
      </c>
      <c r="N35" s="94">
        <v>0</v>
      </c>
      <c r="O35" s="94">
        <v>0</v>
      </c>
    </row>
    <row r="36" spans="1:15" ht="15.75" x14ac:dyDescent="0.3">
      <c r="A36" s="48" t="s">
        <v>7</v>
      </c>
      <c r="B36" s="21" t="s">
        <v>230</v>
      </c>
      <c r="C36" s="94">
        <v>0</v>
      </c>
      <c r="D36" s="94">
        <v>0</v>
      </c>
      <c r="E36" s="94">
        <v>0</v>
      </c>
      <c r="F36" s="94">
        <v>0</v>
      </c>
      <c r="G36" s="94">
        <v>0</v>
      </c>
      <c r="H36" s="94">
        <v>0</v>
      </c>
      <c r="I36" s="94">
        <v>0</v>
      </c>
      <c r="J36" s="94">
        <v>0</v>
      </c>
      <c r="K36" s="94">
        <v>0</v>
      </c>
      <c r="L36" s="94">
        <v>0</v>
      </c>
      <c r="M36" s="94">
        <v>0</v>
      </c>
      <c r="N36" s="94">
        <v>0</v>
      </c>
      <c r="O36" s="94">
        <v>0</v>
      </c>
    </row>
    <row r="37" spans="1:15" ht="15.75" x14ac:dyDescent="0.3">
      <c r="A37" s="48"/>
      <c r="B37" s="21" t="s">
        <v>231</v>
      </c>
      <c r="C37" s="94">
        <v>0</v>
      </c>
      <c r="D37" s="94">
        <v>0</v>
      </c>
      <c r="E37" s="94">
        <v>0</v>
      </c>
      <c r="F37" s="94">
        <v>0</v>
      </c>
      <c r="G37" s="94">
        <v>0</v>
      </c>
      <c r="H37" s="94">
        <v>0</v>
      </c>
      <c r="I37" s="94">
        <v>0</v>
      </c>
      <c r="J37" s="94">
        <v>0</v>
      </c>
      <c r="K37" s="94">
        <v>0</v>
      </c>
      <c r="L37" s="94">
        <v>0</v>
      </c>
      <c r="M37" s="94">
        <v>0</v>
      </c>
      <c r="N37" s="94">
        <v>0</v>
      </c>
      <c r="O37" s="94">
        <v>0</v>
      </c>
    </row>
    <row r="38" spans="1:15" ht="15.75" x14ac:dyDescent="0.3">
      <c r="A38" s="48" t="s">
        <v>18</v>
      </c>
      <c r="B38" s="21" t="s">
        <v>232</v>
      </c>
      <c r="C38" s="94">
        <v>124.45283051040869</v>
      </c>
      <c r="D38" s="94">
        <v>117.8240095635022</v>
      </c>
      <c r="E38" s="94">
        <v>99.444595584247423</v>
      </c>
      <c r="F38" s="94">
        <v>107.0030488495387</v>
      </c>
      <c r="G38" s="94">
        <v>107.3844364783548</v>
      </c>
      <c r="H38" s="94">
        <v>107.95212521229429</v>
      </c>
      <c r="I38" s="94">
        <v>108.33397754493885</v>
      </c>
      <c r="J38" s="94">
        <v>108.89823506661099</v>
      </c>
      <c r="K38" s="94">
        <v>109.27666502347208</v>
      </c>
      <c r="L38" s="94">
        <v>109.84087138689641</v>
      </c>
      <c r="M38" s="94">
        <v>110.21243872300992</v>
      </c>
      <c r="N38" s="94">
        <v>111.14458327574783</v>
      </c>
      <c r="O38" s="94">
        <v>112.06984107853052</v>
      </c>
    </row>
    <row r="39" spans="1:15" ht="15.75" x14ac:dyDescent="0.3">
      <c r="A39" s="48"/>
      <c r="B39" s="21" t="s">
        <v>233</v>
      </c>
      <c r="C39" s="94">
        <v>0</v>
      </c>
      <c r="D39" s="94">
        <v>0</v>
      </c>
      <c r="E39" s="94">
        <v>0</v>
      </c>
      <c r="F39" s="94">
        <v>0</v>
      </c>
      <c r="G39" s="94">
        <v>0</v>
      </c>
      <c r="H39" s="94">
        <v>0</v>
      </c>
      <c r="I39" s="94">
        <v>0</v>
      </c>
      <c r="J39" s="94">
        <v>0</v>
      </c>
      <c r="K39" s="94">
        <v>0</v>
      </c>
      <c r="L39" s="94">
        <v>0</v>
      </c>
      <c r="M39" s="94">
        <v>0</v>
      </c>
      <c r="N39" s="94">
        <v>0</v>
      </c>
      <c r="O39" s="94">
        <v>0</v>
      </c>
    </row>
    <row r="40" spans="1:15" ht="15.75" x14ac:dyDescent="0.3">
      <c r="A40" s="48" t="s">
        <v>20</v>
      </c>
      <c r="B40" s="21" t="s">
        <v>234</v>
      </c>
      <c r="C40" s="94">
        <v>12.632080960563352</v>
      </c>
      <c r="D40" s="94">
        <v>12.583838765256601</v>
      </c>
      <c r="E40" s="94">
        <v>12.589206584247412</v>
      </c>
      <c r="F40" s="94">
        <v>12.595012256723091</v>
      </c>
      <c r="G40" s="94">
        <v>12.604776342250593</v>
      </c>
      <c r="H40" s="94">
        <v>12.614420155859706</v>
      </c>
      <c r="I40" s="94">
        <v>12.624155320234244</v>
      </c>
      <c r="J40" s="94">
        <v>12.630364791680392</v>
      </c>
      <c r="K40" s="94">
        <v>12.636684117713269</v>
      </c>
      <c r="L40" s="94">
        <v>12.642713855701093</v>
      </c>
      <c r="M40" s="94">
        <v>12.642282369098588</v>
      </c>
      <c r="N40" s="94">
        <v>12.644337565100059</v>
      </c>
      <c r="O40" s="94">
        <v>12.639521610587966</v>
      </c>
    </row>
    <row r="41" spans="1:15" ht="15.75" x14ac:dyDescent="0.3">
      <c r="A41" s="48"/>
      <c r="B41" s="21" t="s">
        <v>235</v>
      </c>
      <c r="C41" s="94">
        <v>0</v>
      </c>
      <c r="D41" s="94">
        <v>0</v>
      </c>
      <c r="E41" s="94">
        <v>0</v>
      </c>
      <c r="F41" s="94">
        <v>0</v>
      </c>
      <c r="G41" s="94">
        <v>0</v>
      </c>
      <c r="H41" s="94">
        <v>0</v>
      </c>
      <c r="I41" s="94">
        <v>0</v>
      </c>
      <c r="J41" s="94">
        <v>0</v>
      </c>
      <c r="K41" s="94">
        <v>0</v>
      </c>
      <c r="L41" s="94">
        <v>0</v>
      </c>
      <c r="M41" s="94">
        <v>0</v>
      </c>
      <c r="N41" s="94">
        <v>0</v>
      </c>
      <c r="O41" s="94">
        <v>0</v>
      </c>
    </row>
    <row r="42" spans="1:15" ht="15.75" x14ac:dyDescent="0.3">
      <c r="A42" s="48" t="s">
        <v>14</v>
      </c>
      <c r="B42" s="21" t="s">
        <v>236</v>
      </c>
      <c r="C42" s="94">
        <v>0.66831908556335073</v>
      </c>
      <c r="D42" s="94">
        <v>0.6200768902566004</v>
      </c>
      <c r="E42" s="94">
        <v>0.6254447092474108</v>
      </c>
      <c r="F42" s="94">
        <v>0.62544470924741091</v>
      </c>
      <c r="G42" s="94">
        <v>0.62544470924741091</v>
      </c>
      <c r="H42" s="94">
        <v>0.62544470924741091</v>
      </c>
      <c r="I42" s="94">
        <v>0.62544470924741091</v>
      </c>
      <c r="J42" s="94">
        <v>0.62544470924741091</v>
      </c>
      <c r="K42" s="94">
        <v>0.62544470924741091</v>
      </c>
      <c r="L42" s="94">
        <v>0.62544470924741091</v>
      </c>
      <c r="M42" s="94">
        <v>0.62544470924741091</v>
      </c>
      <c r="N42" s="94">
        <v>0.62544470924741091</v>
      </c>
      <c r="O42" s="94">
        <v>0.62544470924741091</v>
      </c>
    </row>
    <row r="43" spans="1:15" ht="15.75" x14ac:dyDescent="0.3">
      <c r="A43" s="48"/>
      <c r="B43" s="21" t="s">
        <v>237</v>
      </c>
      <c r="C43" s="94">
        <v>0</v>
      </c>
      <c r="D43" s="94">
        <v>0</v>
      </c>
      <c r="E43" s="94">
        <v>0</v>
      </c>
      <c r="F43" s="94">
        <v>0</v>
      </c>
      <c r="G43" s="94">
        <v>0</v>
      </c>
      <c r="H43" s="94">
        <v>0</v>
      </c>
      <c r="I43" s="94">
        <v>0</v>
      </c>
      <c r="J43" s="94">
        <v>0</v>
      </c>
      <c r="K43" s="94">
        <v>0</v>
      </c>
      <c r="L43" s="94">
        <v>0</v>
      </c>
      <c r="M43" s="94">
        <v>0</v>
      </c>
      <c r="N43" s="94">
        <v>0</v>
      </c>
      <c r="O43" s="94">
        <v>0</v>
      </c>
    </row>
    <row r="44" spans="1:15" ht="15.75" x14ac:dyDescent="0.3">
      <c r="A44" s="48" t="s">
        <v>15</v>
      </c>
      <c r="B44" s="21" t="s">
        <v>238</v>
      </c>
      <c r="C44" s="94">
        <v>59.888319085563346</v>
      </c>
      <c r="D44" s="94">
        <v>32.1100768902566</v>
      </c>
      <c r="E44" s="94">
        <v>8.5214447092474099</v>
      </c>
      <c r="F44" s="94">
        <v>0.62544470924741236</v>
      </c>
      <c r="G44" s="94">
        <v>0.62544470924741236</v>
      </c>
      <c r="H44" s="94">
        <v>0.62544470924741236</v>
      </c>
      <c r="I44" s="94">
        <v>0.62544470924741236</v>
      </c>
      <c r="J44" s="94">
        <v>0.62544470924741236</v>
      </c>
      <c r="K44" s="94">
        <v>0.62544470924741236</v>
      </c>
      <c r="L44" s="94">
        <v>0.62544470924741236</v>
      </c>
      <c r="M44" s="94">
        <v>0.62544470924741236</v>
      </c>
      <c r="N44" s="94">
        <v>0.62544470924741236</v>
      </c>
      <c r="O44" s="94">
        <v>0.62544470924741236</v>
      </c>
    </row>
    <row r="45" spans="1:15" ht="15.75" x14ac:dyDescent="0.3">
      <c r="A45" s="48"/>
      <c r="B45" s="21" t="s">
        <v>239</v>
      </c>
      <c r="C45" s="94">
        <v>0</v>
      </c>
      <c r="D45" s="94">
        <v>0</v>
      </c>
      <c r="E45" s="94">
        <v>0</v>
      </c>
      <c r="F45" s="94">
        <v>0</v>
      </c>
      <c r="G45" s="94">
        <v>0</v>
      </c>
      <c r="H45" s="94">
        <v>0</v>
      </c>
      <c r="I45" s="94">
        <v>0</v>
      </c>
      <c r="J45" s="94">
        <v>0</v>
      </c>
      <c r="K45" s="94">
        <v>0</v>
      </c>
      <c r="L45" s="94">
        <v>0</v>
      </c>
      <c r="M45" s="94">
        <v>0</v>
      </c>
      <c r="N45" s="94">
        <v>0</v>
      </c>
      <c r="O45" s="94">
        <v>0</v>
      </c>
    </row>
    <row r="46" spans="1:15" ht="15.75" x14ac:dyDescent="0.3">
      <c r="A46" s="48" t="s">
        <v>21</v>
      </c>
      <c r="B46" s="21" t="s">
        <v>240</v>
      </c>
      <c r="C46" s="94">
        <v>0.66831908556335073</v>
      </c>
      <c r="D46" s="94">
        <v>0.6200768902566004</v>
      </c>
      <c r="E46" s="94">
        <v>0.6254447092474108</v>
      </c>
      <c r="F46" s="94">
        <v>0.62544470924741091</v>
      </c>
      <c r="G46" s="94">
        <v>0.62544470924741091</v>
      </c>
      <c r="H46" s="94">
        <v>0.62544470924741091</v>
      </c>
      <c r="I46" s="94">
        <v>0.62544470924741091</v>
      </c>
      <c r="J46" s="94">
        <v>0.62544470924741091</v>
      </c>
      <c r="K46" s="94">
        <v>0.62544470924741091</v>
      </c>
      <c r="L46" s="94">
        <v>0.62544470924741091</v>
      </c>
      <c r="M46" s="94">
        <v>0.62544470924741091</v>
      </c>
      <c r="N46" s="94">
        <v>0.62544470924741091</v>
      </c>
      <c r="O46" s="94">
        <v>0.62544470924741091</v>
      </c>
    </row>
    <row r="47" spans="1:15" ht="15.75" x14ac:dyDescent="0.3">
      <c r="A47" s="48"/>
      <c r="B47" s="21" t="s">
        <v>241</v>
      </c>
      <c r="C47" s="94">
        <v>0</v>
      </c>
      <c r="D47" s="94">
        <v>0</v>
      </c>
      <c r="E47" s="94">
        <v>0</v>
      </c>
      <c r="F47" s="94">
        <v>0</v>
      </c>
      <c r="G47" s="94">
        <v>0</v>
      </c>
      <c r="H47" s="94">
        <v>0</v>
      </c>
      <c r="I47" s="94">
        <v>0</v>
      </c>
      <c r="J47" s="94">
        <v>0</v>
      </c>
      <c r="K47" s="94">
        <v>0</v>
      </c>
      <c r="L47" s="94">
        <v>0</v>
      </c>
      <c r="M47" s="94">
        <v>0</v>
      </c>
      <c r="N47" s="94">
        <v>0</v>
      </c>
      <c r="O47" s="94">
        <v>0</v>
      </c>
    </row>
    <row r="48" spans="1:15" ht="15.75" x14ac:dyDescent="0.3">
      <c r="A48" s="48" t="s">
        <v>19</v>
      </c>
      <c r="B48" s="21" t="s">
        <v>242</v>
      </c>
      <c r="C48" s="94">
        <v>0.66831908556335073</v>
      </c>
      <c r="D48" s="94">
        <v>0.6200768902566004</v>
      </c>
      <c r="E48" s="94">
        <v>0.6254447092474108</v>
      </c>
      <c r="F48" s="94">
        <v>0.62544470924741091</v>
      </c>
      <c r="G48" s="94">
        <v>0.62544470924741091</v>
      </c>
      <c r="H48" s="94">
        <v>0.62544470924741091</v>
      </c>
      <c r="I48" s="94">
        <v>0.62544470924741091</v>
      </c>
      <c r="J48" s="94">
        <v>0.62544470924741091</v>
      </c>
      <c r="K48" s="94">
        <v>0.62544470924741091</v>
      </c>
      <c r="L48" s="94">
        <v>0.62544470924741091</v>
      </c>
      <c r="M48" s="94">
        <v>0.62544470924741091</v>
      </c>
      <c r="N48" s="94">
        <v>0.62544470924741091</v>
      </c>
      <c r="O48" s="94">
        <v>0.62544470924741091</v>
      </c>
    </row>
    <row r="49" spans="1:15" ht="15.75" x14ac:dyDescent="0.3">
      <c r="A49" s="48"/>
      <c r="B49" s="21" t="s">
        <v>243</v>
      </c>
      <c r="C49" s="94">
        <v>0</v>
      </c>
      <c r="D49" s="94">
        <v>0</v>
      </c>
      <c r="E49" s="94">
        <v>0</v>
      </c>
      <c r="F49" s="94">
        <v>0</v>
      </c>
      <c r="G49" s="94">
        <v>0</v>
      </c>
      <c r="H49" s="94">
        <v>0</v>
      </c>
      <c r="I49" s="94">
        <v>0</v>
      </c>
      <c r="J49" s="94">
        <v>0</v>
      </c>
      <c r="K49" s="94">
        <v>0</v>
      </c>
      <c r="L49" s="94">
        <v>0</v>
      </c>
      <c r="M49" s="94">
        <v>0</v>
      </c>
      <c r="N49" s="94">
        <v>0</v>
      </c>
      <c r="O49" s="94">
        <v>0</v>
      </c>
    </row>
    <row r="50" spans="1:15" ht="15.75" x14ac:dyDescent="0.3">
      <c r="A50" s="48" t="s">
        <v>16</v>
      </c>
      <c r="B50" s="21" t="s">
        <v>244</v>
      </c>
      <c r="C50" s="94">
        <v>12.632080960563352</v>
      </c>
      <c r="D50" s="94">
        <v>12.583838765256601</v>
      </c>
      <c r="E50" s="94">
        <v>12.589206584247412</v>
      </c>
      <c r="F50" s="94">
        <v>12.595012256723091</v>
      </c>
      <c r="G50" s="94">
        <v>12.604776342250593</v>
      </c>
      <c r="H50" s="94">
        <v>12.614420155859706</v>
      </c>
      <c r="I50" s="94">
        <v>12.624155320234244</v>
      </c>
      <c r="J50" s="94">
        <v>12.630364791680392</v>
      </c>
      <c r="K50" s="94">
        <v>12.636684117713269</v>
      </c>
      <c r="L50" s="94">
        <v>12.642713855701093</v>
      </c>
      <c r="M50" s="94">
        <v>12.642282369098588</v>
      </c>
      <c r="N50" s="94">
        <v>12.644337565100059</v>
      </c>
      <c r="O50" s="94">
        <v>12.639521610587966</v>
      </c>
    </row>
    <row r="51" spans="1:15" ht="15.75" x14ac:dyDescent="0.3">
      <c r="A51" s="48"/>
      <c r="B51" s="21" t="s">
        <v>245</v>
      </c>
      <c r="C51" s="94">
        <v>0</v>
      </c>
      <c r="D51" s="94">
        <v>0</v>
      </c>
      <c r="E51" s="94">
        <v>0</v>
      </c>
      <c r="F51" s="94">
        <v>0</v>
      </c>
      <c r="G51" s="94">
        <v>0</v>
      </c>
      <c r="H51" s="94">
        <v>0</v>
      </c>
      <c r="I51" s="94">
        <v>0</v>
      </c>
      <c r="J51" s="94">
        <v>0</v>
      </c>
      <c r="K51" s="94">
        <v>0</v>
      </c>
      <c r="L51" s="94">
        <v>0</v>
      </c>
      <c r="M51" s="94">
        <v>0</v>
      </c>
      <c r="N51" s="94">
        <v>0</v>
      </c>
      <c r="O51" s="94">
        <v>0</v>
      </c>
    </row>
    <row r="52" spans="1:15" ht="15.75" x14ac:dyDescent="0.3">
      <c r="A52" s="48"/>
      <c r="B52" s="22" t="s">
        <v>182</v>
      </c>
      <c r="C52" s="68">
        <f t="shared" ref="C52:O52" si="1">SUM(C34:C51)</f>
        <v>362.37396272752665</v>
      </c>
      <c r="D52" s="68">
        <f t="shared" si="1"/>
        <v>323.08562701572941</v>
      </c>
      <c r="E52" s="68">
        <f t="shared" si="1"/>
        <v>306.93999417397924</v>
      </c>
      <c r="F52" s="68">
        <f t="shared" si="1"/>
        <v>306.69339739020074</v>
      </c>
      <c r="G52" s="68">
        <f t="shared" si="1"/>
        <v>307.22774630013043</v>
      </c>
      <c r="H52" s="68">
        <f t="shared" si="1"/>
        <v>307.94651217081906</v>
      </c>
      <c r="I52" s="68">
        <f t="shared" si="1"/>
        <v>308.4808727143336</v>
      </c>
      <c r="J52" s="68">
        <f t="shared" si="1"/>
        <v>309.14240598238922</v>
      </c>
      <c r="K52" s="68">
        <f t="shared" si="1"/>
        <v>309.61983263515594</v>
      </c>
      <c r="L52" s="68">
        <f t="shared" si="1"/>
        <v>310.27849909367046</v>
      </c>
      <c r="M52" s="68">
        <f t="shared" si="1"/>
        <v>310.64330688806177</v>
      </c>
      <c r="N52" s="68">
        <f t="shared" si="1"/>
        <v>311.60764753458011</v>
      </c>
      <c r="O52" s="68">
        <f t="shared" si="1"/>
        <v>312.4574600158445</v>
      </c>
    </row>
    <row r="53" spans="1:15" ht="15.75" x14ac:dyDescent="0.3">
      <c r="A53" s="49"/>
      <c r="B53" s="23"/>
      <c r="C53" s="79"/>
      <c r="D53" s="79"/>
      <c r="E53" s="79"/>
      <c r="F53" s="89"/>
      <c r="G53" s="89"/>
      <c r="H53" s="79"/>
      <c r="I53" s="79"/>
      <c r="J53" s="79"/>
      <c r="K53" s="79"/>
      <c r="L53" s="79"/>
      <c r="M53" s="79"/>
      <c r="N53" s="79"/>
      <c r="O53" s="79"/>
    </row>
    <row r="54" spans="1:15" ht="16.5" x14ac:dyDescent="0.3">
      <c r="A54" s="49"/>
      <c r="B54" s="24" t="s">
        <v>155</v>
      </c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</row>
    <row r="55" spans="1:15" ht="30" x14ac:dyDescent="0.35">
      <c r="A55" s="47"/>
      <c r="B55" s="14" t="s">
        <v>213</v>
      </c>
      <c r="C55" s="15">
        <v>2018</v>
      </c>
      <c r="D55" s="15">
        <v>2019</v>
      </c>
      <c r="E55" s="15">
        <v>2020</v>
      </c>
      <c r="F55" s="15">
        <v>2023</v>
      </c>
      <c r="G55" s="15">
        <v>2025</v>
      </c>
      <c r="H55" s="15">
        <v>2028</v>
      </c>
      <c r="I55" s="15">
        <v>2030</v>
      </c>
      <c r="J55" s="15">
        <v>2033</v>
      </c>
      <c r="K55" s="15">
        <v>2035</v>
      </c>
      <c r="L55" s="15">
        <v>2038</v>
      </c>
      <c r="M55" s="15">
        <v>2040</v>
      </c>
      <c r="N55" s="15">
        <v>2045</v>
      </c>
      <c r="O55" s="15">
        <v>2050</v>
      </c>
    </row>
    <row r="56" spans="1:15" ht="15.75" x14ac:dyDescent="0.3">
      <c r="A56" s="48" t="s">
        <v>60</v>
      </c>
      <c r="B56" s="21" t="s">
        <v>95</v>
      </c>
      <c r="C56" s="94">
        <v>0</v>
      </c>
      <c r="D56" s="94">
        <v>0</v>
      </c>
      <c r="E56" s="94">
        <v>0</v>
      </c>
      <c r="F56" s="94">
        <v>0</v>
      </c>
      <c r="G56" s="94">
        <v>0</v>
      </c>
      <c r="H56" s="94">
        <v>0</v>
      </c>
      <c r="I56" s="94">
        <v>0</v>
      </c>
      <c r="J56" s="94">
        <v>0</v>
      </c>
      <c r="K56" s="94">
        <v>0</v>
      </c>
      <c r="L56" s="94">
        <v>0</v>
      </c>
      <c r="M56" s="94">
        <v>0</v>
      </c>
      <c r="N56" s="94">
        <v>0</v>
      </c>
      <c r="O56" s="94">
        <v>0</v>
      </c>
    </row>
    <row r="57" spans="1:15" ht="15.75" x14ac:dyDescent="0.3">
      <c r="A57" s="48" t="s">
        <v>59</v>
      </c>
      <c r="B57" s="21" t="s">
        <v>96</v>
      </c>
      <c r="C57" s="94">
        <v>0</v>
      </c>
      <c r="D57" s="94">
        <v>0</v>
      </c>
      <c r="E57" s="94">
        <v>0</v>
      </c>
      <c r="F57" s="94">
        <v>0</v>
      </c>
      <c r="G57" s="94">
        <v>0</v>
      </c>
      <c r="H57" s="94">
        <v>0</v>
      </c>
      <c r="I57" s="94">
        <v>0</v>
      </c>
      <c r="J57" s="94">
        <v>0</v>
      </c>
      <c r="K57" s="94">
        <v>0</v>
      </c>
      <c r="L57" s="94">
        <v>0</v>
      </c>
      <c r="M57" s="94">
        <v>0</v>
      </c>
      <c r="N57" s="94">
        <v>0</v>
      </c>
      <c r="O57" s="94">
        <v>0</v>
      </c>
    </row>
    <row r="58" spans="1:15" ht="15.75" x14ac:dyDescent="0.3">
      <c r="A58" s="48" t="s">
        <v>42</v>
      </c>
      <c r="B58" s="21" t="s">
        <v>97</v>
      </c>
      <c r="C58" s="94">
        <v>0</v>
      </c>
      <c r="D58" s="94">
        <v>0</v>
      </c>
      <c r="E58" s="94">
        <v>0</v>
      </c>
      <c r="F58" s="94">
        <v>0</v>
      </c>
      <c r="G58" s="94">
        <v>0</v>
      </c>
      <c r="H58" s="94">
        <v>0</v>
      </c>
      <c r="I58" s="94">
        <v>0</v>
      </c>
      <c r="J58" s="94">
        <v>0</v>
      </c>
      <c r="K58" s="94">
        <v>0</v>
      </c>
      <c r="L58" s="94">
        <v>0</v>
      </c>
      <c r="M58" s="94">
        <v>0</v>
      </c>
      <c r="N58" s="94">
        <v>0</v>
      </c>
      <c r="O58" s="94">
        <v>0</v>
      </c>
    </row>
    <row r="59" spans="1:15" ht="15.75" x14ac:dyDescent="0.3">
      <c r="A59" s="48" t="s">
        <v>38</v>
      </c>
      <c r="B59" s="21" t="s">
        <v>98</v>
      </c>
      <c r="C59" s="94">
        <v>0</v>
      </c>
      <c r="D59" s="94">
        <v>0</v>
      </c>
      <c r="E59" s="94">
        <v>0</v>
      </c>
      <c r="F59" s="94">
        <v>0</v>
      </c>
      <c r="G59" s="94">
        <v>0</v>
      </c>
      <c r="H59" s="94">
        <v>0</v>
      </c>
      <c r="I59" s="94">
        <v>0</v>
      </c>
      <c r="J59" s="94">
        <v>0</v>
      </c>
      <c r="K59" s="94">
        <v>0</v>
      </c>
      <c r="L59" s="94">
        <v>0</v>
      </c>
      <c r="M59" s="94">
        <v>0</v>
      </c>
      <c r="N59" s="94">
        <v>0</v>
      </c>
      <c r="O59" s="94">
        <v>0</v>
      </c>
    </row>
    <row r="60" spans="1:15" ht="15.75" x14ac:dyDescent="0.3">
      <c r="A60" s="48"/>
      <c r="B60" s="26" t="s">
        <v>183</v>
      </c>
      <c r="C60" s="69">
        <f t="shared" ref="C60:D60" si="2">SUM(C56:C59)</f>
        <v>0</v>
      </c>
      <c r="D60" s="69">
        <f t="shared" si="2"/>
        <v>0</v>
      </c>
      <c r="E60" s="69">
        <f t="shared" ref="E60:O60" si="3">SUM(E56:E59)</f>
        <v>0</v>
      </c>
      <c r="F60" s="69">
        <f t="shared" si="3"/>
        <v>0</v>
      </c>
      <c r="G60" s="69">
        <f t="shared" si="3"/>
        <v>0</v>
      </c>
      <c r="H60" s="69">
        <f t="shared" si="3"/>
        <v>0</v>
      </c>
      <c r="I60" s="69">
        <f t="shared" si="3"/>
        <v>0</v>
      </c>
      <c r="J60" s="69">
        <f t="shared" si="3"/>
        <v>0</v>
      </c>
      <c r="K60" s="69">
        <f t="shared" si="3"/>
        <v>0</v>
      </c>
      <c r="L60" s="69">
        <f t="shared" si="3"/>
        <v>0</v>
      </c>
      <c r="M60" s="69">
        <f t="shared" si="3"/>
        <v>0</v>
      </c>
      <c r="N60" s="69">
        <f t="shared" si="3"/>
        <v>0</v>
      </c>
      <c r="O60" s="69">
        <f t="shared" si="3"/>
        <v>0</v>
      </c>
    </row>
    <row r="61" spans="1:15" ht="15.75" x14ac:dyDescent="0.3">
      <c r="A61" s="49"/>
      <c r="B61" s="18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</row>
    <row r="62" spans="1:15" ht="16.5" x14ac:dyDescent="0.3">
      <c r="A62" s="49"/>
      <c r="B62" s="27" t="s">
        <v>174</v>
      </c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</row>
    <row r="63" spans="1:15" ht="30" x14ac:dyDescent="0.35">
      <c r="A63" s="47"/>
      <c r="B63" s="14" t="s">
        <v>213</v>
      </c>
      <c r="C63" s="15">
        <v>2018</v>
      </c>
      <c r="D63" s="15">
        <v>2019</v>
      </c>
      <c r="E63" s="15">
        <v>2020</v>
      </c>
      <c r="F63" s="15">
        <v>2023</v>
      </c>
      <c r="G63" s="15">
        <v>2025</v>
      </c>
      <c r="H63" s="15">
        <v>2028</v>
      </c>
      <c r="I63" s="15">
        <v>2030</v>
      </c>
      <c r="J63" s="15">
        <v>2033</v>
      </c>
      <c r="K63" s="15">
        <v>2035</v>
      </c>
      <c r="L63" s="15">
        <v>2038</v>
      </c>
      <c r="M63" s="15">
        <v>2040</v>
      </c>
      <c r="N63" s="15">
        <v>2045</v>
      </c>
      <c r="O63" s="15">
        <v>2050</v>
      </c>
    </row>
    <row r="64" spans="1:15" ht="15.75" x14ac:dyDescent="0.3">
      <c r="A64" s="50" t="s">
        <v>77</v>
      </c>
      <c r="B64" s="16" t="s">
        <v>99</v>
      </c>
      <c r="C64" s="94">
        <v>0</v>
      </c>
      <c r="D64" s="94">
        <v>0</v>
      </c>
      <c r="E64" s="94">
        <v>0</v>
      </c>
      <c r="F64" s="94">
        <v>0</v>
      </c>
      <c r="G64" s="94">
        <v>0</v>
      </c>
      <c r="H64" s="94">
        <v>0</v>
      </c>
      <c r="I64" s="94">
        <v>0</v>
      </c>
      <c r="J64" s="94">
        <v>0</v>
      </c>
      <c r="K64" s="94">
        <v>0</v>
      </c>
      <c r="L64" s="94">
        <v>0</v>
      </c>
      <c r="M64" s="94">
        <v>0</v>
      </c>
      <c r="N64" s="94">
        <v>0</v>
      </c>
      <c r="O64" s="94">
        <v>0</v>
      </c>
    </row>
    <row r="65" spans="1:15" ht="15.75" x14ac:dyDescent="0.3">
      <c r="A65" s="50" t="s">
        <v>87</v>
      </c>
      <c r="B65" s="16" t="s">
        <v>100</v>
      </c>
      <c r="C65" s="94">
        <v>0</v>
      </c>
      <c r="D65" s="94">
        <v>0</v>
      </c>
      <c r="E65" s="94">
        <v>0</v>
      </c>
      <c r="F65" s="94">
        <v>0</v>
      </c>
      <c r="G65" s="94">
        <v>0</v>
      </c>
      <c r="H65" s="94">
        <v>0</v>
      </c>
      <c r="I65" s="94">
        <v>0</v>
      </c>
      <c r="J65" s="94">
        <v>0</v>
      </c>
      <c r="K65" s="94">
        <v>0</v>
      </c>
      <c r="L65" s="94">
        <v>0</v>
      </c>
      <c r="M65" s="94">
        <v>0</v>
      </c>
      <c r="N65" s="94">
        <v>0</v>
      </c>
      <c r="O65" s="94">
        <v>0</v>
      </c>
    </row>
    <row r="66" spans="1:15" ht="15.75" x14ac:dyDescent="0.3">
      <c r="A66" s="50" t="s">
        <v>85</v>
      </c>
      <c r="B66" s="16" t="s">
        <v>101</v>
      </c>
      <c r="C66" s="94">
        <v>0</v>
      </c>
      <c r="D66" s="94">
        <v>0</v>
      </c>
      <c r="E66" s="94">
        <v>0</v>
      </c>
      <c r="F66" s="94">
        <v>0</v>
      </c>
      <c r="G66" s="94">
        <v>0</v>
      </c>
      <c r="H66" s="94">
        <v>0</v>
      </c>
      <c r="I66" s="94">
        <v>0</v>
      </c>
      <c r="J66" s="94">
        <v>0</v>
      </c>
      <c r="K66" s="94">
        <v>0</v>
      </c>
      <c r="L66" s="94">
        <v>0</v>
      </c>
      <c r="M66" s="94">
        <v>0</v>
      </c>
      <c r="N66" s="94">
        <v>0</v>
      </c>
      <c r="O66" s="94">
        <v>0</v>
      </c>
    </row>
    <row r="67" spans="1:15" ht="15.75" x14ac:dyDescent="0.3">
      <c r="A67" s="50" t="s">
        <v>41</v>
      </c>
      <c r="B67" s="16" t="s">
        <v>102</v>
      </c>
      <c r="C67" s="94">
        <v>0</v>
      </c>
      <c r="D67" s="94">
        <v>0</v>
      </c>
      <c r="E67" s="94">
        <v>0</v>
      </c>
      <c r="F67" s="94">
        <v>0</v>
      </c>
      <c r="G67" s="94">
        <v>0</v>
      </c>
      <c r="H67" s="94">
        <v>0</v>
      </c>
      <c r="I67" s="94">
        <v>0</v>
      </c>
      <c r="J67" s="94">
        <v>0</v>
      </c>
      <c r="K67" s="94">
        <v>0</v>
      </c>
      <c r="L67" s="94">
        <v>0</v>
      </c>
      <c r="M67" s="94">
        <v>0</v>
      </c>
      <c r="N67" s="94">
        <v>0</v>
      </c>
      <c r="O67" s="94">
        <v>0</v>
      </c>
    </row>
    <row r="68" spans="1:15" ht="15.75" x14ac:dyDescent="0.3">
      <c r="A68" s="50" t="s">
        <v>56</v>
      </c>
      <c r="B68" s="16" t="s">
        <v>103</v>
      </c>
      <c r="C68" s="94">
        <v>0</v>
      </c>
      <c r="D68" s="94">
        <v>0</v>
      </c>
      <c r="E68" s="94">
        <v>0</v>
      </c>
      <c r="F68" s="94">
        <v>0</v>
      </c>
      <c r="G68" s="94">
        <v>0</v>
      </c>
      <c r="H68" s="94">
        <v>0</v>
      </c>
      <c r="I68" s="94">
        <v>0</v>
      </c>
      <c r="J68" s="94">
        <v>0</v>
      </c>
      <c r="K68" s="94">
        <v>0</v>
      </c>
      <c r="L68" s="94">
        <v>0</v>
      </c>
      <c r="M68" s="94">
        <v>0</v>
      </c>
      <c r="N68" s="94">
        <v>0</v>
      </c>
      <c r="O68" s="94">
        <v>0</v>
      </c>
    </row>
    <row r="69" spans="1:15" ht="15.75" x14ac:dyDescent="0.3">
      <c r="A69" s="50" t="s">
        <v>37</v>
      </c>
      <c r="B69" s="16" t="s">
        <v>104</v>
      </c>
      <c r="C69" s="94">
        <v>0</v>
      </c>
      <c r="D69" s="94">
        <v>0</v>
      </c>
      <c r="E69" s="94">
        <v>0</v>
      </c>
      <c r="F69" s="94">
        <v>0</v>
      </c>
      <c r="G69" s="94">
        <v>0</v>
      </c>
      <c r="H69" s="94">
        <v>0</v>
      </c>
      <c r="I69" s="94">
        <v>0</v>
      </c>
      <c r="J69" s="94">
        <v>0</v>
      </c>
      <c r="K69" s="94">
        <v>0</v>
      </c>
      <c r="L69" s="94">
        <v>0</v>
      </c>
      <c r="M69" s="94">
        <v>0</v>
      </c>
      <c r="N69" s="94">
        <v>0</v>
      </c>
      <c r="O69" s="94">
        <v>0</v>
      </c>
    </row>
    <row r="70" spans="1:15" ht="15.75" x14ac:dyDescent="0.3">
      <c r="A70" s="50" t="s">
        <v>105</v>
      </c>
      <c r="B70" s="16" t="s">
        <v>106</v>
      </c>
      <c r="C70" s="94">
        <v>0</v>
      </c>
      <c r="D70" s="94">
        <v>0</v>
      </c>
      <c r="E70" s="94">
        <v>0</v>
      </c>
      <c r="F70" s="94">
        <v>0</v>
      </c>
      <c r="G70" s="94">
        <v>0</v>
      </c>
      <c r="H70" s="94">
        <v>0</v>
      </c>
      <c r="I70" s="94">
        <v>0</v>
      </c>
      <c r="J70" s="94">
        <v>0</v>
      </c>
      <c r="K70" s="94">
        <v>0</v>
      </c>
      <c r="L70" s="94">
        <v>0</v>
      </c>
      <c r="M70" s="94">
        <v>0</v>
      </c>
      <c r="N70" s="94">
        <v>0</v>
      </c>
      <c r="O70" s="94">
        <v>0</v>
      </c>
    </row>
    <row r="71" spans="1:15" x14ac:dyDescent="0.25">
      <c r="A71" s="50"/>
      <c r="B71" s="29" t="s">
        <v>184</v>
      </c>
      <c r="C71" s="70">
        <f t="shared" ref="C71:D71" si="4">SUM(C64:C70)</f>
        <v>0</v>
      </c>
      <c r="D71" s="70">
        <f t="shared" si="4"/>
        <v>0</v>
      </c>
      <c r="E71" s="70">
        <f>SUM(E64:E70)</f>
        <v>0</v>
      </c>
      <c r="F71" s="70">
        <f t="shared" ref="F71:O71" si="5">SUM(F64:F70)</f>
        <v>0</v>
      </c>
      <c r="G71" s="70">
        <f t="shared" si="5"/>
        <v>0</v>
      </c>
      <c r="H71" s="70">
        <f t="shared" si="5"/>
        <v>0</v>
      </c>
      <c r="I71" s="70">
        <f t="shared" si="5"/>
        <v>0</v>
      </c>
      <c r="J71" s="70">
        <f t="shared" si="5"/>
        <v>0</v>
      </c>
      <c r="K71" s="70">
        <f t="shared" si="5"/>
        <v>0</v>
      </c>
      <c r="L71" s="70">
        <f t="shared" si="5"/>
        <v>0</v>
      </c>
      <c r="M71" s="70">
        <f t="shared" si="5"/>
        <v>0</v>
      </c>
      <c r="N71" s="70">
        <f t="shared" si="5"/>
        <v>0</v>
      </c>
      <c r="O71" s="70">
        <f t="shared" si="5"/>
        <v>0</v>
      </c>
    </row>
    <row r="72" spans="1:15" ht="15.75" x14ac:dyDescent="0.3">
      <c r="A72" s="50" t="s">
        <v>80</v>
      </c>
      <c r="B72" s="16" t="s">
        <v>107</v>
      </c>
      <c r="C72" s="94">
        <v>0</v>
      </c>
      <c r="D72" s="94">
        <v>0</v>
      </c>
      <c r="E72" s="94">
        <v>0</v>
      </c>
      <c r="F72" s="94">
        <v>0</v>
      </c>
      <c r="G72" s="94">
        <v>0</v>
      </c>
      <c r="H72" s="94">
        <v>0</v>
      </c>
      <c r="I72" s="94">
        <v>0</v>
      </c>
      <c r="J72" s="94">
        <v>0</v>
      </c>
      <c r="K72" s="94">
        <v>0</v>
      </c>
      <c r="L72" s="94">
        <v>0</v>
      </c>
      <c r="M72" s="94">
        <v>0</v>
      </c>
      <c r="N72" s="94">
        <v>0</v>
      </c>
      <c r="O72" s="94">
        <v>0</v>
      </c>
    </row>
    <row r="73" spans="1:15" ht="15.75" x14ac:dyDescent="0.3">
      <c r="A73" s="50" t="s">
        <v>88</v>
      </c>
      <c r="B73" s="16" t="s">
        <v>108</v>
      </c>
      <c r="C73" s="94">
        <v>0</v>
      </c>
      <c r="D73" s="94">
        <v>0</v>
      </c>
      <c r="E73" s="94">
        <v>0</v>
      </c>
      <c r="F73" s="94">
        <v>0</v>
      </c>
      <c r="G73" s="94">
        <v>0</v>
      </c>
      <c r="H73" s="94">
        <v>0</v>
      </c>
      <c r="I73" s="94">
        <v>0</v>
      </c>
      <c r="J73" s="94">
        <v>0</v>
      </c>
      <c r="K73" s="94">
        <v>0</v>
      </c>
      <c r="L73" s="94">
        <v>0</v>
      </c>
      <c r="M73" s="94">
        <v>0</v>
      </c>
      <c r="N73" s="94">
        <v>0</v>
      </c>
      <c r="O73" s="94">
        <v>0</v>
      </c>
    </row>
    <row r="74" spans="1:15" ht="15.75" x14ac:dyDescent="0.3">
      <c r="A74" s="50" t="s">
        <v>86</v>
      </c>
      <c r="B74" s="16" t="s">
        <v>109</v>
      </c>
      <c r="C74" s="94">
        <v>0</v>
      </c>
      <c r="D74" s="94">
        <v>0</v>
      </c>
      <c r="E74" s="94">
        <v>0</v>
      </c>
      <c r="F74" s="94">
        <v>0</v>
      </c>
      <c r="G74" s="94">
        <v>0</v>
      </c>
      <c r="H74" s="94">
        <v>0</v>
      </c>
      <c r="I74" s="94">
        <v>0</v>
      </c>
      <c r="J74" s="94">
        <v>0</v>
      </c>
      <c r="K74" s="94">
        <v>0</v>
      </c>
      <c r="L74" s="94">
        <v>0</v>
      </c>
      <c r="M74" s="94">
        <v>0</v>
      </c>
      <c r="N74" s="94">
        <v>0</v>
      </c>
      <c r="O74" s="94">
        <v>0</v>
      </c>
    </row>
    <row r="75" spans="1:15" ht="27" x14ac:dyDescent="0.3">
      <c r="A75" s="50" t="s">
        <v>40</v>
      </c>
      <c r="B75" s="16" t="s">
        <v>110</v>
      </c>
      <c r="C75" s="94">
        <v>20.86896135234057</v>
      </c>
      <c r="D75" s="94">
        <v>21.198159396203543</v>
      </c>
      <c r="E75" s="94">
        <v>21.536142443663064</v>
      </c>
      <c r="F75" s="94">
        <v>21.546486883247667</v>
      </c>
      <c r="G75" s="94">
        <v>21.563884349822263</v>
      </c>
      <c r="H75" s="94">
        <v>21.581067518122406</v>
      </c>
      <c r="I75" s="94">
        <v>21.598413453522824</v>
      </c>
      <c r="J75" s="94">
        <v>21.609477374626962</v>
      </c>
      <c r="K75" s="94">
        <v>21.620737032597106</v>
      </c>
      <c r="L75" s="94">
        <v>21.631480707957305</v>
      </c>
      <c r="M75" s="94">
        <v>21.630711893128382</v>
      </c>
      <c r="N75" s="94">
        <v>21.634373803262111</v>
      </c>
      <c r="O75" s="94">
        <v>21.625792824796395</v>
      </c>
    </row>
    <row r="76" spans="1:15" ht="27" x14ac:dyDescent="0.3">
      <c r="A76" s="50" t="s">
        <v>57</v>
      </c>
      <c r="B76" s="16" t="s">
        <v>111</v>
      </c>
      <c r="C76" s="94">
        <v>5.3465526845068059</v>
      </c>
      <c r="D76" s="94">
        <v>4.9606151220528032</v>
      </c>
      <c r="E76" s="94">
        <v>5.0035576739792864</v>
      </c>
      <c r="F76" s="94">
        <v>5.0035576739792873</v>
      </c>
      <c r="G76" s="94">
        <v>5.0035576739792873</v>
      </c>
      <c r="H76" s="94">
        <v>5.0035576739792873</v>
      </c>
      <c r="I76" s="94">
        <v>5.0035576739792873</v>
      </c>
      <c r="J76" s="94">
        <v>5.0035576739792873</v>
      </c>
      <c r="K76" s="94">
        <v>5.0035576739792873</v>
      </c>
      <c r="L76" s="94">
        <v>5.0035576739792873</v>
      </c>
      <c r="M76" s="94">
        <v>5.0035576739792873</v>
      </c>
      <c r="N76" s="94">
        <v>5.0035576739792873</v>
      </c>
      <c r="O76" s="94">
        <v>5.0035576739792873</v>
      </c>
    </row>
    <row r="77" spans="1:15" x14ac:dyDescent="0.25">
      <c r="A77" s="50"/>
      <c r="B77" s="29" t="s">
        <v>185</v>
      </c>
      <c r="C77" s="70">
        <f t="shared" ref="C77:D77" si="6">SUM(C72:C76)</f>
        <v>26.215514036847374</v>
      </c>
      <c r="D77" s="70">
        <f t="shared" si="6"/>
        <v>26.158774518256347</v>
      </c>
      <c r="E77" s="70">
        <f>SUM(E72:E76)</f>
        <v>26.539700117642351</v>
      </c>
      <c r="F77" s="70">
        <f t="shared" ref="F77:O77" si="7">SUM(F72:F76)</f>
        <v>26.550044557226954</v>
      </c>
      <c r="G77" s="70">
        <f t="shared" si="7"/>
        <v>26.567442023801551</v>
      </c>
      <c r="H77" s="70">
        <f t="shared" si="7"/>
        <v>26.584625192101694</v>
      </c>
      <c r="I77" s="70">
        <f t="shared" si="7"/>
        <v>26.601971127502111</v>
      </c>
      <c r="J77" s="70">
        <f t="shared" si="7"/>
        <v>26.61303504860625</v>
      </c>
      <c r="K77" s="70">
        <f t="shared" si="7"/>
        <v>26.624294706576393</v>
      </c>
      <c r="L77" s="70">
        <f t="shared" si="7"/>
        <v>26.635038381936592</v>
      </c>
      <c r="M77" s="70">
        <f t="shared" si="7"/>
        <v>26.634269567107669</v>
      </c>
      <c r="N77" s="70">
        <f t="shared" si="7"/>
        <v>26.637931477241398</v>
      </c>
      <c r="O77" s="70">
        <f t="shared" si="7"/>
        <v>26.629350498775683</v>
      </c>
    </row>
    <row r="78" spans="1:15" ht="15.75" x14ac:dyDescent="0.3">
      <c r="A78" s="48"/>
      <c r="B78" s="30" t="s">
        <v>186</v>
      </c>
      <c r="C78" s="71">
        <f t="shared" ref="C78:D78" si="8">SUM(C71,C77)</f>
        <v>26.215514036847374</v>
      </c>
      <c r="D78" s="71">
        <f t="shared" si="8"/>
        <v>26.158774518256347</v>
      </c>
      <c r="E78" s="71">
        <f>SUM(E71,E77)</f>
        <v>26.539700117642351</v>
      </c>
      <c r="F78" s="71">
        <f t="shared" ref="F78:O78" si="9">SUM(F71,F77)</f>
        <v>26.550044557226954</v>
      </c>
      <c r="G78" s="71">
        <f t="shared" si="9"/>
        <v>26.567442023801551</v>
      </c>
      <c r="H78" s="71">
        <f t="shared" si="9"/>
        <v>26.584625192101694</v>
      </c>
      <c r="I78" s="71">
        <f t="shared" si="9"/>
        <v>26.601971127502111</v>
      </c>
      <c r="J78" s="71">
        <f t="shared" si="9"/>
        <v>26.61303504860625</v>
      </c>
      <c r="K78" s="71">
        <f t="shared" si="9"/>
        <v>26.624294706576393</v>
      </c>
      <c r="L78" s="71">
        <f t="shared" si="9"/>
        <v>26.635038381936592</v>
      </c>
      <c r="M78" s="71">
        <f t="shared" si="9"/>
        <v>26.634269567107669</v>
      </c>
      <c r="N78" s="71">
        <f t="shared" si="9"/>
        <v>26.637931477241398</v>
      </c>
      <c r="O78" s="71">
        <f t="shared" si="9"/>
        <v>26.629350498775683</v>
      </c>
    </row>
    <row r="79" spans="1:15" ht="15.75" x14ac:dyDescent="0.3">
      <c r="A79" s="49"/>
      <c r="B79" s="106"/>
      <c r="C79" s="106"/>
      <c r="D79" s="106"/>
      <c r="E79" s="79"/>
      <c r="F79" s="88"/>
      <c r="G79" s="88"/>
      <c r="H79" s="79"/>
      <c r="I79" s="79"/>
      <c r="J79" s="79"/>
      <c r="K79" s="79"/>
      <c r="L79" s="79"/>
      <c r="M79" s="79"/>
      <c r="N79" s="79"/>
      <c r="O79" s="79"/>
    </row>
    <row r="80" spans="1:15" ht="16.5" x14ac:dyDescent="0.3">
      <c r="A80" s="49"/>
      <c r="B80" s="31" t="s">
        <v>175</v>
      </c>
      <c r="C80" s="32"/>
      <c r="D80" s="32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</row>
    <row r="81" spans="1:15" ht="30" x14ac:dyDescent="0.35">
      <c r="A81" s="47"/>
      <c r="B81" s="14" t="s">
        <v>213</v>
      </c>
      <c r="C81" s="15">
        <v>2018</v>
      </c>
      <c r="D81" s="15">
        <v>2019</v>
      </c>
      <c r="E81" s="15">
        <v>2020</v>
      </c>
      <c r="F81" s="15">
        <v>2023</v>
      </c>
      <c r="G81" s="15">
        <v>2025</v>
      </c>
      <c r="H81" s="15">
        <v>2028</v>
      </c>
      <c r="I81" s="15">
        <v>2030</v>
      </c>
      <c r="J81" s="15">
        <v>2033</v>
      </c>
      <c r="K81" s="15">
        <v>2035</v>
      </c>
      <c r="L81" s="15">
        <v>2038</v>
      </c>
      <c r="M81" s="15">
        <v>2040</v>
      </c>
      <c r="N81" s="15">
        <v>2045</v>
      </c>
      <c r="O81" s="15">
        <v>2050</v>
      </c>
    </row>
    <row r="82" spans="1:15" ht="15.75" x14ac:dyDescent="0.3">
      <c r="A82" s="48" t="s">
        <v>62</v>
      </c>
      <c r="B82" s="21" t="s">
        <v>112</v>
      </c>
      <c r="C82" s="94">
        <v>0</v>
      </c>
      <c r="D82" s="94">
        <v>0</v>
      </c>
      <c r="E82" s="94">
        <v>0</v>
      </c>
      <c r="F82" s="94">
        <v>0</v>
      </c>
      <c r="G82" s="94">
        <v>0</v>
      </c>
      <c r="H82" s="94">
        <v>0</v>
      </c>
      <c r="I82" s="94">
        <v>0</v>
      </c>
      <c r="J82" s="94">
        <v>0</v>
      </c>
      <c r="K82" s="94">
        <v>0</v>
      </c>
      <c r="L82" s="94">
        <v>0</v>
      </c>
      <c r="M82" s="94">
        <v>0</v>
      </c>
      <c r="N82" s="94">
        <v>0</v>
      </c>
      <c r="O82" s="94">
        <v>0</v>
      </c>
    </row>
    <row r="83" spans="1:15" ht="15.75" x14ac:dyDescent="0.3">
      <c r="A83" s="48" t="s">
        <v>64</v>
      </c>
      <c r="B83" s="21" t="s">
        <v>113</v>
      </c>
      <c r="C83" s="94">
        <v>0</v>
      </c>
      <c r="D83" s="94">
        <v>0</v>
      </c>
      <c r="E83" s="94">
        <v>0</v>
      </c>
      <c r="F83" s="94">
        <v>0</v>
      </c>
      <c r="G83" s="94">
        <v>0</v>
      </c>
      <c r="H83" s="94">
        <v>0</v>
      </c>
      <c r="I83" s="94">
        <v>0</v>
      </c>
      <c r="J83" s="94">
        <v>0</v>
      </c>
      <c r="K83" s="94">
        <v>0</v>
      </c>
      <c r="L83" s="94">
        <v>0</v>
      </c>
      <c r="M83" s="94">
        <v>0</v>
      </c>
      <c r="N83" s="94">
        <v>0</v>
      </c>
      <c r="O83" s="94">
        <v>0</v>
      </c>
    </row>
    <row r="84" spans="1:15" ht="15.75" x14ac:dyDescent="0.3">
      <c r="A84" s="48" t="s">
        <v>65</v>
      </c>
      <c r="B84" s="21" t="s">
        <v>114</v>
      </c>
      <c r="C84" s="94">
        <v>0</v>
      </c>
      <c r="D84" s="94">
        <v>0</v>
      </c>
      <c r="E84" s="94">
        <v>0</v>
      </c>
      <c r="F84" s="94">
        <v>0</v>
      </c>
      <c r="G84" s="94">
        <v>0</v>
      </c>
      <c r="H84" s="94">
        <v>0</v>
      </c>
      <c r="I84" s="94">
        <v>0</v>
      </c>
      <c r="J84" s="94">
        <v>0</v>
      </c>
      <c r="K84" s="94">
        <v>0</v>
      </c>
      <c r="L84" s="94">
        <v>0</v>
      </c>
      <c r="M84" s="94">
        <v>0</v>
      </c>
      <c r="N84" s="94">
        <v>0</v>
      </c>
      <c r="O84" s="94">
        <v>0</v>
      </c>
    </row>
    <row r="85" spans="1:15" ht="15.75" x14ac:dyDescent="0.3">
      <c r="A85" s="48" t="s">
        <v>63</v>
      </c>
      <c r="B85" s="21" t="s">
        <v>115</v>
      </c>
      <c r="C85" s="94">
        <v>0</v>
      </c>
      <c r="D85" s="94">
        <v>0</v>
      </c>
      <c r="E85" s="94">
        <v>0</v>
      </c>
      <c r="F85" s="94">
        <v>0</v>
      </c>
      <c r="G85" s="94">
        <v>0</v>
      </c>
      <c r="H85" s="94">
        <v>0</v>
      </c>
      <c r="I85" s="94">
        <v>0</v>
      </c>
      <c r="J85" s="94">
        <v>0</v>
      </c>
      <c r="K85" s="94">
        <v>0</v>
      </c>
      <c r="L85" s="94">
        <v>0</v>
      </c>
      <c r="M85" s="94">
        <v>0</v>
      </c>
      <c r="N85" s="94">
        <v>0</v>
      </c>
      <c r="O85" s="94">
        <v>0</v>
      </c>
    </row>
    <row r="86" spans="1:15" ht="15.75" x14ac:dyDescent="0.3">
      <c r="A86" s="48"/>
      <c r="B86" s="33" t="s">
        <v>187</v>
      </c>
      <c r="C86" s="72">
        <f t="shared" ref="C86:D86" si="10">SUM(C82:C85)</f>
        <v>0</v>
      </c>
      <c r="D86" s="72">
        <f t="shared" si="10"/>
        <v>0</v>
      </c>
      <c r="E86" s="72">
        <f>SUM(E82:E85)</f>
        <v>0</v>
      </c>
      <c r="F86" s="72">
        <f t="shared" ref="F86:O86" si="11">SUM(F82:F85)</f>
        <v>0</v>
      </c>
      <c r="G86" s="72">
        <f t="shared" si="11"/>
        <v>0</v>
      </c>
      <c r="H86" s="72">
        <f t="shared" si="11"/>
        <v>0</v>
      </c>
      <c r="I86" s="72">
        <f t="shared" si="11"/>
        <v>0</v>
      </c>
      <c r="J86" s="72">
        <f t="shared" si="11"/>
        <v>0</v>
      </c>
      <c r="K86" s="72">
        <f t="shared" si="11"/>
        <v>0</v>
      </c>
      <c r="L86" s="72">
        <f t="shared" si="11"/>
        <v>0</v>
      </c>
      <c r="M86" s="72">
        <f t="shared" si="11"/>
        <v>0</v>
      </c>
      <c r="N86" s="72">
        <f t="shared" si="11"/>
        <v>0</v>
      </c>
      <c r="O86" s="72">
        <f t="shared" si="11"/>
        <v>0</v>
      </c>
    </row>
    <row r="87" spans="1:15" ht="15.75" x14ac:dyDescent="0.3">
      <c r="A87" s="48" t="s">
        <v>46</v>
      </c>
      <c r="B87" s="21" t="s">
        <v>116</v>
      </c>
      <c r="C87" s="94">
        <v>0</v>
      </c>
      <c r="D87" s="94">
        <v>0</v>
      </c>
      <c r="E87" s="94">
        <v>0</v>
      </c>
      <c r="F87" s="94">
        <v>0</v>
      </c>
      <c r="G87" s="94">
        <v>0</v>
      </c>
      <c r="H87" s="94">
        <v>0</v>
      </c>
      <c r="I87" s="94">
        <v>0</v>
      </c>
      <c r="J87" s="94">
        <v>0</v>
      </c>
      <c r="K87" s="94">
        <v>0</v>
      </c>
      <c r="L87" s="94">
        <v>0</v>
      </c>
      <c r="M87" s="94">
        <v>0</v>
      </c>
      <c r="N87" s="94">
        <v>0</v>
      </c>
      <c r="O87" s="94">
        <v>0</v>
      </c>
    </row>
    <row r="88" spans="1:15" ht="15.75" x14ac:dyDescent="0.3">
      <c r="A88" s="48" t="s">
        <v>44</v>
      </c>
      <c r="B88" s="21" t="s">
        <v>117</v>
      </c>
      <c r="C88" s="94">
        <v>0</v>
      </c>
      <c r="D88" s="94">
        <v>0</v>
      </c>
      <c r="E88" s="94">
        <v>0</v>
      </c>
      <c r="F88" s="94">
        <v>0</v>
      </c>
      <c r="G88" s="94">
        <v>0</v>
      </c>
      <c r="H88" s="94">
        <v>0</v>
      </c>
      <c r="I88" s="94">
        <v>0</v>
      </c>
      <c r="J88" s="94">
        <v>0</v>
      </c>
      <c r="K88" s="94">
        <v>0</v>
      </c>
      <c r="L88" s="94">
        <v>0</v>
      </c>
      <c r="M88" s="94">
        <v>0</v>
      </c>
      <c r="N88" s="94">
        <v>0</v>
      </c>
      <c r="O88" s="94">
        <v>0</v>
      </c>
    </row>
    <row r="89" spans="1:15" ht="15.75" x14ac:dyDescent="0.3">
      <c r="A89" s="48" t="s">
        <v>45</v>
      </c>
      <c r="B89" s="21" t="s">
        <v>118</v>
      </c>
      <c r="C89" s="94">
        <v>0</v>
      </c>
      <c r="D89" s="94">
        <v>0</v>
      </c>
      <c r="E89" s="94">
        <v>0</v>
      </c>
      <c r="F89" s="94">
        <v>0</v>
      </c>
      <c r="G89" s="94">
        <v>0</v>
      </c>
      <c r="H89" s="94">
        <v>0</v>
      </c>
      <c r="I89" s="94">
        <v>0</v>
      </c>
      <c r="J89" s="94">
        <v>0</v>
      </c>
      <c r="K89" s="94">
        <v>0</v>
      </c>
      <c r="L89" s="94">
        <v>0</v>
      </c>
      <c r="M89" s="94">
        <v>0</v>
      </c>
      <c r="N89" s="94">
        <v>0</v>
      </c>
      <c r="O89" s="94">
        <v>0</v>
      </c>
    </row>
    <row r="90" spans="1:15" ht="15.75" x14ac:dyDescent="0.3">
      <c r="A90" s="48" t="s">
        <v>61</v>
      </c>
      <c r="B90" s="21" t="s">
        <v>119</v>
      </c>
      <c r="C90" s="94">
        <v>0</v>
      </c>
      <c r="D90" s="94">
        <v>0</v>
      </c>
      <c r="E90" s="94">
        <v>0</v>
      </c>
      <c r="F90" s="94">
        <v>0</v>
      </c>
      <c r="G90" s="94">
        <v>0</v>
      </c>
      <c r="H90" s="94">
        <v>0</v>
      </c>
      <c r="I90" s="94">
        <v>0</v>
      </c>
      <c r="J90" s="94">
        <v>0</v>
      </c>
      <c r="K90" s="94">
        <v>0</v>
      </c>
      <c r="L90" s="94">
        <v>0</v>
      </c>
      <c r="M90" s="94">
        <v>0</v>
      </c>
      <c r="N90" s="94">
        <v>0</v>
      </c>
      <c r="O90" s="94">
        <v>0</v>
      </c>
    </row>
    <row r="91" spans="1:15" ht="15.75" x14ac:dyDescent="0.3">
      <c r="A91" s="48" t="s">
        <v>43</v>
      </c>
      <c r="B91" s="21" t="s">
        <v>120</v>
      </c>
      <c r="C91" s="94">
        <v>0</v>
      </c>
      <c r="D91" s="94">
        <v>0</v>
      </c>
      <c r="E91" s="94">
        <v>0</v>
      </c>
      <c r="F91" s="94">
        <v>0</v>
      </c>
      <c r="G91" s="94">
        <v>0</v>
      </c>
      <c r="H91" s="94">
        <v>0</v>
      </c>
      <c r="I91" s="94">
        <v>0</v>
      </c>
      <c r="J91" s="94">
        <v>0</v>
      </c>
      <c r="K91" s="94">
        <v>0</v>
      </c>
      <c r="L91" s="94">
        <v>0</v>
      </c>
      <c r="M91" s="94">
        <v>0</v>
      </c>
      <c r="N91" s="94">
        <v>0</v>
      </c>
      <c r="O91" s="94">
        <v>0</v>
      </c>
    </row>
    <row r="92" spans="1:15" ht="15.75" x14ac:dyDescent="0.3">
      <c r="A92" s="48"/>
      <c r="B92" s="33" t="s">
        <v>188</v>
      </c>
      <c r="C92" s="72">
        <f t="shared" ref="C92:D92" si="12">SUM(C87:C91)</f>
        <v>0</v>
      </c>
      <c r="D92" s="72">
        <f t="shared" si="12"/>
        <v>0</v>
      </c>
      <c r="E92" s="72">
        <f>SUM(E87:E91)</f>
        <v>0</v>
      </c>
      <c r="F92" s="72">
        <f t="shared" ref="F92:O92" si="13">SUM(F87:F91)</f>
        <v>0</v>
      </c>
      <c r="G92" s="72">
        <f t="shared" si="13"/>
        <v>0</v>
      </c>
      <c r="H92" s="72">
        <f t="shared" si="13"/>
        <v>0</v>
      </c>
      <c r="I92" s="72">
        <f t="shared" si="13"/>
        <v>0</v>
      </c>
      <c r="J92" s="72">
        <f t="shared" si="13"/>
        <v>0</v>
      </c>
      <c r="K92" s="72">
        <f t="shared" si="13"/>
        <v>0</v>
      </c>
      <c r="L92" s="72">
        <f t="shared" si="13"/>
        <v>0</v>
      </c>
      <c r="M92" s="72">
        <f t="shared" si="13"/>
        <v>0</v>
      </c>
      <c r="N92" s="72">
        <f t="shared" si="13"/>
        <v>0</v>
      </c>
      <c r="O92" s="72">
        <f t="shared" si="13"/>
        <v>0</v>
      </c>
    </row>
    <row r="93" spans="1:15" ht="15.75" x14ac:dyDescent="0.3">
      <c r="A93" s="48" t="s">
        <v>55</v>
      </c>
      <c r="B93" s="21" t="s">
        <v>121</v>
      </c>
      <c r="C93" s="94">
        <v>0</v>
      </c>
      <c r="D93" s="94">
        <v>0</v>
      </c>
      <c r="E93" s="94">
        <v>0</v>
      </c>
      <c r="F93" s="94">
        <v>0</v>
      </c>
      <c r="G93" s="94">
        <v>0</v>
      </c>
      <c r="H93" s="94">
        <v>0</v>
      </c>
      <c r="I93" s="94">
        <v>0</v>
      </c>
      <c r="J93" s="94">
        <v>0</v>
      </c>
      <c r="K93" s="94">
        <v>0</v>
      </c>
      <c r="L93" s="94">
        <v>0</v>
      </c>
      <c r="M93" s="94">
        <v>0</v>
      </c>
      <c r="N93" s="94">
        <v>0</v>
      </c>
      <c r="O93" s="94">
        <v>0</v>
      </c>
    </row>
    <row r="94" spans="1:15" ht="15.75" x14ac:dyDescent="0.3">
      <c r="A94" s="48"/>
      <c r="B94" s="34" t="s">
        <v>189</v>
      </c>
      <c r="C94" s="73">
        <f t="shared" ref="C94:D94" si="14">+C92+C86+C93</f>
        <v>0</v>
      </c>
      <c r="D94" s="73">
        <f t="shared" si="14"/>
        <v>0</v>
      </c>
      <c r="E94" s="73">
        <f>+E92+E86+E93</f>
        <v>0</v>
      </c>
      <c r="F94" s="73">
        <f t="shared" ref="F94:O94" si="15">+F92+F86+F93</f>
        <v>0</v>
      </c>
      <c r="G94" s="73">
        <f t="shared" si="15"/>
        <v>0</v>
      </c>
      <c r="H94" s="73">
        <f t="shared" si="15"/>
        <v>0</v>
      </c>
      <c r="I94" s="73">
        <f t="shared" si="15"/>
        <v>0</v>
      </c>
      <c r="J94" s="73">
        <f t="shared" si="15"/>
        <v>0</v>
      </c>
      <c r="K94" s="73">
        <f t="shared" si="15"/>
        <v>0</v>
      </c>
      <c r="L94" s="73">
        <f t="shared" si="15"/>
        <v>0</v>
      </c>
      <c r="M94" s="73">
        <f t="shared" si="15"/>
        <v>0</v>
      </c>
      <c r="N94" s="73">
        <f t="shared" si="15"/>
        <v>0</v>
      </c>
      <c r="O94" s="73">
        <f t="shared" si="15"/>
        <v>0</v>
      </c>
    </row>
    <row r="95" spans="1:15" ht="15.75" x14ac:dyDescent="0.3">
      <c r="A95" s="48"/>
      <c r="B95" s="35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</row>
    <row r="96" spans="1:15" ht="16.5" x14ac:dyDescent="0.3">
      <c r="A96" s="49"/>
      <c r="B96" s="36" t="s">
        <v>190</v>
      </c>
      <c r="C96" s="37"/>
      <c r="D96" s="37"/>
      <c r="E96" s="37"/>
      <c r="F96" s="37"/>
      <c r="G96" s="37"/>
      <c r="H96" s="37"/>
      <c r="I96" s="37"/>
      <c r="J96" s="37"/>
      <c r="K96" s="37"/>
      <c r="L96" s="37"/>
      <c r="M96" s="37"/>
      <c r="N96" s="37"/>
      <c r="O96" s="37"/>
    </row>
    <row r="97" spans="1:15" ht="30" x14ac:dyDescent="0.35">
      <c r="A97" s="47"/>
      <c r="B97" s="14" t="s">
        <v>213</v>
      </c>
      <c r="C97" s="15">
        <v>2018</v>
      </c>
      <c r="D97" s="15">
        <v>2019</v>
      </c>
      <c r="E97" s="15">
        <v>2020</v>
      </c>
      <c r="F97" s="15">
        <v>2023</v>
      </c>
      <c r="G97" s="15">
        <v>2025</v>
      </c>
      <c r="H97" s="15">
        <v>2028</v>
      </c>
      <c r="I97" s="15">
        <v>2030</v>
      </c>
      <c r="J97" s="15">
        <v>2033</v>
      </c>
      <c r="K97" s="15">
        <v>2035</v>
      </c>
      <c r="L97" s="15">
        <v>2038</v>
      </c>
      <c r="M97" s="15">
        <v>2040</v>
      </c>
      <c r="N97" s="15">
        <v>2045</v>
      </c>
      <c r="O97" s="15">
        <v>2050</v>
      </c>
    </row>
    <row r="98" spans="1:15" ht="15.75" x14ac:dyDescent="0.3">
      <c r="A98" s="48" t="s">
        <v>22</v>
      </c>
      <c r="B98" s="21" t="s">
        <v>122</v>
      </c>
      <c r="C98" s="94">
        <v>0</v>
      </c>
      <c r="D98" s="94">
        <v>0</v>
      </c>
      <c r="E98" s="94">
        <v>0</v>
      </c>
      <c r="F98" s="94">
        <v>0</v>
      </c>
      <c r="G98" s="94">
        <v>0</v>
      </c>
      <c r="H98" s="94">
        <v>0</v>
      </c>
      <c r="I98" s="94">
        <v>0</v>
      </c>
      <c r="J98" s="94">
        <v>0</v>
      </c>
      <c r="K98" s="94">
        <v>0</v>
      </c>
      <c r="L98" s="94">
        <v>0</v>
      </c>
      <c r="M98" s="94">
        <v>0</v>
      </c>
      <c r="N98" s="94">
        <v>0</v>
      </c>
      <c r="O98" s="94">
        <v>0</v>
      </c>
    </row>
    <row r="99" spans="1:15" ht="15.75" x14ac:dyDescent="0.3">
      <c r="A99" s="48" t="s">
        <v>23</v>
      </c>
      <c r="B99" s="21" t="s">
        <v>123</v>
      </c>
      <c r="C99" s="94">
        <v>0</v>
      </c>
      <c r="D99" s="94">
        <v>0</v>
      </c>
      <c r="E99" s="94">
        <v>0</v>
      </c>
      <c r="F99" s="94">
        <v>0</v>
      </c>
      <c r="G99" s="94">
        <v>0</v>
      </c>
      <c r="H99" s="94">
        <v>0</v>
      </c>
      <c r="I99" s="94">
        <v>0</v>
      </c>
      <c r="J99" s="94">
        <v>0</v>
      </c>
      <c r="K99" s="94">
        <v>0</v>
      </c>
      <c r="L99" s="94">
        <v>0</v>
      </c>
      <c r="M99" s="94">
        <v>0</v>
      </c>
      <c r="N99" s="94">
        <v>0</v>
      </c>
      <c r="O99" s="94">
        <v>0</v>
      </c>
    </row>
    <row r="100" spans="1:15" ht="15.75" x14ac:dyDescent="0.3">
      <c r="A100" s="48" t="s">
        <v>24</v>
      </c>
      <c r="B100" s="21" t="s">
        <v>124</v>
      </c>
      <c r="C100" s="94">
        <v>0</v>
      </c>
      <c r="D100" s="94">
        <v>0</v>
      </c>
      <c r="E100" s="94">
        <v>0</v>
      </c>
      <c r="F100" s="94">
        <v>0</v>
      </c>
      <c r="G100" s="94">
        <v>0</v>
      </c>
      <c r="H100" s="94">
        <v>0</v>
      </c>
      <c r="I100" s="94">
        <v>0</v>
      </c>
      <c r="J100" s="94">
        <v>0</v>
      </c>
      <c r="K100" s="94">
        <v>0</v>
      </c>
      <c r="L100" s="94">
        <v>0</v>
      </c>
      <c r="M100" s="94">
        <v>0</v>
      </c>
      <c r="N100" s="94">
        <v>0</v>
      </c>
      <c r="O100" s="94">
        <v>0</v>
      </c>
    </row>
    <row r="101" spans="1:15" ht="15.75" x14ac:dyDescent="0.3">
      <c r="A101" s="48" t="s">
        <v>25</v>
      </c>
      <c r="B101" s="21" t="s">
        <v>191</v>
      </c>
      <c r="C101" s="94">
        <v>0</v>
      </c>
      <c r="D101" s="94">
        <v>0</v>
      </c>
      <c r="E101" s="94">
        <v>0</v>
      </c>
      <c r="F101" s="94">
        <v>0</v>
      </c>
      <c r="G101" s="94">
        <v>0</v>
      </c>
      <c r="H101" s="94">
        <v>0</v>
      </c>
      <c r="I101" s="94">
        <v>0</v>
      </c>
      <c r="J101" s="94">
        <v>0</v>
      </c>
      <c r="K101" s="94">
        <v>0</v>
      </c>
      <c r="L101" s="94">
        <v>0</v>
      </c>
      <c r="M101" s="94">
        <v>0</v>
      </c>
      <c r="N101" s="94">
        <v>0</v>
      </c>
      <c r="O101" s="94">
        <v>0</v>
      </c>
    </row>
    <row r="102" spans="1:15" ht="15.75" x14ac:dyDescent="0.3">
      <c r="A102" s="48" t="s">
        <v>125</v>
      </c>
      <c r="B102" s="21" t="s">
        <v>126</v>
      </c>
      <c r="C102" s="94">
        <v>0</v>
      </c>
      <c r="D102" s="94">
        <v>0</v>
      </c>
      <c r="E102" s="94">
        <v>0</v>
      </c>
      <c r="F102" s="94">
        <v>0</v>
      </c>
      <c r="G102" s="94">
        <v>0</v>
      </c>
      <c r="H102" s="94">
        <v>0</v>
      </c>
      <c r="I102" s="94">
        <v>0</v>
      </c>
      <c r="J102" s="94">
        <v>0</v>
      </c>
      <c r="K102" s="94">
        <v>0</v>
      </c>
      <c r="L102" s="94">
        <v>0</v>
      </c>
      <c r="M102" s="94">
        <v>0</v>
      </c>
      <c r="N102" s="94">
        <v>0</v>
      </c>
      <c r="O102" s="94">
        <v>0</v>
      </c>
    </row>
    <row r="103" spans="1:15" ht="15.75" x14ac:dyDescent="0.3">
      <c r="A103" s="48" t="s">
        <v>26</v>
      </c>
      <c r="B103" s="21" t="s">
        <v>127</v>
      </c>
      <c r="C103" s="94">
        <v>0</v>
      </c>
      <c r="D103" s="94">
        <v>0</v>
      </c>
      <c r="E103" s="94">
        <v>0</v>
      </c>
      <c r="F103" s="94">
        <v>0</v>
      </c>
      <c r="G103" s="94">
        <v>0</v>
      </c>
      <c r="H103" s="94">
        <v>0</v>
      </c>
      <c r="I103" s="94">
        <v>0</v>
      </c>
      <c r="J103" s="94">
        <v>0</v>
      </c>
      <c r="K103" s="94">
        <v>0</v>
      </c>
      <c r="L103" s="94">
        <v>0</v>
      </c>
      <c r="M103" s="94">
        <v>0</v>
      </c>
      <c r="N103" s="94">
        <v>0</v>
      </c>
      <c r="O103" s="94">
        <v>0</v>
      </c>
    </row>
    <row r="104" spans="1:15" ht="15.75" x14ac:dyDescent="0.3">
      <c r="A104" s="48" t="s">
        <v>27</v>
      </c>
      <c r="B104" s="21" t="s">
        <v>128</v>
      </c>
      <c r="C104" s="94">
        <v>0</v>
      </c>
      <c r="D104" s="94">
        <v>0</v>
      </c>
      <c r="E104" s="94">
        <v>0</v>
      </c>
      <c r="F104" s="94">
        <v>0</v>
      </c>
      <c r="G104" s="94">
        <v>0</v>
      </c>
      <c r="H104" s="94">
        <v>0</v>
      </c>
      <c r="I104" s="94">
        <v>0</v>
      </c>
      <c r="J104" s="94">
        <v>0</v>
      </c>
      <c r="K104" s="94">
        <v>0</v>
      </c>
      <c r="L104" s="94">
        <v>0</v>
      </c>
      <c r="M104" s="94">
        <v>0</v>
      </c>
      <c r="N104" s="94">
        <v>0</v>
      </c>
      <c r="O104" s="94">
        <v>0</v>
      </c>
    </row>
    <row r="105" spans="1:15" s="1" customFormat="1" ht="15.75" x14ac:dyDescent="0.3">
      <c r="A105" s="85" t="s">
        <v>28</v>
      </c>
      <c r="B105" s="86" t="s">
        <v>219</v>
      </c>
      <c r="C105" s="94">
        <v>0</v>
      </c>
      <c r="D105" s="94">
        <v>0</v>
      </c>
      <c r="E105" s="94">
        <v>0</v>
      </c>
      <c r="F105" s="94">
        <v>0</v>
      </c>
      <c r="G105" s="94">
        <v>0</v>
      </c>
      <c r="H105" s="94">
        <v>0</v>
      </c>
      <c r="I105" s="94">
        <v>0</v>
      </c>
      <c r="J105" s="94">
        <v>0</v>
      </c>
      <c r="K105" s="94">
        <v>0</v>
      </c>
      <c r="L105" s="94">
        <v>0</v>
      </c>
      <c r="M105" s="94">
        <v>0</v>
      </c>
      <c r="N105" s="94">
        <v>0</v>
      </c>
      <c r="O105" s="94">
        <v>0</v>
      </c>
    </row>
    <row r="106" spans="1:15" s="1" customFormat="1" ht="15.75" x14ac:dyDescent="0.3">
      <c r="A106" s="85" t="s">
        <v>29</v>
      </c>
      <c r="B106" s="86" t="s">
        <v>220</v>
      </c>
      <c r="C106" s="94">
        <v>0</v>
      </c>
      <c r="D106" s="94">
        <v>0</v>
      </c>
      <c r="E106" s="94">
        <v>0</v>
      </c>
      <c r="F106" s="94">
        <v>0</v>
      </c>
      <c r="G106" s="94">
        <v>0</v>
      </c>
      <c r="H106" s="94">
        <v>0</v>
      </c>
      <c r="I106" s="94">
        <v>0</v>
      </c>
      <c r="J106" s="94">
        <v>0</v>
      </c>
      <c r="K106" s="94">
        <v>0</v>
      </c>
      <c r="L106" s="94">
        <v>0</v>
      </c>
      <c r="M106" s="94">
        <v>0</v>
      </c>
      <c r="N106" s="94">
        <v>0</v>
      </c>
      <c r="O106" s="94">
        <v>0</v>
      </c>
    </row>
    <row r="107" spans="1:15" ht="15.75" x14ac:dyDescent="0.3">
      <c r="A107" s="48" t="s">
        <v>129</v>
      </c>
      <c r="B107" s="21" t="s">
        <v>130</v>
      </c>
      <c r="C107" s="94">
        <v>0</v>
      </c>
      <c r="D107" s="94">
        <v>0</v>
      </c>
      <c r="E107" s="94">
        <v>0</v>
      </c>
      <c r="F107" s="94">
        <v>0</v>
      </c>
      <c r="G107" s="94">
        <v>0</v>
      </c>
      <c r="H107" s="94">
        <v>0</v>
      </c>
      <c r="I107" s="94">
        <v>0</v>
      </c>
      <c r="J107" s="94">
        <v>0</v>
      </c>
      <c r="K107" s="94">
        <v>0</v>
      </c>
      <c r="L107" s="94">
        <v>0</v>
      </c>
      <c r="M107" s="94">
        <v>0</v>
      </c>
      <c r="N107" s="94">
        <v>0</v>
      </c>
      <c r="O107" s="94">
        <v>0</v>
      </c>
    </row>
    <row r="108" spans="1:15" ht="15.75" x14ac:dyDescent="0.3">
      <c r="A108" s="48" t="s">
        <v>30</v>
      </c>
      <c r="B108" s="21" t="s">
        <v>192</v>
      </c>
      <c r="C108" s="94">
        <v>0</v>
      </c>
      <c r="D108" s="94">
        <v>0</v>
      </c>
      <c r="E108" s="94">
        <v>0</v>
      </c>
      <c r="F108" s="94">
        <v>0</v>
      </c>
      <c r="G108" s="94">
        <v>0</v>
      </c>
      <c r="H108" s="94">
        <v>0</v>
      </c>
      <c r="I108" s="94">
        <v>0</v>
      </c>
      <c r="J108" s="94">
        <v>0</v>
      </c>
      <c r="K108" s="94">
        <v>0</v>
      </c>
      <c r="L108" s="94">
        <v>0</v>
      </c>
      <c r="M108" s="94">
        <v>0</v>
      </c>
      <c r="N108" s="94">
        <v>0</v>
      </c>
      <c r="O108" s="94">
        <v>0</v>
      </c>
    </row>
    <row r="109" spans="1:15" ht="15.75" x14ac:dyDescent="0.3">
      <c r="A109" s="48" t="s">
        <v>31</v>
      </c>
      <c r="B109" s="21" t="s">
        <v>193</v>
      </c>
      <c r="C109" s="94">
        <v>0</v>
      </c>
      <c r="D109" s="94">
        <v>0</v>
      </c>
      <c r="E109" s="94">
        <v>0</v>
      </c>
      <c r="F109" s="94">
        <v>0</v>
      </c>
      <c r="G109" s="94">
        <v>0</v>
      </c>
      <c r="H109" s="94">
        <v>0</v>
      </c>
      <c r="I109" s="94">
        <v>0</v>
      </c>
      <c r="J109" s="94">
        <v>0</v>
      </c>
      <c r="K109" s="94">
        <v>0</v>
      </c>
      <c r="L109" s="94">
        <v>0</v>
      </c>
      <c r="M109" s="94">
        <v>0</v>
      </c>
      <c r="N109" s="94">
        <v>0</v>
      </c>
      <c r="O109" s="94">
        <v>0</v>
      </c>
    </row>
    <row r="110" spans="1:15" ht="15.75" x14ac:dyDescent="0.3">
      <c r="A110" s="48" t="s">
        <v>32</v>
      </c>
      <c r="B110" s="21" t="s">
        <v>194</v>
      </c>
      <c r="C110" s="94">
        <v>0</v>
      </c>
      <c r="D110" s="94">
        <v>0</v>
      </c>
      <c r="E110" s="94">
        <v>0</v>
      </c>
      <c r="F110" s="94">
        <v>0</v>
      </c>
      <c r="G110" s="94">
        <v>0</v>
      </c>
      <c r="H110" s="94">
        <v>0</v>
      </c>
      <c r="I110" s="94">
        <v>0</v>
      </c>
      <c r="J110" s="94">
        <v>0</v>
      </c>
      <c r="K110" s="94">
        <v>0</v>
      </c>
      <c r="L110" s="94">
        <v>0</v>
      </c>
      <c r="M110" s="94">
        <v>0</v>
      </c>
      <c r="N110" s="94">
        <v>0</v>
      </c>
      <c r="O110" s="94">
        <v>0</v>
      </c>
    </row>
    <row r="111" spans="1:15" ht="15.75" x14ac:dyDescent="0.3">
      <c r="A111" s="48" t="s">
        <v>131</v>
      </c>
      <c r="B111" s="21" t="s">
        <v>195</v>
      </c>
      <c r="C111" s="94">
        <v>0</v>
      </c>
      <c r="D111" s="94">
        <v>0</v>
      </c>
      <c r="E111" s="94">
        <v>0</v>
      </c>
      <c r="F111" s="94">
        <v>0</v>
      </c>
      <c r="G111" s="94">
        <v>0</v>
      </c>
      <c r="H111" s="94">
        <v>0</v>
      </c>
      <c r="I111" s="94">
        <v>0</v>
      </c>
      <c r="J111" s="94">
        <v>0</v>
      </c>
      <c r="K111" s="94">
        <v>0</v>
      </c>
      <c r="L111" s="94">
        <v>0</v>
      </c>
      <c r="M111" s="94">
        <v>0</v>
      </c>
      <c r="N111" s="94">
        <v>0</v>
      </c>
      <c r="O111" s="94">
        <v>0</v>
      </c>
    </row>
    <row r="112" spans="1:15" ht="15.75" x14ac:dyDescent="0.3">
      <c r="A112" s="48" t="s">
        <v>34</v>
      </c>
      <c r="B112" s="21" t="s">
        <v>132</v>
      </c>
      <c r="C112" s="94">
        <v>0</v>
      </c>
      <c r="D112" s="94">
        <v>0</v>
      </c>
      <c r="E112" s="94">
        <v>0</v>
      </c>
      <c r="F112" s="94">
        <v>0</v>
      </c>
      <c r="G112" s="94">
        <v>0</v>
      </c>
      <c r="H112" s="94">
        <v>0</v>
      </c>
      <c r="I112" s="94">
        <v>0</v>
      </c>
      <c r="J112" s="94">
        <v>0</v>
      </c>
      <c r="K112" s="94">
        <v>0</v>
      </c>
      <c r="L112" s="94">
        <v>0</v>
      </c>
      <c r="M112" s="94">
        <v>0</v>
      </c>
      <c r="N112" s="94">
        <v>0</v>
      </c>
      <c r="O112" s="94">
        <v>0</v>
      </c>
    </row>
    <row r="113" spans="1:15" ht="15.75" x14ac:dyDescent="0.3">
      <c r="A113" s="48" t="s">
        <v>33</v>
      </c>
      <c r="B113" s="21" t="s">
        <v>133</v>
      </c>
      <c r="C113" s="94">
        <v>0</v>
      </c>
      <c r="D113" s="94">
        <v>0</v>
      </c>
      <c r="E113" s="94">
        <v>0</v>
      </c>
      <c r="F113" s="94">
        <v>0</v>
      </c>
      <c r="G113" s="94">
        <v>0</v>
      </c>
      <c r="H113" s="94">
        <v>0</v>
      </c>
      <c r="I113" s="94">
        <v>0</v>
      </c>
      <c r="J113" s="94">
        <v>0</v>
      </c>
      <c r="K113" s="94">
        <v>0</v>
      </c>
      <c r="L113" s="94">
        <v>0</v>
      </c>
      <c r="M113" s="94">
        <v>0</v>
      </c>
      <c r="N113" s="94">
        <v>0</v>
      </c>
      <c r="O113" s="94">
        <v>0</v>
      </c>
    </row>
    <row r="114" spans="1:15" ht="15.75" x14ac:dyDescent="0.3">
      <c r="A114" s="48" t="s">
        <v>134</v>
      </c>
      <c r="B114" s="21" t="s">
        <v>135</v>
      </c>
      <c r="C114" s="94">
        <v>0</v>
      </c>
      <c r="D114" s="94">
        <v>0</v>
      </c>
      <c r="E114" s="94">
        <v>0</v>
      </c>
      <c r="F114" s="94">
        <v>0</v>
      </c>
      <c r="G114" s="94">
        <v>0</v>
      </c>
      <c r="H114" s="94">
        <v>0</v>
      </c>
      <c r="I114" s="94">
        <v>0</v>
      </c>
      <c r="J114" s="94">
        <v>0</v>
      </c>
      <c r="K114" s="94">
        <v>0</v>
      </c>
      <c r="L114" s="94">
        <v>0</v>
      </c>
      <c r="M114" s="94">
        <v>0</v>
      </c>
      <c r="N114" s="94">
        <v>0</v>
      </c>
      <c r="O114" s="94">
        <v>0</v>
      </c>
    </row>
    <row r="115" spans="1:15" ht="15.75" x14ac:dyDescent="0.3">
      <c r="A115" s="48"/>
      <c r="B115" s="38" t="s">
        <v>196</v>
      </c>
      <c r="C115" s="74">
        <f t="shared" ref="C115:D115" si="16">SUM(C98:C114)</f>
        <v>0</v>
      </c>
      <c r="D115" s="74">
        <f t="shared" si="16"/>
        <v>0</v>
      </c>
      <c r="E115" s="74">
        <f>SUM(E98:E114)</f>
        <v>0</v>
      </c>
      <c r="F115" s="74">
        <f t="shared" ref="F115:O115" si="17">SUM(F98:F114)</f>
        <v>0</v>
      </c>
      <c r="G115" s="74">
        <f t="shared" si="17"/>
        <v>0</v>
      </c>
      <c r="H115" s="74">
        <f t="shared" si="17"/>
        <v>0</v>
      </c>
      <c r="I115" s="74">
        <f t="shared" si="17"/>
        <v>0</v>
      </c>
      <c r="J115" s="74">
        <f t="shared" si="17"/>
        <v>0</v>
      </c>
      <c r="K115" s="74">
        <f t="shared" si="17"/>
        <v>0</v>
      </c>
      <c r="L115" s="74">
        <f t="shared" si="17"/>
        <v>0</v>
      </c>
      <c r="M115" s="74">
        <f t="shared" si="17"/>
        <v>0</v>
      </c>
      <c r="N115" s="74">
        <f t="shared" si="17"/>
        <v>0</v>
      </c>
      <c r="O115" s="74">
        <f t="shared" si="17"/>
        <v>0</v>
      </c>
    </row>
    <row r="116" spans="1:15" ht="15.75" x14ac:dyDescent="0.3">
      <c r="A116" s="48" t="s">
        <v>48</v>
      </c>
      <c r="B116" s="21" t="s">
        <v>136</v>
      </c>
      <c r="C116" s="94">
        <v>0</v>
      </c>
      <c r="D116" s="94">
        <v>0</v>
      </c>
      <c r="E116" s="94">
        <v>0</v>
      </c>
      <c r="F116" s="94">
        <v>0</v>
      </c>
      <c r="G116" s="94">
        <v>0</v>
      </c>
      <c r="H116" s="94">
        <v>0</v>
      </c>
      <c r="I116" s="94">
        <v>0</v>
      </c>
      <c r="J116" s="94">
        <v>0</v>
      </c>
      <c r="K116" s="94">
        <v>0</v>
      </c>
      <c r="L116" s="94">
        <v>0</v>
      </c>
      <c r="M116" s="94">
        <v>0</v>
      </c>
      <c r="N116" s="94">
        <v>0</v>
      </c>
      <c r="O116" s="94">
        <v>0</v>
      </c>
    </row>
    <row r="117" spans="1:15" ht="15.75" x14ac:dyDescent="0.3">
      <c r="A117" s="48" t="s">
        <v>70</v>
      </c>
      <c r="B117" s="21" t="s">
        <v>197</v>
      </c>
      <c r="C117" s="94">
        <v>0</v>
      </c>
      <c r="D117" s="94">
        <v>0</v>
      </c>
      <c r="E117" s="94">
        <v>0</v>
      </c>
      <c r="F117" s="94">
        <v>0</v>
      </c>
      <c r="G117" s="94">
        <v>0</v>
      </c>
      <c r="H117" s="94">
        <v>0</v>
      </c>
      <c r="I117" s="94">
        <v>0</v>
      </c>
      <c r="J117" s="94">
        <v>0</v>
      </c>
      <c r="K117" s="94">
        <v>0</v>
      </c>
      <c r="L117" s="94">
        <v>0</v>
      </c>
      <c r="M117" s="94">
        <v>0</v>
      </c>
      <c r="N117" s="94">
        <v>0</v>
      </c>
      <c r="O117" s="94">
        <v>0</v>
      </c>
    </row>
    <row r="118" spans="1:15" ht="15.75" x14ac:dyDescent="0.3">
      <c r="A118" s="48" t="s">
        <v>50</v>
      </c>
      <c r="B118" s="21" t="s">
        <v>137</v>
      </c>
      <c r="C118" s="94">
        <v>0</v>
      </c>
      <c r="D118" s="94">
        <v>0</v>
      </c>
      <c r="E118" s="94">
        <v>0</v>
      </c>
      <c r="F118" s="94">
        <v>0</v>
      </c>
      <c r="G118" s="94">
        <v>0</v>
      </c>
      <c r="H118" s="94">
        <v>0</v>
      </c>
      <c r="I118" s="94">
        <v>0</v>
      </c>
      <c r="J118" s="94">
        <v>0</v>
      </c>
      <c r="K118" s="94">
        <v>0</v>
      </c>
      <c r="L118" s="94">
        <v>0</v>
      </c>
      <c r="M118" s="94">
        <v>0</v>
      </c>
      <c r="N118" s="94">
        <v>0</v>
      </c>
      <c r="O118" s="94">
        <v>0</v>
      </c>
    </row>
    <row r="119" spans="1:15" ht="15.75" x14ac:dyDescent="0.3">
      <c r="A119" s="48" t="s">
        <v>49</v>
      </c>
      <c r="B119" s="21" t="s">
        <v>138</v>
      </c>
      <c r="C119" s="94">
        <v>0</v>
      </c>
      <c r="D119" s="94">
        <v>0</v>
      </c>
      <c r="E119" s="94">
        <v>0</v>
      </c>
      <c r="F119" s="94">
        <v>0</v>
      </c>
      <c r="G119" s="94">
        <v>0</v>
      </c>
      <c r="H119" s="94">
        <v>0</v>
      </c>
      <c r="I119" s="94">
        <v>0</v>
      </c>
      <c r="J119" s="94">
        <v>0</v>
      </c>
      <c r="K119" s="94">
        <v>0</v>
      </c>
      <c r="L119" s="94">
        <v>0</v>
      </c>
      <c r="M119" s="94">
        <v>0</v>
      </c>
      <c r="N119" s="94">
        <v>0</v>
      </c>
      <c r="O119" s="94">
        <v>0</v>
      </c>
    </row>
    <row r="120" spans="1:15" ht="15.75" x14ac:dyDescent="0.3">
      <c r="A120" s="48" t="s">
        <v>51</v>
      </c>
      <c r="B120" s="21" t="s">
        <v>139</v>
      </c>
      <c r="C120" s="94">
        <v>0</v>
      </c>
      <c r="D120" s="94">
        <v>0</v>
      </c>
      <c r="E120" s="94">
        <v>0</v>
      </c>
      <c r="F120" s="94">
        <v>0</v>
      </c>
      <c r="G120" s="94">
        <v>0</v>
      </c>
      <c r="H120" s="94">
        <v>0</v>
      </c>
      <c r="I120" s="94">
        <v>0</v>
      </c>
      <c r="J120" s="94">
        <v>0</v>
      </c>
      <c r="K120" s="94">
        <v>0</v>
      </c>
      <c r="L120" s="94">
        <v>0</v>
      </c>
      <c r="M120" s="94">
        <v>0</v>
      </c>
      <c r="N120" s="94">
        <v>0</v>
      </c>
      <c r="O120" s="94">
        <v>0</v>
      </c>
    </row>
    <row r="121" spans="1:15" ht="15.75" x14ac:dyDescent="0.3">
      <c r="A121" s="48"/>
      <c r="B121" s="38" t="s">
        <v>198</v>
      </c>
      <c r="C121" s="74">
        <f t="shared" ref="C121:D121" si="18">SUM(C116:C120)</f>
        <v>0</v>
      </c>
      <c r="D121" s="74">
        <f t="shared" si="18"/>
        <v>0</v>
      </c>
      <c r="E121" s="74">
        <f>SUM(E116:E120)</f>
        <v>0</v>
      </c>
      <c r="F121" s="74">
        <f t="shared" ref="F121:O121" si="19">SUM(F116:F120)</f>
        <v>0</v>
      </c>
      <c r="G121" s="74">
        <f t="shared" si="19"/>
        <v>0</v>
      </c>
      <c r="H121" s="74">
        <f t="shared" si="19"/>
        <v>0</v>
      </c>
      <c r="I121" s="74">
        <f t="shared" si="19"/>
        <v>0</v>
      </c>
      <c r="J121" s="74">
        <f t="shared" si="19"/>
        <v>0</v>
      </c>
      <c r="K121" s="74">
        <f t="shared" si="19"/>
        <v>0</v>
      </c>
      <c r="L121" s="74">
        <f t="shared" si="19"/>
        <v>0</v>
      </c>
      <c r="M121" s="74">
        <f t="shared" si="19"/>
        <v>0</v>
      </c>
      <c r="N121" s="74">
        <f t="shared" si="19"/>
        <v>0</v>
      </c>
      <c r="O121" s="74">
        <f t="shared" si="19"/>
        <v>0</v>
      </c>
    </row>
    <row r="122" spans="1:15" ht="15.75" x14ac:dyDescent="0.3">
      <c r="A122" s="48"/>
      <c r="B122" s="39" t="s">
        <v>199</v>
      </c>
      <c r="C122" s="75">
        <f t="shared" ref="C122:D122" si="20">+C115+C121</f>
        <v>0</v>
      </c>
      <c r="D122" s="75">
        <f t="shared" si="20"/>
        <v>0</v>
      </c>
      <c r="E122" s="75">
        <f>+E115+E121</f>
        <v>0</v>
      </c>
      <c r="F122" s="75">
        <f t="shared" ref="F122:O122" si="21">+F115+F121</f>
        <v>0</v>
      </c>
      <c r="G122" s="75">
        <f t="shared" si="21"/>
        <v>0</v>
      </c>
      <c r="H122" s="75">
        <f t="shared" si="21"/>
        <v>0</v>
      </c>
      <c r="I122" s="75">
        <f t="shared" si="21"/>
        <v>0</v>
      </c>
      <c r="J122" s="75">
        <f t="shared" si="21"/>
        <v>0</v>
      </c>
      <c r="K122" s="75">
        <f t="shared" si="21"/>
        <v>0</v>
      </c>
      <c r="L122" s="75">
        <f t="shared" si="21"/>
        <v>0</v>
      </c>
      <c r="M122" s="75">
        <f t="shared" si="21"/>
        <v>0</v>
      </c>
      <c r="N122" s="75">
        <f t="shared" si="21"/>
        <v>0</v>
      </c>
      <c r="O122" s="75">
        <f t="shared" si="21"/>
        <v>0</v>
      </c>
    </row>
    <row r="123" spans="1:15" ht="15.75" x14ac:dyDescent="0.3">
      <c r="A123" s="48"/>
      <c r="B123" s="40"/>
      <c r="C123" s="79"/>
      <c r="D123" s="79"/>
      <c r="E123" s="80"/>
      <c r="F123" s="79"/>
      <c r="G123" s="79"/>
      <c r="H123" s="79"/>
      <c r="I123" s="79"/>
      <c r="J123" s="79"/>
      <c r="K123" s="79"/>
      <c r="L123" s="79"/>
      <c r="M123" s="79"/>
      <c r="N123" s="79"/>
      <c r="O123" s="79"/>
    </row>
    <row r="124" spans="1:15" ht="15.75" x14ac:dyDescent="0.3">
      <c r="A124" s="51" t="s">
        <v>71</v>
      </c>
      <c r="B124" s="41" t="s">
        <v>200</v>
      </c>
      <c r="C124" s="94">
        <v>0</v>
      </c>
      <c r="D124" s="94">
        <v>0</v>
      </c>
      <c r="E124" s="94">
        <v>0</v>
      </c>
      <c r="F124" s="94">
        <v>0</v>
      </c>
      <c r="G124" s="94">
        <v>0</v>
      </c>
      <c r="H124" s="94">
        <v>0</v>
      </c>
      <c r="I124" s="94">
        <v>0</v>
      </c>
      <c r="J124" s="94">
        <v>0</v>
      </c>
      <c r="K124" s="94">
        <v>0</v>
      </c>
      <c r="L124" s="94">
        <v>0</v>
      </c>
      <c r="M124" s="94">
        <v>0</v>
      </c>
      <c r="N124" s="94">
        <v>0</v>
      </c>
      <c r="O124" s="94">
        <v>0</v>
      </c>
    </row>
    <row r="125" spans="1:15" ht="15.75" x14ac:dyDescent="0.3">
      <c r="A125" s="51" t="s">
        <v>78</v>
      </c>
      <c r="B125" s="41" t="s">
        <v>201</v>
      </c>
      <c r="C125" s="94">
        <v>0</v>
      </c>
      <c r="D125" s="94">
        <v>0</v>
      </c>
      <c r="E125" s="94">
        <v>0</v>
      </c>
      <c r="F125" s="94">
        <v>0</v>
      </c>
      <c r="G125" s="94">
        <v>0</v>
      </c>
      <c r="H125" s="94">
        <v>0</v>
      </c>
      <c r="I125" s="94">
        <v>0</v>
      </c>
      <c r="J125" s="94">
        <v>0</v>
      </c>
      <c r="K125" s="94">
        <v>0</v>
      </c>
      <c r="L125" s="94">
        <v>0</v>
      </c>
      <c r="M125" s="94">
        <v>0</v>
      </c>
      <c r="N125" s="94">
        <v>0</v>
      </c>
      <c r="O125" s="94">
        <v>0</v>
      </c>
    </row>
    <row r="126" spans="1:15" ht="15.75" x14ac:dyDescent="0.3">
      <c r="A126" s="51" t="s">
        <v>53</v>
      </c>
      <c r="B126" s="41" t="s">
        <v>202</v>
      </c>
      <c r="C126" s="94">
        <v>0</v>
      </c>
      <c r="D126" s="94">
        <v>0</v>
      </c>
      <c r="E126" s="94">
        <v>0</v>
      </c>
      <c r="F126" s="94">
        <v>0</v>
      </c>
      <c r="G126" s="94">
        <v>0</v>
      </c>
      <c r="H126" s="94">
        <v>0</v>
      </c>
      <c r="I126" s="94">
        <v>0</v>
      </c>
      <c r="J126" s="94">
        <v>0</v>
      </c>
      <c r="K126" s="94">
        <v>0</v>
      </c>
      <c r="L126" s="94">
        <v>0</v>
      </c>
      <c r="M126" s="94">
        <v>0</v>
      </c>
      <c r="N126" s="94">
        <v>0</v>
      </c>
      <c r="O126" s="94">
        <v>0</v>
      </c>
    </row>
    <row r="127" spans="1:15" ht="15.75" x14ac:dyDescent="0.3">
      <c r="A127" s="51" t="s">
        <v>140</v>
      </c>
      <c r="B127" s="42" t="s">
        <v>203</v>
      </c>
      <c r="C127" s="94">
        <v>0</v>
      </c>
      <c r="D127" s="94">
        <v>0</v>
      </c>
      <c r="E127" s="94">
        <v>0</v>
      </c>
      <c r="F127" s="94">
        <v>0</v>
      </c>
      <c r="G127" s="94">
        <v>0</v>
      </c>
      <c r="H127" s="94">
        <v>0</v>
      </c>
      <c r="I127" s="94">
        <v>0</v>
      </c>
      <c r="J127" s="94">
        <v>0</v>
      </c>
      <c r="K127" s="94">
        <v>0</v>
      </c>
      <c r="L127" s="94">
        <v>0</v>
      </c>
      <c r="M127" s="94">
        <v>0</v>
      </c>
      <c r="N127" s="94">
        <v>0</v>
      </c>
      <c r="O127" s="94">
        <v>0</v>
      </c>
    </row>
    <row r="128" spans="1:15" ht="15.75" x14ac:dyDescent="0.3">
      <c r="A128" s="51"/>
      <c r="B128" s="43" t="s">
        <v>204</v>
      </c>
      <c r="C128" s="76">
        <f t="shared" ref="C128:D128" si="22">SUM(C124:C127)</f>
        <v>0</v>
      </c>
      <c r="D128" s="76">
        <f t="shared" si="22"/>
        <v>0</v>
      </c>
      <c r="E128" s="76">
        <f t="shared" ref="E128:O128" si="23">SUM(E124:E127)</f>
        <v>0</v>
      </c>
      <c r="F128" s="76">
        <f t="shared" si="23"/>
        <v>0</v>
      </c>
      <c r="G128" s="76">
        <f t="shared" si="23"/>
        <v>0</v>
      </c>
      <c r="H128" s="76">
        <f t="shared" si="23"/>
        <v>0</v>
      </c>
      <c r="I128" s="76">
        <f t="shared" si="23"/>
        <v>0</v>
      </c>
      <c r="J128" s="76">
        <f t="shared" si="23"/>
        <v>0</v>
      </c>
      <c r="K128" s="76">
        <f t="shared" si="23"/>
        <v>0</v>
      </c>
      <c r="L128" s="76">
        <f t="shared" si="23"/>
        <v>0</v>
      </c>
      <c r="M128" s="76">
        <f t="shared" si="23"/>
        <v>0</v>
      </c>
      <c r="N128" s="76">
        <f t="shared" si="23"/>
        <v>0</v>
      </c>
      <c r="O128" s="76">
        <f t="shared" si="23"/>
        <v>0</v>
      </c>
    </row>
    <row r="129" spans="1:15" ht="15.75" x14ac:dyDescent="0.3">
      <c r="A129" s="49"/>
      <c r="B129" s="105"/>
      <c r="C129" s="105"/>
      <c r="D129" s="105"/>
    </row>
    <row r="130" spans="1:15" ht="16.5" x14ac:dyDescent="0.3">
      <c r="A130" s="49"/>
      <c r="B130" s="44" t="s">
        <v>205</v>
      </c>
      <c r="C130" s="96"/>
      <c r="D130" s="96"/>
      <c r="E130" s="96"/>
      <c r="F130" s="96"/>
      <c r="G130" s="96"/>
      <c r="H130" s="96"/>
      <c r="I130" s="96"/>
      <c r="J130" s="96"/>
      <c r="K130" s="96"/>
      <c r="L130" s="96"/>
      <c r="M130" s="96"/>
      <c r="N130" s="96"/>
      <c r="O130" s="96"/>
    </row>
    <row r="131" spans="1:15" ht="30" x14ac:dyDescent="0.35">
      <c r="A131" s="47"/>
      <c r="B131" s="14" t="s">
        <v>213</v>
      </c>
      <c r="C131" s="15">
        <v>2018</v>
      </c>
      <c r="D131" s="15">
        <v>2019</v>
      </c>
      <c r="E131" s="15">
        <v>2020</v>
      </c>
      <c r="F131" s="15">
        <v>2023</v>
      </c>
      <c r="G131" s="15">
        <v>2025</v>
      </c>
      <c r="H131" s="15">
        <v>2028</v>
      </c>
      <c r="I131" s="15">
        <v>2030</v>
      </c>
      <c r="J131" s="15">
        <v>2033</v>
      </c>
      <c r="K131" s="15">
        <v>2035</v>
      </c>
      <c r="L131" s="15">
        <v>2038</v>
      </c>
      <c r="M131" s="15">
        <v>2040</v>
      </c>
      <c r="N131" s="15">
        <v>2045</v>
      </c>
      <c r="O131" s="15">
        <v>2050</v>
      </c>
    </row>
    <row r="132" spans="1:15" ht="15.75" x14ac:dyDescent="0.3">
      <c r="A132" s="48" t="s">
        <v>72</v>
      </c>
      <c r="B132" s="21" t="s">
        <v>141</v>
      </c>
      <c r="C132" s="94">
        <v>0</v>
      </c>
      <c r="D132" s="94">
        <v>0</v>
      </c>
      <c r="E132" s="94">
        <v>0</v>
      </c>
      <c r="F132" s="94">
        <v>0</v>
      </c>
      <c r="G132" s="94">
        <v>0</v>
      </c>
      <c r="H132" s="94">
        <v>0</v>
      </c>
      <c r="I132" s="94">
        <v>0</v>
      </c>
      <c r="J132" s="94">
        <v>0</v>
      </c>
      <c r="K132" s="94">
        <v>0</v>
      </c>
      <c r="L132" s="94">
        <v>0</v>
      </c>
      <c r="M132" s="94">
        <v>0</v>
      </c>
      <c r="N132" s="94">
        <v>0</v>
      </c>
      <c r="O132" s="94">
        <v>0</v>
      </c>
    </row>
    <row r="133" spans="1:15" ht="15.75" x14ac:dyDescent="0.3">
      <c r="A133" s="48" t="s">
        <v>67</v>
      </c>
      <c r="B133" s="21" t="s">
        <v>142</v>
      </c>
      <c r="C133" s="94">
        <v>0</v>
      </c>
      <c r="D133" s="94">
        <v>0</v>
      </c>
      <c r="E133" s="94">
        <v>0</v>
      </c>
      <c r="F133" s="94">
        <v>0</v>
      </c>
      <c r="G133" s="94">
        <v>0</v>
      </c>
      <c r="H133" s="94">
        <v>0</v>
      </c>
      <c r="I133" s="94">
        <v>0</v>
      </c>
      <c r="J133" s="94">
        <v>0</v>
      </c>
      <c r="K133" s="94">
        <v>0</v>
      </c>
      <c r="L133" s="94">
        <v>0</v>
      </c>
      <c r="M133" s="94">
        <v>0</v>
      </c>
      <c r="N133" s="94">
        <v>0</v>
      </c>
      <c r="O133" s="94">
        <v>0</v>
      </c>
    </row>
    <row r="134" spans="1:15" ht="15.75" x14ac:dyDescent="0.3">
      <c r="A134" s="48" t="s">
        <v>73</v>
      </c>
      <c r="B134" s="21" t="s">
        <v>143</v>
      </c>
      <c r="C134" s="94">
        <v>0</v>
      </c>
      <c r="D134" s="94">
        <v>0</v>
      </c>
      <c r="E134" s="94">
        <v>0</v>
      </c>
      <c r="F134" s="94">
        <v>0</v>
      </c>
      <c r="G134" s="94">
        <v>0</v>
      </c>
      <c r="H134" s="94">
        <v>0</v>
      </c>
      <c r="I134" s="94">
        <v>0</v>
      </c>
      <c r="J134" s="94">
        <v>0</v>
      </c>
      <c r="K134" s="94">
        <v>0</v>
      </c>
      <c r="L134" s="94">
        <v>0</v>
      </c>
      <c r="M134" s="94">
        <v>0</v>
      </c>
      <c r="N134" s="94">
        <v>0</v>
      </c>
      <c r="O134" s="94">
        <v>0</v>
      </c>
    </row>
    <row r="135" spans="1:15" ht="15.75" x14ac:dyDescent="0.3">
      <c r="A135" s="48" t="s">
        <v>82</v>
      </c>
      <c r="B135" s="21" t="s">
        <v>144</v>
      </c>
      <c r="C135" s="94">
        <v>0</v>
      </c>
      <c r="D135" s="94">
        <v>0</v>
      </c>
      <c r="E135" s="94">
        <v>0</v>
      </c>
      <c r="F135" s="94">
        <v>0</v>
      </c>
      <c r="G135" s="94">
        <v>0</v>
      </c>
      <c r="H135" s="94">
        <v>0</v>
      </c>
      <c r="I135" s="94">
        <v>0</v>
      </c>
      <c r="J135" s="94">
        <v>0</v>
      </c>
      <c r="K135" s="94">
        <v>0</v>
      </c>
      <c r="L135" s="94">
        <v>0</v>
      </c>
      <c r="M135" s="94">
        <v>0</v>
      </c>
      <c r="N135" s="94">
        <v>0</v>
      </c>
      <c r="O135" s="94">
        <v>0</v>
      </c>
    </row>
    <row r="136" spans="1:15" ht="15.75" x14ac:dyDescent="0.3">
      <c r="A136" s="48" t="s">
        <v>79</v>
      </c>
      <c r="B136" s="21" t="s">
        <v>206</v>
      </c>
      <c r="C136" s="94">
        <v>0</v>
      </c>
      <c r="D136" s="94">
        <v>0</v>
      </c>
      <c r="E136" s="94">
        <v>0</v>
      </c>
      <c r="F136" s="94">
        <v>0</v>
      </c>
      <c r="G136" s="94">
        <v>0</v>
      </c>
      <c r="H136" s="94">
        <v>0</v>
      </c>
      <c r="I136" s="94">
        <v>0</v>
      </c>
      <c r="J136" s="94">
        <v>0</v>
      </c>
      <c r="K136" s="94">
        <v>0</v>
      </c>
      <c r="L136" s="94">
        <v>0</v>
      </c>
      <c r="M136" s="94">
        <v>0</v>
      </c>
      <c r="N136" s="94">
        <v>0</v>
      </c>
      <c r="O136" s="94">
        <v>0</v>
      </c>
    </row>
    <row r="137" spans="1:15" ht="15.75" x14ac:dyDescent="0.3">
      <c r="A137" s="48" t="s">
        <v>76</v>
      </c>
      <c r="B137" s="21" t="s">
        <v>145</v>
      </c>
      <c r="C137" s="94">
        <v>0</v>
      </c>
      <c r="D137" s="94">
        <v>0</v>
      </c>
      <c r="E137" s="94">
        <v>0</v>
      </c>
      <c r="F137" s="94">
        <v>0</v>
      </c>
      <c r="G137" s="94">
        <v>0</v>
      </c>
      <c r="H137" s="94">
        <v>0</v>
      </c>
      <c r="I137" s="94">
        <v>0</v>
      </c>
      <c r="J137" s="94">
        <v>0</v>
      </c>
      <c r="K137" s="94">
        <v>0</v>
      </c>
      <c r="L137" s="94">
        <v>0</v>
      </c>
      <c r="M137" s="94">
        <v>0</v>
      </c>
      <c r="N137" s="94">
        <v>0</v>
      </c>
      <c r="O137" s="94">
        <v>0</v>
      </c>
    </row>
    <row r="138" spans="1:15" ht="15.75" x14ac:dyDescent="0.3">
      <c r="A138" s="48" t="s">
        <v>74</v>
      </c>
      <c r="B138" s="21" t="s">
        <v>146</v>
      </c>
      <c r="C138" s="94">
        <v>0</v>
      </c>
      <c r="D138" s="94">
        <v>0</v>
      </c>
      <c r="E138" s="94">
        <v>0</v>
      </c>
      <c r="F138" s="94">
        <v>0</v>
      </c>
      <c r="G138" s="94">
        <v>0</v>
      </c>
      <c r="H138" s="94">
        <v>0</v>
      </c>
      <c r="I138" s="94">
        <v>0</v>
      </c>
      <c r="J138" s="94">
        <v>0</v>
      </c>
      <c r="K138" s="94">
        <v>0</v>
      </c>
      <c r="L138" s="94">
        <v>0</v>
      </c>
      <c r="M138" s="94">
        <v>0</v>
      </c>
      <c r="N138" s="94">
        <v>0</v>
      </c>
      <c r="O138" s="94">
        <v>0</v>
      </c>
    </row>
    <row r="139" spans="1:15" ht="15.75" x14ac:dyDescent="0.3">
      <c r="A139" s="48" t="s">
        <v>147</v>
      </c>
      <c r="B139" s="21" t="s">
        <v>148</v>
      </c>
      <c r="C139" s="94">
        <v>0</v>
      </c>
      <c r="D139" s="94">
        <v>0</v>
      </c>
      <c r="E139" s="94">
        <v>0</v>
      </c>
      <c r="F139" s="94">
        <v>0</v>
      </c>
      <c r="G139" s="94">
        <v>0</v>
      </c>
      <c r="H139" s="94">
        <v>0</v>
      </c>
      <c r="I139" s="94">
        <v>0</v>
      </c>
      <c r="J139" s="94">
        <v>0</v>
      </c>
      <c r="K139" s="94">
        <v>0</v>
      </c>
      <c r="L139" s="94">
        <v>0</v>
      </c>
      <c r="M139" s="94">
        <v>0</v>
      </c>
      <c r="N139" s="94">
        <v>0</v>
      </c>
      <c r="O139" s="94">
        <v>0</v>
      </c>
    </row>
    <row r="140" spans="1:15" ht="15.75" x14ac:dyDescent="0.3">
      <c r="A140" s="48" t="s">
        <v>75</v>
      </c>
      <c r="B140" s="45" t="s">
        <v>149</v>
      </c>
      <c r="C140" s="94">
        <v>0</v>
      </c>
      <c r="D140" s="94">
        <v>0</v>
      </c>
      <c r="E140" s="94">
        <v>0</v>
      </c>
      <c r="F140" s="94">
        <v>0</v>
      </c>
      <c r="G140" s="94">
        <v>0</v>
      </c>
      <c r="H140" s="94">
        <v>0</v>
      </c>
      <c r="I140" s="94">
        <v>0</v>
      </c>
      <c r="J140" s="94">
        <v>0</v>
      </c>
      <c r="K140" s="94">
        <v>0</v>
      </c>
      <c r="L140" s="94">
        <v>0</v>
      </c>
      <c r="M140" s="94">
        <v>0</v>
      </c>
      <c r="N140" s="94">
        <v>0</v>
      </c>
      <c r="O140" s="94">
        <v>0</v>
      </c>
    </row>
    <row r="141" spans="1:15" ht="15.75" x14ac:dyDescent="0.3">
      <c r="A141" s="48"/>
      <c r="B141" s="46" t="s">
        <v>207</v>
      </c>
      <c r="C141" s="77">
        <f t="shared" ref="C141:D141" si="24">SUM(C132:C140)</f>
        <v>0</v>
      </c>
      <c r="D141" s="77">
        <f t="shared" si="24"/>
        <v>0</v>
      </c>
      <c r="E141" s="77">
        <f t="shared" ref="E141:O141" si="25">SUM(E132:E140)</f>
        <v>0</v>
      </c>
      <c r="F141" s="77">
        <f t="shared" si="25"/>
        <v>0</v>
      </c>
      <c r="G141" s="77">
        <f t="shared" si="25"/>
        <v>0</v>
      </c>
      <c r="H141" s="77">
        <f t="shared" si="25"/>
        <v>0</v>
      </c>
      <c r="I141" s="77">
        <f t="shared" si="25"/>
        <v>0</v>
      </c>
      <c r="J141" s="77">
        <f t="shared" si="25"/>
        <v>0</v>
      </c>
      <c r="K141" s="77">
        <f t="shared" si="25"/>
        <v>0</v>
      </c>
      <c r="L141" s="77">
        <f t="shared" si="25"/>
        <v>0</v>
      </c>
      <c r="M141" s="77">
        <f t="shared" si="25"/>
        <v>0</v>
      </c>
      <c r="N141" s="77">
        <f t="shared" si="25"/>
        <v>0</v>
      </c>
      <c r="O141" s="77">
        <f t="shared" si="25"/>
        <v>0</v>
      </c>
    </row>
    <row r="142" spans="1:15" x14ac:dyDescent="0.25">
      <c r="A142" s="48"/>
      <c r="C142" s="87"/>
      <c r="D142" s="87"/>
      <c r="E142" s="97"/>
      <c r="F142" s="97"/>
      <c r="G142" s="97"/>
      <c r="H142" s="97"/>
      <c r="I142" s="97"/>
      <c r="J142" s="97"/>
      <c r="K142" s="97"/>
      <c r="L142" s="97"/>
      <c r="M142" s="97"/>
      <c r="N142" s="97"/>
      <c r="O142" s="97"/>
    </row>
    <row r="143" spans="1:15" x14ac:dyDescent="0.25">
      <c r="A143" s="51"/>
    </row>
  </sheetData>
  <mergeCells count="2">
    <mergeCell ref="B79:D79"/>
    <mergeCell ref="B129:D129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f4b2812b-d92f-445a-bd20-d5f1ba71be26">
      <Terms xmlns="http://schemas.microsoft.com/office/infopath/2007/PartnerControls"/>
    </lcf76f155ced4ddcb4097134ff3c332f>
    <TaxCatchAll xmlns="3331daee-1646-4c3a-8c45-78356b5a9d77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0340E8DBE75274CB88F44145B93306F" ma:contentTypeVersion="12" ma:contentTypeDescription="Crée un document." ma:contentTypeScope="" ma:versionID="e9aff82c80ac9d74f35c522f36a9a686">
  <xsd:schema xmlns:xsd="http://www.w3.org/2001/XMLSchema" xmlns:xs="http://www.w3.org/2001/XMLSchema" xmlns:p="http://schemas.microsoft.com/office/2006/metadata/properties" xmlns:ns2="aa63012a-dca0-4847-9039-1b3f0d0527af" xmlns:ns3="f4b2812b-d92f-445a-bd20-d5f1ba71be26" xmlns:ns4="3331daee-1646-4c3a-8c45-78356b5a9d77" targetNamespace="http://schemas.microsoft.com/office/2006/metadata/properties" ma:root="true" ma:fieldsID="00a66dc6d3be0466e68ce66fdf8c2327" ns2:_="" ns3:_="" ns4:_="">
    <xsd:import namespace="aa63012a-dca0-4847-9039-1b3f0d0527af"/>
    <xsd:import namespace="f4b2812b-d92f-445a-bd20-d5f1ba71be26"/>
    <xsd:import namespace="3331daee-1646-4c3a-8c45-78356b5a9d77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lcf76f155ced4ddcb4097134ff3c332f" minOccurs="0"/>
                <xsd:element ref="ns4:TaxCatchAll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a63012a-dca0-4847-9039-1b3f0d0527a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4b2812b-d92f-445a-bd20-d5f1ba71be2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Balises d’images" ma:readOnly="false" ma:fieldId="{5cf76f15-5ced-4ddc-b409-7134ff3c332f}" ma:taxonomyMulti="true" ma:sspId="57ba0aaa-12d9-48be-b932-d2fd993dfb2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331daee-1646-4c3a-8c45-78356b5a9d77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Colonne Attraper tout de Taxonomie" ma:hidden="true" ma:list="{4fb7d4b7-bce7-4382-a1e1-d57b09bb3572}" ma:internalName="TaxCatchAll" ma:showField="CatchAllData" ma:web="3331daee-1646-4c3a-8c45-78356b5a9d7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C26B244-195D-46B3-9124-C866F0E03982}">
  <ds:schemaRefs>
    <ds:schemaRef ds:uri="f4b2812b-d92f-445a-bd20-d5f1ba71be26"/>
    <ds:schemaRef ds:uri="http://schemas.microsoft.com/office/2006/documentManagement/types"/>
    <ds:schemaRef ds:uri="3331daee-1646-4c3a-8c45-78356b5a9d77"/>
    <ds:schemaRef ds:uri="aa63012a-dca0-4847-9039-1b3f0d0527af"/>
    <ds:schemaRef ds:uri="http://purl.org/dc/elements/1.1/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B5E58531-BC92-40BF-995D-FD6D6903E1E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a63012a-dca0-4847-9039-1b3f0d0527af"/>
    <ds:schemaRef ds:uri="f4b2812b-d92f-445a-bd20-d5f1ba71be26"/>
    <ds:schemaRef ds:uri="3331daee-1646-4c3a-8c45-78356b5a9d7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17E230E-F1F2-4FBB-B622-27EDB777EB1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11</vt:i4>
      </vt:variant>
    </vt:vector>
  </HeadingPairs>
  <TitlesOfParts>
    <vt:vector size="11" baseType="lpstr">
      <vt:lpstr>Répartition SECTEN1_2023</vt:lpstr>
      <vt:lpstr>checkSEC1 vs AME</vt:lpstr>
      <vt:lpstr>checkSEC1 vs AMS1</vt:lpstr>
      <vt:lpstr>SECTEN2_CO2e_2023</vt:lpstr>
      <vt:lpstr>SECTEN2_CO2_2023</vt:lpstr>
      <vt:lpstr>SECTEN2_CH4_2023</vt:lpstr>
      <vt:lpstr>SECTEN2_N2O_2023</vt:lpstr>
      <vt:lpstr>SECTEN2_HFC_2023</vt:lpstr>
      <vt:lpstr>SECTEN2_SF6_2023</vt:lpstr>
      <vt:lpstr>SECTEN2_PFC_2023</vt:lpstr>
      <vt:lpstr>SECTEN2_NF3_2023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Laetitia LN. NICCO</dc:creator>
  <cp:keywords/>
  <dc:description/>
  <cp:lastModifiedBy>Grégoire Bongrand</cp:lastModifiedBy>
  <cp:revision/>
  <dcterms:created xsi:type="dcterms:W3CDTF">2015-01-28T17:37:30Z</dcterms:created>
  <dcterms:modified xsi:type="dcterms:W3CDTF">2023-10-05T10:07:44Z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0x01010040340E8DBE75274CB88F44145B93306F</vt:lpwstr>
  </property>
  <property fmtid="{D5CDD505-2E9C-101B-9397-08002B2CF9AE}" pid="3" name="MediaServiceImageTags">
    <vt:lpwstr/>
  </property>
</Properties>
</file>