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Ademe - Trajectoires 2020\09_ResultsAnalysis\Fichiers de coûts\"/>
    </mc:Choice>
  </mc:AlternateContent>
  <xr:revisionPtr revIDLastSave="0" documentId="13_ncr:1_{6F09EAB7-4287-4DC8-8B80-62AC585F0D90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Version Tracker" sheetId="19" r:id="rId1"/>
    <sheet name="S1" sheetId="35" r:id="rId2"/>
    <sheet name="S2" sheetId="36" r:id="rId3"/>
    <sheet name="S3EnR" sheetId="37" r:id="rId4"/>
    <sheet name="S3Nuke" sheetId="38" r:id="rId5"/>
    <sheet name="S4" sheetId="39" r:id="rId6"/>
    <sheet name="Graphiques" sheetId="2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21" l="1"/>
  <c r="J51" i="21"/>
  <c r="I51" i="21"/>
  <c r="H51" i="21"/>
  <c r="G51" i="21"/>
  <c r="F51" i="21"/>
  <c r="E51" i="21"/>
  <c r="D51" i="21"/>
  <c r="C51" i="21"/>
  <c r="K50" i="21"/>
  <c r="J50" i="21"/>
  <c r="I50" i="21"/>
  <c r="H50" i="21"/>
  <c r="G50" i="21"/>
  <c r="F50" i="21"/>
  <c r="E50" i="21"/>
  <c r="D50" i="21"/>
  <c r="C50" i="21"/>
  <c r="K49" i="21"/>
  <c r="J49" i="21"/>
  <c r="I49" i="21"/>
  <c r="H49" i="21"/>
  <c r="G49" i="21"/>
  <c r="F49" i="21"/>
  <c r="E49" i="21"/>
  <c r="D49" i="21"/>
  <c r="C49" i="21"/>
  <c r="K47" i="21"/>
  <c r="J47" i="21"/>
  <c r="I47" i="21"/>
  <c r="H47" i="21"/>
  <c r="G47" i="21"/>
  <c r="F47" i="21"/>
  <c r="E47" i="21"/>
  <c r="D47" i="21"/>
  <c r="C47" i="21"/>
  <c r="K48" i="21"/>
  <c r="J48" i="21"/>
  <c r="I48" i="21"/>
  <c r="H48" i="21"/>
  <c r="G48" i="21"/>
  <c r="F48" i="21"/>
  <c r="E48" i="21"/>
  <c r="D48" i="21"/>
  <c r="C48" i="21"/>
  <c r="G39" i="21"/>
  <c r="G42" i="21" s="1"/>
  <c r="F39" i="21"/>
  <c r="F42" i="21" s="1"/>
  <c r="E39" i="21"/>
  <c r="E42" i="21" s="1"/>
  <c r="D39" i="21"/>
  <c r="D42" i="21" s="1"/>
  <c r="C39" i="21"/>
  <c r="C42" i="21" s="1"/>
  <c r="G38" i="21"/>
  <c r="G40" i="21" s="1"/>
  <c r="F38" i="21"/>
  <c r="F40" i="21" s="1"/>
  <c r="E38" i="21"/>
  <c r="E40" i="21" s="1"/>
  <c r="D38" i="21"/>
  <c r="D40" i="21" s="1"/>
  <c r="C38" i="21"/>
  <c r="C40" i="21" s="1"/>
  <c r="G19" i="21"/>
  <c r="F19" i="21"/>
  <c r="E19" i="21"/>
  <c r="D19" i="21"/>
  <c r="C19" i="21"/>
  <c r="G18" i="21"/>
  <c r="F18" i="21"/>
  <c r="E18" i="21"/>
  <c r="D18" i="21"/>
  <c r="C18" i="21"/>
  <c r="G17" i="21"/>
  <c r="F17" i="21"/>
  <c r="E17" i="21"/>
  <c r="D17" i="21"/>
  <c r="C17" i="21"/>
  <c r="G16" i="21"/>
  <c r="F16" i="21"/>
  <c r="E16" i="21"/>
  <c r="D16" i="21"/>
  <c r="C16" i="21"/>
  <c r="G15" i="21"/>
  <c r="F15" i="21"/>
  <c r="E15" i="21"/>
  <c r="D15" i="21"/>
  <c r="C15" i="21"/>
  <c r="G14" i="21"/>
  <c r="F14" i="21"/>
  <c r="E14" i="21"/>
  <c r="D14" i="21"/>
  <c r="C14" i="21"/>
  <c r="G13" i="21"/>
  <c r="F13" i="21"/>
  <c r="E13" i="21"/>
  <c r="D13" i="21"/>
  <c r="C13" i="21"/>
  <c r="G12" i="21"/>
  <c r="F12" i="21"/>
  <c r="E12" i="21"/>
  <c r="D12" i="21"/>
  <c r="C12" i="21"/>
  <c r="C28" i="21" s="1"/>
  <c r="G11" i="21"/>
  <c r="F11" i="21"/>
  <c r="E11" i="21"/>
  <c r="D11" i="21"/>
  <c r="C11" i="21"/>
  <c r="G10" i="21"/>
  <c r="F10" i="21"/>
  <c r="E10" i="21"/>
  <c r="D10" i="21"/>
  <c r="C10" i="21"/>
  <c r="G9" i="21"/>
  <c r="F9" i="21"/>
  <c r="E9" i="21"/>
  <c r="D9" i="21"/>
  <c r="C9" i="21"/>
  <c r="G8" i="21"/>
  <c r="F8" i="21"/>
  <c r="E8" i="21"/>
  <c r="D8" i="21"/>
  <c r="C8" i="21"/>
  <c r="G7" i="21"/>
  <c r="F7" i="21"/>
  <c r="E7" i="21"/>
  <c r="D7" i="21"/>
  <c r="C7" i="21"/>
  <c r="G6" i="21"/>
  <c r="F6" i="21"/>
  <c r="E6" i="21"/>
  <c r="D6" i="21"/>
  <c r="C6" i="21"/>
  <c r="G5" i="21"/>
  <c r="F5" i="21"/>
  <c r="E5" i="21"/>
  <c r="D5" i="21"/>
  <c r="C5" i="21"/>
  <c r="E32" i="21" l="1"/>
  <c r="E25" i="21"/>
  <c r="E33" i="21"/>
  <c r="E28" i="21"/>
  <c r="E30" i="21"/>
  <c r="E31" i="21" l="1"/>
  <c r="E29" i="21"/>
  <c r="E27" i="21"/>
  <c r="E26" i="21" l="1"/>
  <c r="E34" i="21" l="1"/>
  <c r="E35" i="21" s="1"/>
  <c r="E20" i="21"/>
  <c r="E21" i="21" l="1"/>
  <c r="E41" i="21"/>
  <c r="E43" i="21"/>
  <c r="F32" i="21" l="1"/>
  <c r="F30" i="21"/>
  <c r="F33" i="21" l="1"/>
  <c r="F28" i="21"/>
  <c r="F31" i="21"/>
  <c r="F25" i="21"/>
  <c r="F29" i="21"/>
  <c r="F34" i="21" l="1"/>
  <c r="F27" i="21"/>
  <c r="F26" i="21" l="1"/>
  <c r="F35" i="21" s="1"/>
  <c r="F20" i="21"/>
  <c r="F21" i="21" l="1"/>
  <c r="F43" i="21"/>
  <c r="F41" i="21"/>
  <c r="D30" i="21" l="1"/>
  <c r="D32" i="21"/>
  <c r="D25" i="21"/>
  <c r="D28" i="21" l="1"/>
  <c r="D33" i="21"/>
  <c r="D29" i="21"/>
  <c r="D31" i="21"/>
  <c r="D27" i="21"/>
  <c r="D26" i="21" l="1"/>
  <c r="D34" i="21" l="1"/>
  <c r="D35" i="21" s="1"/>
  <c r="D20" i="21"/>
  <c r="D21" i="21" s="1"/>
  <c r="D43" i="21" l="1"/>
  <c r="D41" i="21"/>
  <c r="G30" i="21"/>
  <c r="G33" i="21"/>
  <c r="G28" i="21"/>
  <c r="G32" i="21"/>
  <c r="G25" i="21" l="1"/>
  <c r="G31" i="21"/>
  <c r="G29" i="21"/>
  <c r="G34" i="21" l="1"/>
  <c r="G26" i="21"/>
  <c r="G20" i="21" l="1"/>
  <c r="G21" i="21" s="1"/>
  <c r="G27" i="21"/>
  <c r="G35" i="21" s="1"/>
  <c r="G41" i="21" l="1"/>
  <c r="G43" i="21"/>
  <c r="C25" i="21" l="1"/>
  <c r="C30" i="21"/>
  <c r="C32" i="21"/>
  <c r="C33" i="21" l="1"/>
  <c r="C29" i="21"/>
  <c r="C31" i="21"/>
  <c r="C27" i="21" l="1"/>
  <c r="C34" i="21"/>
  <c r="C26" i="21" l="1"/>
  <c r="C35" i="21" s="1"/>
  <c r="C20" i="21"/>
  <c r="C21" i="21" s="1"/>
  <c r="C43" i="21" l="1"/>
  <c r="C41" i="21"/>
</calcChain>
</file>

<file path=xl/sharedStrings.xml><?xml version="1.0" encoding="utf-8"?>
<sst xmlns="http://schemas.openxmlformats.org/spreadsheetml/2006/main" count="737" uniqueCount="111">
  <si>
    <t xml:space="preserve">Nom de trajectoire: </t>
  </si>
  <si>
    <t>Coût total  de la trajectoire</t>
  </si>
  <si>
    <t>Coûts totaux (milliards €)</t>
  </si>
  <si>
    <t>CAPEX</t>
  </si>
  <si>
    <t>FOC</t>
  </si>
  <si>
    <t>Coûts variables</t>
  </si>
  <si>
    <t>Coûts réseau</t>
  </si>
  <si>
    <t>Coût total par an</t>
  </si>
  <si>
    <t>Coût total après actualisation et prise en compte du poids des années</t>
  </si>
  <si>
    <t>Facteur actualisation</t>
  </si>
  <si>
    <t>Coûts totaux de l'electricité (€/MWh)</t>
  </si>
  <si>
    <t>Coût total en €/MWh</t>
  </si>
  <si>
    <t>Consommation totale hors P2X (TWh)</t>
  </si>
  <si>
    <t>Coûts totaux par actifs (milliards €)</t>
  </si>
  <si>
    <t>Coûts totaux Eolien</t>
  </si>
  <si>
    <t>Coûts totaux Solaire</t>
  </si>
  <si>
    <t>Coûts totaux Hydro</t>
  </si>
  <si>
    <t>Coûts totaux Autres EnR</t>
  </si>
  <si>
    <t>Coûts totaux Nucléaire</t>
  </si>
  <si>
    <t>Coûts totaux Gaz</t>
  </si>
  <si>
    <t>Coûts totaux Charbon &amp; autres non-EnR</t>
  </si>
  <si>
    <t>Coûts totaux Batteries+Flex</t>
  </si>
  <si>
    <t>Coûts totaux Intercos</t>
  </si>
  <si>
    <t>Coûts totaux électrolyseurs</t>
  </si>
  <si>
    <t>Coûts totaux réseau interne</t>
  </si>
  <si>
    <t>Rente de congestion</t>
  </si>
  <si>
    <t>Coûts des imports nets</t>
  </si>
  <si>
    <t>Recette P2X</t>
  </si>
  <si>
    <t>Coûts de défaillance et d'ecrêtement</t>
  </si>
  <si>
    <t>Coûts totaux par actifs (milliards €/MWh)</t>
  </si>
  <si>
    <t>Coûts totaux Charbon et Fioul</t>
  </si>
  <si>
    <t>TOTAL</t>
  </si>
  <si>
    <t>Taux d'actualisation</t>
  </si>
  <si>
    <t>Q</t>
  </si>
  <si>
    <t>WeightYear</t>
  </si>
  <si>
    <t>S3EnR</t>
  </si>
  <si>
    <t>S3Nuke</t>
  </si>
  <si>
    <t>V2</t>
  </si>
  <si>
    <t>TOTALTraj</t>
  </si>
  <si>
    <t>Coût Total par trajectoire</t>
  </si>
  <si>
    <t>en milliards €</t>
  </si>
  <si>
    <t>S1</t>
  </si>
  <si>
    <t>S2</t>
  </si>
  <si>
    <t>S4</t>
  </si>
  <si>
    <t>Coûts Nucléaire</t>
  </si>
  <si>
    <t>Coûts Eolien</t>
  </si>
  <si>
    <t>Coûts Solaire</t>
  </si>
  <si>
    <t>Coûts Batteries et Flexibilité</t>
  </si>
  <si>
    <t>Coûts Gaz</t>
  </si>
  <si>
    <t>Coûts autres EnR</t>
  </si>
  <si>
    <t>Coûts Réseau</t>
  </si>
  <si>
    <t>Imports nets</t>
  </si>
  <si>
    <t>Autres coûts</t>
  </si>
  <si>
    <t>TOTALTraje Incl P2X</t>
  </si>
  <si>
    <t>Demande totale (actualisée)</t>
  </si>
  <si>
    <t>Demande totale incl. P2X (actualisée)</t>
  </si>
  <si>
    <t>Coût par MWh total (€/MWh)</t>
  </si>
  <si>
    <t>Coût par MWh incl P2X (€/MWh)</t>
  </si>
  <si>
    <t>Demande par an (actualisée)</t>
  </si>
  <si>
    <t>Demande par an incl. P2X (actualisée)</t>
  </si>
  <si>
    <t>Inclut une mise à jour des CAPEX annualisés (optimisés) pour S1</t>
  </si>
  <si>
    <t>Inclut une mise à jour du CAPEX éolien offshore (toutes trajectoires)</t>
  </si>
  <si>
    <t xml:space="preserve">Inclut correction erreur sur les CAPEX solar small fleet(toutes trajectoires) </t>
  </si>
  <si>
    <t>Coût par an</t>
  </si>
  <si>
    <t>Coûts totaux par actifs (€/MWh)</t>
  </si>
  <si>
    <t>V3</t>
  </si>
  <si>
    <t>Modification des CAPEX éolien offshore posé et flottant pour reprendre les chiffres de RTE</t>
  </si>
  <si>
    <t>Consommation totale avec P2X (TWh)</t>
  </si>
  <si>
    <t>Coûts totaux par actifs (€/MWh) - ramené à la production totale</t>
  </si>
  <si>
    <t>Coûts totaux par actifs (€/MWh) - ramené à la consommation annuelle hors P2X</t>
  </si>
  <si>
    <t>Production totale annuelle (TWh)</t>
  </si>
  <si>
    <t>Coûts totaux par actifs (€/MWh) - ramené à la consommation incl. P2X</t>
  </si>
  <si>
    <t>On retire électrolyseurs des coûts et recette P2X des gains</t>
  </si>
  <si>
    <t>On retire électrolyseur des coûts, recette P2X des gains, intercos, rente de congestion et solde imports</t>
  </si>
  <si>
    <t>Coûts totaux Eolien terrestre</t>
  </si>
  <si>
    <t>Coûts totaux Eolien offshore</t>
  </si>
  <si>
    <t>V4</t>
  </si>
  <si>
    <t>Inclut découpage éolien terrestre/marin</t>
  </si>
  <si>
    <t>V5</t>
  </si>
  <si>
    <t>Découpage entre OPEX et CAPEX</t>
  </si>
  <si>
    <t>Découpage eolien posé / flottant</t>
  </si>
  <si>
    <t>Découpage nucléaire existant et nouveau nucléaire</t>
  </si>
  <si>
    <t>CAPEX annualisé par actifs (milliards €)</t>
  </si>
  <si>
    <t>OPEX annualisé par actifs (milliards €)</t>
  </si>
  <si>
    <t>Coûts Eolien terrestre</t>
  </si>
  <si>
    <t>Coûts Hydro</t>
  </si>
  <si>
    <t>Coûts Autres EnR</t>
  </si>
  <si>
    <t>Coûts Charbon &amp; autres non-EnR</t>
  </si>
  <si>
    <t>Coûts Intercos</t>
  </si>
  <si>
    <t>Coûts électrolyseurs</t>
  </si>
  <si>
    <t>Coûts réseau interne</t>
  </si>
  <si>
    <t>Coûts Eolien offshore posé</t>
  </si>
  <si>
    <t>Coûts Eolien offshore flottant</t>
  </si>
  <si>
    <t>Coûts totaux Eolien offshore flottant</t>
  </si>
  <si>
    <t>Coûts totaux Eolien offshore posé</t>
  </si>
  <si>
    <t>Coûts totaux Nucléaire historique</t>
  </si>
  <si>
    <t>Coûts totaux Nouveau nucléaire</t>
  </si>
  <si>
    <t>Coûts Nucléaire historique</t>
  </si>
  <si>
    <t>Coûts Nouveau nucléaire</t>
  </si>
  <si>
    <t>V6</t>
  </si>
  <si>
    <t>Coût de raccordement offshore 1000€/kW</t>
  </si>
  <si>
    <t>V7</t>
  </si>
  <si>
    <t>Version Min20, 17/11/2021</t>
  </si>
  <si>
    <t>Coûts totaux Batteries</t>
  </si>
  <si>
    <t>Coûts totaux Flex</t>
  </si>
  <si>
    <t>Coûts Batteries</t>
  </si>
  <si>
    <t>Coûts Flex</t>
  </si>
  <si>
    <t>V8</t>
  </si>
  <si>
    <t>Ajout coûts distribution et flex</t>
  </si>
  <si>
    <t>V9</t>
  </si>
  <si>
    <t>Moins de graphiques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</si>
</sst>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" fontId="3" fillId="2" borderId="2" xfId="0" applyNumberFormat="1" applyFont="1" applyFill="1" applyBorder="1"/>
    <xf numFmtId="1" fontId="0" fillId="0" borderId="0" xfId="0" applyNumberFormat="1"/>
    <xf numFmtId="1" fontId="4" fillId="3" borderId="6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/>
    </xf>
    <xf numFmtId="1" fontId="0" fillId="4" borderId="9" xfId="0" applyNumberFormat="1" applyFill="1" applyBorder="1"/>
    <xf numFmtId="164" fontId="0" fillId="4" borderId="10" xfId="0" applyNumberFormat="1" applyFill="1" applyBorder="1"/>
    <xf numFmtId="164" fontId="0" fillId="4" borderId="0" xfId="0" applyNumberFormat="1" applyFill="1"/>
    <xf numFmtId="164" fontId="0" fillId="4" borderId="11" xfId="0" applyNumberFormat="1" applyFill="1" applyBorder="1"/>
    <xf numFmtId="1" fontId="0" fillId="4" borderId="12" xfId="0" applyNumberFormat="1" applyFill="1" applyBorder="1"/>
    <xf numFmtId="164" fontId="0" fillId="4" borderId="3" xfId="0" applyNumberFormat="1" applyFill="1" applyBorder="1"/>
    <xf numFmtId="164" fontId="0" fillId="4" borderId="4" xfId="0" applyNumberFormat="1" applyFill="1" applyBorder="1"/>
    <xf numFmtId="164" fontId="0" fillId="4" borderId="5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164" fontId="0" fillId="4" borderId="16" xfId="0" applyNumberFormat="1" applyFill="1" applyBorder="1"/>
    <xf numFmtId="1" fontId="0" fillId="4" borderId="17" xfId="0" applyNumberFormat="1" applyFill="1" applyBorder="1"/>
    <xf numFmtId="165" fontId="0" fillId="5" borderId="7" xfId="0" applyNumberFormat="1" applyFill="1" applyBorder="1"/>
    <xf numFmtId="165" fontId="0" fillId="5" borderId="8" xfId="0" applyNumberFormat="1" applyFill="1" applyBorder="1"/>
    <xf numFmtId="0" fontId="0" fillId="3" borderId="17" xfId="0" applyFill="1" applyBorder="1" applyAlignment="1">
      <alignment horizontal="left"/>
    </xf>
    <xf numFmtId="1" fontId="0" fillId="6" borderId="6" xfId="0" applyNumberFormat="1" applyFill="1" applyBorder="1"/>
    <xf numFmtId="1" fontId="0" fillId="6" borderId="7" xfId="0" applyNumberFormat="1" applyFill="1" applyBorder="1"/>
    <xf numFmtId="1" fontId="0" fillId="6" borderId="8" xfId="0" applyNumberFormat="1" applyFill="1" applyBorder="1"/>
    <xf numFmtId="1" fontId="4" fillId="3" borderId="3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 vertical="center"/>
    </xf>
    <xf numFmtId="1" fontId="0" fillId="4" borderId="3" xfId="0" applyNumberFormat="1" applyFill="1" applyBorder="1"/>
    <xf numFmtId="1" fontId="0" fillId="4" borderId="10" xfId="0" applyNumberFormat="1" applyFill="1" applyBorder="1"/>
    <xf numFmtId="1" fontId="0" fillId="4" borderId="14" xfId="0" applyNumberFormat="1" applyFill="1" applyBorder="1"/>
    <xf numFmtId="1" fontId="0" fillId="4" borderId="6" xfId="0" applyNumberFormat="1" applyFill="1" applyBorder="1"/>
    <xf numFmtId="164" fontId="0" fillId="4" borderId="6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1" fontId="4" fillId="3" borderId="10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0" fontId="5" fillId="0" borderId="0" xfId="0" applyFont="1"/>
    <xf numFmtId="1" fontId="0" fillId="4" borderId="4" xfId="0" applyNumberFormat="1" applyFill="1" applyBorder="1"/>
    <xf numFmtId="1" fontId="0" fillId="4" borderId="15" xfId="0" applyNumberFormat="1" applyFill="1" applyBorder="1"/>
    <xf numFmtId="0" fontId="0" fillId="5" borderId="3" xfId="0" applyFill="1" applyBorder="1"/>
    <xf numFmtId="10" fontId="0" fillId="5" borderId="9" xfId="0" applyNumberFormat="1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13" xfId="0" applyFill="1" applyBorder="1"/>
    <xf numFmtId="164" fontId="0" fillId="5" borderId="8" xfId="0" applyNumberFormat="1" applyFill="1" applyBorder="1"/>
    <xf numFmtId="0" fontId="6" fillId="0" borderId="0" xfId="0" applyFont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5" borderId="4" xfId="0" applyNumberFormat="1" applyFill="1" applyBorder="1"/>
    <xf numFmtId="164" fontId="0" fillId="5" borderId="5" xfId="0" applyNumberFormat="1" applyFill="1" applyBorder="1"/>
    <xf numFmtId="164" fontId="0" fillId="5" borderId="0" xfId="0" applyNumberFormat="1" applyFill="1"/>
    <xf numFmtId="164" fontId="0" fillId="5" borderId="11" xfId="0" applyNumberFormat="1" applyFill="1" applyBorder="1"/>
    <xf numFmtId="164" fontId="0" fillId="5" borderId="14" xfId="0" applyNumberFormat="1" applyFill="1" applyBorder="1"/>
    <xf numFmtId="164" fontId="0" fillId="5" borderId="15" xfId="0" applyNumberFormat="1" applyFill="1" applyBorder="1"/>
    <xf numFmtId="164" fontId="0" fillId="5" borderId="16" xfId="0" applyNumberFormat="1" applyFill="1" applyBorder="1"/>
    <xf numFmtId="1" fontId="0" fillId="7" borderId="9" xfId="0" applyNumberFormat="1" applyFill="1" applyBorder="1"/>
    <xf numFmtId="1" fontId="0" fillId="7" borderId="12" xfId="0" applyNumberFormat="1" applyFill="1" applyBorder="1"/>
    <xf numFmtId="1" fontId="0" fillId="7" borderId="13" xfId="0" applyNumberFormat="1" applyFill="1" applyBorder="1"/>
    <xf numFmtId="1" fontId="0" fillId="7" borderId="17" xfId="0" applyNumberFormat="1" applyFill="1" applyBorder="1"/>
    <xf numFmtId="1" fontId="0" fillId="5" borderId="3" xfId="0" applyNumberFormat="1" applyFill="1" applyBorder="1"/>
    <xf numFmtId="1" fontId="0" fillId="5" borderId="4" xfId="0" applyNumberFormat="1" applyFill="1" applyBorder="1"/>
    <xf numFmtId="1" fontId="0" fillId="5" borderId="5" xfId="0" applyNumberFormat="1" applyFill="1" applyBorder="1"/>
    <xf numFmtId="1" fontId="0" fillId="5" borderId="10" xfId="0" applyNumberFormat="1" applyFill="1" applyBorder="1"/>
    <xf numFmtId="1" fontId="0" fillId="5" borderId="0" xfId="0" applyNumberFormat="1" applyFill="1"/>
    <xf numFmtId="1" fontId="0" fillId="5" borderId="11" xfId="0" applyNumberFormat="1" applyFill="1" applyBorder="1"/>
    <xf numFmtId="1" fontId="0" fillId="5" borderId="14" xfId="0" applyNumberFormat="1" applyFill="1" applyBorder="1"/>
    <xf numFmtId="1" fontId="0" fillId="5" borderId="15" xfId="0" applyNumberFormat="1" applyFill="1" applyBorder="1"/>
    <xf numFmtId="1" fontId="0" fillId="5" borderId="16" xfId="0" applyNumberFormat="1" applyFill="1" applyBorder="1"/>
    <xf numFmtId="1" fontId="0" fillId="4" borderId="5" xfId="0" applyNumberFormat="1" applyFill="1" applyBorder="1"/>
    <xf numFmtId="1" fontId="0" fillId="4" borderId="0" xfId="0" applyNumberFormat="1" applyFill="1"/>
    <xf numFmtId="1" fontId="0" fillId="4" borderId="11" xfId="0" applyNumberFormat="1" applyFill="1" applyBorder="1"/>
    <xf numFmtId="1" fontId="0" fillId="4" borderId="16" xfId="0" applyNumberFormat="1" applyFill="1" applyBorder="1"/>
    <xf numFmtId="1" fontId="0" fillId="4" borderId="7" xfId="0" applyNumberFormat="1" applyFill="1" applyBorder="1"/>
    <xf numFmtId="1" fontId="0" fillId="4" borderId="8" xfId="0" applyNumberFormat="1" applyFill="1" applyBorder="1"/>
    <xf numFmtId="1" fontId="0" fillId="4" borderId="0" xfId="0" applyNumberFormat="1" applyFill="1" applyBorder="1"/>
    <xf numFmtId="1" fontId="1" fillId="0" borderId="0" xfId="0" applyNumberFormat="1" applyFont="1" applyFill="1" applyBorder="1"/>
    <xf numFmtId="1" fontId="0" fillId="4" borderId="13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Coût total par trajectoire</a:t>
            </a:r>
          </a:p>
        </c:rich>
      </c:tx>
      <c:layout>
        <c:manualLayout>
          <c:xMode val="edge"/>
          <c:yMode val="edge"/>
          <c:x val="0.35083349327519192"/>
          <c:y val="4.2884990253411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Graphiques!$B$32</c:f>
              <c:strCache>
                <c:ptCount val="1"/>
                <c:pt idx="0">
                  <c:v>Imports nets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Graphiques!$C$24:$G$24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Graphiques!$C$32:$G$32</c:f>
              <c:numCache>
                <c:formatCode>0</c:formatCode>
                <c:ptCount val="5"/>
                <c:pt idx="0">
                  <c:v>-91.56466728629303</c:v>
                </c:pt>
                <c:pt idx="1">
                  <c:v>-92.764395544646149</c:v>
                </c:pt>
                <c:pt idx="2">
                  <c:v>-45.637983525731137</c:v>
                </c:pt>
                <c:pt idx="3">
                  <c:v>-64.778438420901608</c:v>
                </c:pt>
                <c:pt idx="4">
                  <c:v>-59.241897654420008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F-4C61-BD16-4D80C8108A08}"/>
            </c:ext>
          </c:extLst>
        </c:ser>
        <c:ser>
          <c:idx val="8"/>
          <c:order val="1"/>
          <c:tx>
            <c:strRef>
              <c:f>Graphiques!$B$33</c:f>
              <c:strCache>
                <c:ptCount val="1"/>
                <c:pt idx="0">
                  <c:v>Recette P2X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Graphiques!$C$24:$G$24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Graphiques!$C$33:$G$33</c:f>
              <c:numCache>
                <c:formatCode>0</c:formatCode>
                <c:ptCount val="5"/>
                <c:pt idx="0">
                  <c:v>-48.610207345025898</c:v>
                </c:pt>
                <c:pt idx="1">
                  <c:v>-96.992611672042088</c:v>
                </c:pt>
                <c:pt idx="2">
                  <c:v>-63.656988238304479</c:v>
                </c:pt>
                <c:pt idx="3">
                  <c:v>-61.179583785559942</c:v>
                </c:pt>
                <c:pt idx="4">
                  <c:v>-25.087262868668702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F-4C61-BD16-4D80C8108A08}"/>
            </c:ext>
          </c:extLst>
        </c:ser>
        <c:ser>
          <c:idx val="6"/>
          <c:order val="2"/>
          <c:tx>
            <c:strRef>
              <c:f>Graphiques!$B$31</c:f>
              <c:strCache>
                <c:ptCount val="1"/>
                <c:pt idx="0">
                  <c:v>Coûts Réseau</c:v>
                </c:pt>
              </c:strCache>
            </c:strRef>
          </c:tx>
          <c:spPr>
            <a:solidFill>
              <a:srgbClr val="FFB7B7">
                <a:alpha val="69020"/>
              </a:srgbClr>
            </a:solidFill>
            <a:ln>
              <a:noFill/>
            </a:ln>
            <a:effectLst/>
          </c:spPr>
          <c:invertIfNegative val="0"/>
          <c:cat>
            <c:strRef>
              <c:f>Graphiques!$C$24:$G$24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Graphiques!$C$31:$G$31</c:f>
              <c:numCache>
                <c:formatCode>0</c:formatCode>
                <c:ptCount val="5"/>
                <c:pt idx="0">
                  <c:v>339.42465808571347</c:v>
                </c:pt>
                <c:pt idx="1">
                  <c:v>348.54188111132021</c:v>
                </c:pt>
                <c:pt idx="2">
                  <c:v>372.0958955697231</c:v>
                </c:pt>
                <c:pt idx="3">
                  <c:v>374.6359933299052</c:v>
                </c:pt>
                <c:pt idx="4">
                  <c:v>407.71121758664998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F-4C61-BD16-4D80C8108A08}"/>
            </c:ext>
          </c:extLst>
        </c:ser>
        <c:ser>
          <c:idx val="9"/>
          <c:order val="3"/>
          <c:tx>
            <c:strRef>
              <c:f>Graphiques!$B$34</c:f>
              <c:strCache>
                <c:ptCount val="1"/>
                <c:pt idx="0">
                  <c:v>Autres coûts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Graphiques!$C$24:$G$24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Graphiques!$C$34:$G$34</c:f>
              <c:numCache>
                <c:formatCode>0</c:formatCode>
                <c:ptCount val="5"/>
                <c:pt idx="0">
                  <c:v>155.69113790093988</c:v>
                </c:pt>
                <c:pt idx="1">
                  <c:v>168.3511332297025</c:v>
                </c:pt>
                <c:pt idx="2">
                  <c:v>162.99139058399814</c:v>
                </c:pt>
                <c:pt idx="3">
                  <c:v>162.61669495284195</c:v>
                </c:pt>
                <c:pt idx="4">
                  <c:v>153.3825004775411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F-4C61-BD16-4D80C8108A08}"/>
            </c:ext>
          </c:extLst>
        </c:ser>
        <c:ser>
          <c:idx val="5"/>
          <c:order val="4"/>
          <c:tx>
            <c:strRef>
              <c:f>Graphiques!$B$30</c:f>
              <c:strCache>
                <c:ptCount val="1"/>
                <c:pt idx="0">
                  <c:v>Coûts autres EnR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Graphiques!$C$24:$G$24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Graphiques!$C$30:$G$30</c:f>
              <c:numCache>
                <c:formatCode>0</c:formatCode>
                <c:ptCount val="5"/>
                <c:pt idx="0">
                  <c:v>27.057226050455821</c:v>
                </c:pt>
                <c:pt idx="1">
                  <c:v>27.057188872125284</c:v>
                </c:pt>
                <c:pt idx="2">
                  <c:v>30.229117310015184</c:v>
                </c:pt>
                <c:pt idx="3">
                  <c:v>30.229117310015184</c:v>
                </c:pt>
                <c:pt idx="4">
                  <c:v>30.229117310015184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F-4C61-BD16-4D80C8108A08}"/>
            </c:ext>
          </c:extLst>
        </c:ser>
        <c:ser>
          <c:idx val="2"/>
          <c:order val="5"/>
          <c:tx>
            <c:strRef>
              <c:f>Graphiques!$B$27</c:f>
              <c:strCache>
                <c:ptCount val="1"/>
                <c:pt idx="0">
                  <c:v>Coûts Solaire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Graphiques!$C$24:$G$24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Graphiques!$C$27:$G$27</c:f>
              <c:numCache>
                <c:formatCode>0</c:formatCode>
                <c:ptCount val="5"/>
                <c:pt idx="0">
                  <c:v>87.163376156945688</c:v>
                </c:pt>
                <c:pt idx="1">
                  <c:v>80.205077563344105</c:v>
                </c:pt>
                <c:pt idx="2">
                  <c:v>113.83115839740134</c:v>
                </c:pt>
                <c:pt idx="3">
                  <c:v>113.71860845240562</c:v>
                </c:pt>
                <c:pt idx="4">
                  <c:v>115.99217677316463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EF-4C61-BD16-4D80C8108A08}"/>
            </c:ext>
          </c:extLst>
        </c:ser>
        <c:ser>
          <c:idx val="1"/>
          <c:order val="6"/>
          <c:tx>
            <c:strRef>
              <c:f>Graphiques!$B$26</c:f>
              <c:strCache>
                <c:ptCount val="1"/>
                <c:pt idx="0">
                  <c:v>Coûts Eolien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Graphiques!$C$24:$G$24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Graphiques!$C$26:$G$26</c:f>
              <c:numCache>
                <c:formatCode>0</c:formatCode>
                <c:ptCount val="5"/>
                <c:pt idx="0">
                  <c:v>189.02635015823878</c:v>
                </c:pt>
                <c:pt idx="1">
                  <c:v>214.68966696276456</c:v>
                </c:pt>
                <c:pt idx="2">
                  <c:v>285.81291675708746</c:v>
                </c:pt>
                <c:pt idx="3">
                  <c:v>222.01041628450957</c:v>
                </c:pt>
                <c:pt idx="4">
                  <c:v>292.33811949515859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EF-4C61-BD16-4D80C8108A08}"/>
            </c:ext>
          </c:extLst>
        </c:ser>
        <c:ser>
          <c:idx val="4"/>
          <c:order val="7"/>
          <c:tx>
            <c:strRef>
              <c:f>Graphiques!$B$29</c:f>
              <c:strCache>
                <c:ptCount val="1"/>
                <c:pt idx="0">
                  <c:v>Coûts Gaz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Graphiques!$C$24:$G$24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Graphiques!$C$29:$G$29</c:f>
              <c:numCache>
                <c:formatCode>0</c:formatCode>
                <c:ptCount val="5"/>
                <c:pt idx="0">
                  <c:v>15.662584654271321</c:v>
                </c:pt>
                <c:pt idx="1">
                  <c:v>10.880075385415566</c:v>
                </c:pt>
                <c:pt idx="2">
                  <c:v>41.466410270537608</c:v>
                </c:pt>
                <c:pt idx="3">
                  <c:v>40.851228454939751</c:v>
                </c:pt>
                <c:pt idx="4">
                  <c:v>89.136647377181532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EF-4C61-BD16-4D80C8108A08}"/>
            </c:ext>
          </c:extLst>
        </c:ser>
        <c:ser>
          <c:idx val="3"/>
          <c:order val="8"/>
          <c:tx>
            <c:strRef>
              <c:f>Graphiques!$B$28</c:f>
              <c:strCache>
                <c:ptCount val="1"/>
                <c:pt idx="0">
                  <c:v>Coûts Batteries et Flexibilité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Graphiques!$C$24:$G$24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Graphiques!$C$28:$G$28</c:f>
              <c:numCache>
                <c:formatCode>0</c:formatCode>
                <c:ptCount val="5"/>
                <c:pt idx="0">
                  <c:v>24.846808982132515</c:v>
                </c:pt>
                <c:pt idx="1">
                  <c:v>24.87577991275371</c:v>
                </c:pt>
                <c:pt idx="2">
                  <c:v>39.695977202648194</c:v>
                </c:pt>
                <c:pt idx="3">
                  <c:v>39.671402376881765</c:v>
                </c:pt>
                <c:pt idx="4">
                  <c:v>37.247978804560987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EF-4C61-BD16-4D80C8108A08}"/>
            </c:ext>
          </c:extLst>
        </c:ser>
        <c:ser>
          <c:idx val="0"/>
          <c:order val="9"/>
          <c:tx>
            <c:strRef>
              <c:f>Graphiques!$B$25</c:f>
              <c:strCache>
                <c:ptCount val="1"/>
                <c:pt idx="0">
                  <c:v>Coûts Nucléaire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invertIfNegative val="0"/>
          <c:cat>
            <c:strRef>
              <c:f>Graphiques!$C$24:$G$24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Graphiques!$C$25:$G$25</c:f>
              <c:numCache>
                <c:formatCode>0</c:formatCode>
                <c:ptCount val="5"/>
                <c:pt idx="0">
                  <c:v>263.0008494910935</c:v>
                </c:pt>
                <c:pt idx="1">
                  <c:v>288.01354605394965</c:v>
                </c:pt>
                <c:pt idx="2">
                  <c:v>332.14497203003111</c:v>
                </c:pt>
                <c:pt idx="3">
                  <c:v>405.08764722732275</c:v>
                </c:pt>
                <c:pt idx="4">
                  <c:v>455.97914967494745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EF-4C61-BD16-4D80C810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133320"/>
        <c:axId val="419129400"/>
      </c:barChart>
      <c:scatterChart>
        <c:scatterStyle val="lineMarker"/>
        <c:varyColors val="0"/>
        <c:ser>
          <c:idx val="10"/>
          <c:order val="10"/>
          <c:tx>
            <c:strRef>
              <c:f>Graphiques!$B$35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Graphiques!$C$24:$G$24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xVal>
          <c:yVal>
            <c:numRef>
              <c:f>Graphiques!$C$35:$G$35</c:f>
              <c:numCache>
                <c:formatCode>0</c:formatCode>
                <c:ptCount val="5"/>
                <c:pt idx="0">
                  <c:v>961.69811684847218</c:v>
                </c:pt>
                <c:pt idx="1">
                  <c:v>972.85734187468734</c:v>
                </c:pt>
                <c:pt idx="2">
                  <c:v>1268.9728663574065</c:v>
                </c:pt>
                <c:pt idx="3">
                  <c:v>1262.8630861823601</c:v>
                </c:pt>
                <c:pt idx="4">
                  <c:v>1497.6877469761309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EF-4C61-BD16-4D80C810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28224"/>
        <c:axId val="419123520"/>
      </c:scatterChart>
      <c:catAx>
        <c:axId val="41913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Trajectoires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129400"/>
        <c:crosses val="autoZero"/>
        <c:auto val="1"/>
        <c:lblAlgn val="ctr"/>
        <c:lblOffset val="100"/>
        <c:noMultiLvlLbl val="0"/>
      </c:catAx>
      <c:valAx>
        <c:axId val="41912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Coûts en milliards d'€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133320"/>
        <c:crosses val="autoZero"/>
        <c:crossBetween val="between"/>
      </c:valAx>
      <c:valAx>
        <c:axId val="419123520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419128224"/>
        <c:crosses val="max"/>
        <c:crossBetween val="midCat"/>
      </c:valAx>
      <c:valAx>
        <c:axId val="41912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12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46235037967251"/>
          <c:y val="0.18419655461877177"/>
          <c:w val="0.18862300794610445"/>
          <c:h val="0.7420483378605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Demande</a:t>
            </a:r>
            <a:r>
              <a:rPr lang="fr-FR" baseline="0"/>
              <a:t> et coût par MWh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7597688403695"/>
          <c:y val="0.16642247760838719"/>
          <c:w val="0.76353318649436008"/>
          <c:h val="0.64642951239312407"/>
        </c:manualLayout>
      </c:layout>
      <c:lineChart>
        <c:grouping val="standard"/>
        <c:varyColors val="0"/>
        <c:ser>
          <c:idx val="1"/>
          <c:order val="0"/>
          <c:tx>
            <c:strRef>
              <c:f>Graphiques!$B$40</c:f>
              <c:strCache>
                <c:ptCount val="1"/>
                <c:pt idx="0">
                  <c:v>Demande par an (actualisée)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-3.5440060936923215E-2"/>
                  <c:y val="-7.1751460787762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CA-4140-A85E-9E4BCF55CCAB}"/>
                </c:ext>
              </c:extLst>
            </c:dLbl>
            <c:dLbl>
              <c:idx val="3"/>
              <c:layout>
                <c:manualLayout>
                  <c:x val="-4.1655783713729584E-2"/>
                  <c:y val="-5.9012615803122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CA-4140-A85E-9E4BCF55CCAB}"/>
                </c:ext>
              </c:extLst>
            </c:dLbl>
            <c:dLbl>
              <c:idx val="4"/>
              <c:layout>
                <c:manualLayout>
                  <c:x val="1.85427572391554E-3"/>
                  <c:y val="2.5913017427809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CA-4140-A85E-9E4BCF55CCAB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Graphiques!$C$37:$G$37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Graphiques!$C$40:$G$40</c:f>
              <c:numCache>
                <c:formatCode>0</c:formatCode>
                <c:ptCount val="5"/>
                <c:pt idx="0">
                  <c:v>391.31097358149077</c:v>
                </c:pt>
                <c:pt idx="1">
                  <c:v>418.40711844094608</c:v>
                </c:pt>
                <c:pt idx="2">
                  <c:v>518.38780298488587</c:v>
                </c:pt>
                <c:pt idx="3">
                  <c:v>518.38625782891472</c:v>
                </c:pt>
                <c:pt idx="4">
                  <c:v>605.68087269073294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CA-4140-A85E-9E4BCF55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24304"/>
        <c:axId val="419124696"/>
      </c:lineChart>
      <c:lineChart>
        <c:grouping val="standard"/>
        <c:varyColors val="0"/>
        <c:ser>
          <c:idx val="0"/>
          <c:order val="1"/>
          <c:tx>
            <c:strRef>
              <c:f>Graphiques!$B$41</c:f>
              <c:strCache>
                <c:ptCount val="1"/>
                <c:pt idx="0">
                  <c:v>Coût par MWh total (€/MWh)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1.775624806574375E-2"/>
                  <c:y val="0.126953122387868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CA-4140-A85E-9E4BCF55CCAB}"/>
                </c:ext>
              </c:extLst>
            </c:dLbl>
            <c:dLbl>
              <c:idx val="3"/>
              <c:layout>
                <c:manualLayout>
                  <c:x val="-1.9828155658012717E-2"/>
                  <c:y val="7.175146078776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CA-4140-A85E-9E4BCF55CCAB}"/>
                </c:ext>
              </c:extLst>
            </c:dLbl>
            <c:dLbl>
              <c:idx val="4"/>
              <c:layout>
                <c:manualLayout>
                  <c:x val="8.909202646755907E-4"/>
                  <c:y val="-4.35327458530289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CA-4140-A85E-9E4BCF55CCAB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Graphiques!$C$37:$G$37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S3EnR</c:v>
                </c:pt>
                <c:pt idx="3">
                  <c:v>S3Nuke</c:v>
                </c:pt>
                <c:pt idx="4">
                  <c:v>S4</c:v>
                </c:pt>
              </c:strCache>
            </c:strRef>
          </c:cat>
          <c:val>
            <c:numRef>
              <c:f>Graphiques!$C$41:$G$41</c:f>
              <c:numCache>
                <c:formatCode>0</c:formatCode>
                <c:ptCount val="5"/>
                <c:pt idx="0">
                  <c:v>89.355904732403459</c:v>
                </c:pt>
                <c:pt idx="1">
                  <c:v>84.538904152184315</c:v>
                </c:pt>
                <c:pt idx="2">
                  <c:v>89.00288393894256</c:v>
                </c:pt>
                <c:pt idx="3">
                  <c:v>88.574621803718784</c:v>
                </c:pt>
                <c:pt idx="4">
                  <c:v>89.905018684317568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CA-4140-A85E-9E4BCF55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25480"/>
        <c:axId val="419125088"/>
      </c:lineChart>
      <c:catAx>
        <c:axId val="4191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124696"/>
        <c:crosses val="autoZero"/>
        <c:auto val="1"/>
        <c:lblAlgn val="ctr"/>
        <c:lblOffset val="100"/>
        <c:noMultiLvlLbl val="0"/>
      </c:catAx>
      <c:valAx>
        <c:axId val="4191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Demande annuelle moyenne (hors P2X, en TWh/an)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124304"/>
        <c:crosses val="autoZero"/>
        <c:crossBetween val="between"/>
      </c:valAx>
      <c:valAx>
        <c:axId val="419125088"/>
        <c:scaling>
          <c:orientation val="minMax"/>
          <c:max val="12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Coût par MWh sur</a:t>
                </a:r>
                <a:r>
                  <a:rPr lang="fr-FR" baseline="0"/>
                  <a:t> la trajectoire</a:t>
                </a:r>
                <a:endParaRPr lang="fr-FR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419125480"/>
        <c:crosses val="max"/>
        <c:crossBetween val="between"/>
      </c:valAx>
      <c:catAx>
        <c:axId val="419125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12508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 du</a:t>
            </a:r>
            <a:r>
              <a:rPr lang="fr-FR" baseline="0"/>
              <a:t> système en €/MWh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Graphiques!$B$47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Graphiques!$C$46:$K$46</c:f>
              <c:numCache>
                <c:formatCode>0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Graphiques!$C$47:$K$47</c:f>
              <c:numCache>
                <c:formatCode>0</c:formatCode>
                <c:ptCount val="9"/>
                <c:pt idx="0">
                  <c:v>77.850895929897163</c:v>
                </c:pt>
                <c:pt idx="1">
                  <c:v>87.848996753423933</c:v>
                </c:pt>
                <c:pt idx="2">
                  <c:v>94.14038361865245</c:v>
                </c:pt>
                <c:pt idx="3">
                  <c:v>93.204224279001522</c:v>
                </c:pt>
                <c:pt idx="4">
                  <c:v>94.555681596168739</c:v>
                </c:pt>
                <c:pt idx="5">
                  <c:v>93.467295065514335</c:v>
                </c:pt>
                <c:pt idx="6">
                  <c:v>97.636593148499429</c:v>
                </c:pt>
                <c:pt idx="7">
                  <c:v>92.598492872774969</c:v>
                </c:pt>
                <c:pt idx="8">
                  <c:v>87.332931091689034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6-4C4A-8E1F-448E453F190F}"/>
            </c:ext>
          </c:extLst>
        </c:ser>
        <c:ser>
          <c:idx val="1"/>
          <c:order val="1"/>
          <c:tx>
            <c:strRef>
              <c:f>Graphiques!$B$48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Graphiques!$C$46:$K$46</c:f>
              <c:numCache>
                <c:formatCode>0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Graphiques!$C$48:$K$48</c:f>
              <c:numCache>
                <c:formatCode>0</c:formatCode>
                <c:ptCount val="9"/>
                <c:pt idx="0">
                  <c:v>77.851130584681783</c:v>
                </c:pt>
                <c:pt idx="1">
                  <c:v>84.287833151747606</c:v>
                </c:pt>
                <c:pt idx="2">
                  <c:v>86.744809512430663</c:v>
                </c:pt>
                <c:pt idx="3">
                  <c:v>87.435960850275634</c:v>
                </c:pt>
                <c:pt idx="4">
                  <c:v>88.087646960654567</c:v>
                </c:pt>
                <c:pt idx="5">
                  <c:v>86.247701426696466</c:v>
                </c:pt>
                <c:pt idx="6">
                  <c:v>87.291896466501768</c:v>
                </c:pt>
                <c:pt idx="7">
                  <c:v>87.868751357895675</c:v>
                </c:pt>
                <c:pt idx="8">
                  <c:v>80.369949312653986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6-4C4A-8E1F-448E453F190F}"/>
            </c:ext>
          </c:extLst>
        </c:ser>
        <c:ser>
          <c:idx val="2"/>
          <c:order val="2"/>
          <c:tx>
            <c:strRef>
              <c:f>Graphiques!$B$49</c:f>
              <c:strCache>
                <c:ptCount val="1"/>
                <c:pt idx="0">
                  <c:v>S3EnR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Graphiques!$C$46:$K$46</c:f>
              <c:numCache>
                <c:formatCode>0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Graphiques!$C$49:$K$49</c:f>
              <c:numCache>
                <c:formatCode>0</c:formatCode>
                <c:ptCount val="9"/>
                <c:pt idx="0">
                  <c:v>84.029317408634043</c:v>
                </c:pt>
                <c:pt idx="1">
                  <c:v>86.323926365898998</c:v>
                </c:pt>
                <c:pt idx="2">
                  <c:v>87.082659739457128</c:v>
                </c:pt>
                <c:pt idx="3">
                  <c:v>90.080600621476549</c:v>
                </c:pt>
                <c:pt idx="4">
                  <c:v>91.53685526035467</c:v>
                </c:pt>
                <c:pt idx="5">
                  <c:v>90.133531727490606</c:v>
                </c:pt>
                <c:pt idx="6">
                  <c:v>91.373179770024976</c:v>
                </c:pt>
                <c:pt idx="7">
                  <c:v>94.991584702938383</c:v>
                </c:pt>
                <c:pt idx="8">
                  <c:v>92.00308226774392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6-4C4A-8E1F-448E453F190F}"/>
            </c:ext>
          </c:extLst>
        </c:ser>
        <c:ser>
          <c:idx val="3"/>
          <c:order val="3"/>
          <c:tx>
            <c:strRef>
              <c:f>Graphiques!$B$50</c:f>
              <c:strCache>
                <c:ptCount val="1"/>
                <c:pt idx="0">
                  <c:v>S3Nuke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Graphiques!$C$46:$K$46</c:f>
              <c:numCache>
                <c:formatCode>0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Graphiques!$C$50:$K$50</c:f>
              <c:numCache>
                <c:formatCode>0</c:formatCode>
                <c:ptCount val="9"/>
                <c:pt idx="0">
                  <c:v>84.030049746990201</c:v>
                </c:pt>
                <c:pt idx="1">
                  <c:v>86.267453996007845</c:v>
                </c:pt>
                <c:pt idx="2">
                  <c:v>86.892072551326052</c:v>
                </c:pt>
                <c:pt idx="3">
                  <c:v>90.206222857152298</c:v>
                </c:pt>
                <c:pt idx="4">
                  <c:v>91.605009811028836</c:v>
                </c:pt>
                <c:pt idx="5">
                  <c:v>89.903400062957019</c:v>
                </c:pt>
                <c:pt idx="6">
                  <c:v>91.250032532792233</c:v>
                </c:pt>
                <c:pt idx="7">
                  <c:v>92.287303311575542</c:v>
                </c:pt>
                <c:pt idx="8">
                  <c:v>89.598026251164555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6-4C4A-8E1F-448E453F190F}"/>
            </c:ext>
          </c:extLst>
        </c:ser>
        <c:ser>
          <c:idx val="4"/>
          <c:order val="4"/>
          <c:tx>
            <c:strRef>
              <c:f>Graphiques!$B$51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Graphiques!$C$46:$K$46</c:f>
              <c:numCache>
                <c:formatCode>0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Graphiques!$C$51:$K$51</c:f>
              <c:numCache>
                <c:formatCode>0</c:formatCode>
                <c:ptCount val="9"/>
                <c:pt idx="0">
                  <c:v>84.051422382008852</c:v>
                </c:pt>
                <c:pt idx="1">
                  <c:v>86.447619483159755</c:v>
                </c:pt>
                <c:pt idx="2">
                  <c:v>87.579391927126792</c:v>
                </c:pt>
                <c:pt idx="3">
                  <c:v>91.792142144057138</c:v>
                </c:pt>
                <c:pt idx="4">
                  <c:v>92.512945341378682</c:v>
                </c:pt>
                <c:pt idx="5">
                  <c:v>90.264922339598471</c:v>
                </c:pt>
                <c:pt idx="6">
                  <c:v>91.624719062567578</c:v>
                </c:pt>
                <c:pt idx="7">
                  <c:v>94.817671669076603</c:v>
                </c:pt>
                <c:pt idx="8">
                  <c:v>93.578157677474167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6-4C4A-8E1F-448E453F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134104"/>
        <c:axId val="419125872"/>
      </c:lineChart>
      <c:catAx>
        <c:axId val="4191341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125872"/>
        <c:crosses val="autoZero"/>
        <c:auto val="1"/>
        <c:lblAlgn val="ctr"/>
        <c:lblOffset val="100"/>
        <c:noMultiLvlLbl val="0"/>
      </c:catAx>
      <c:valAx>
        <c:axId val="41912587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13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383654</xdr:colOff>
      <xdr:row>2</xdr:row>
      <xdr:rowOff>164995</xdr:rowOff>
    </xdr:from>
    <xdr:to>
      <xdr:col>17</xdr:col>
      <xdr:colOff>597588</xdr:colOff>
      <xdr:row>18</xdr:row>
      <xdr:rowOff>157553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593913</xdr:colOff>
      <xdr:row>21</xdr:row>
      <xdr:rowOff>68354</xdr:rowOff>
    </xdr:from>
    <xdr:to>
      <xdr:col>15</xdr:col>
      <xdr:colOff>627530</xdr:colOff>
      <xdr:row>37</xdr:row>
      <xdr:rowOff>11206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298415</xdr:colOff>
      <xdr:row>38</xdr:row>
      <xdr:rowOff>35331</xdr:rowOff>
    </xdr:from>
    <xdr:to>
      <xdr:col>16</xdr:col>
      <xdr:colOff>145676</xdr:colOff>
      <xdr:row>47</xdr:row>
      <xdr:rowOff>168088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7"/>
  <sheetViews>
    <sheetView workbookViewId="0">
      <selection activeCell="B18" sqref="B18"/>
    </sheetView>
  </sheetViews>
  <sheetFormatPr baseColWidth="10" defaultRowHeight="14.5" x14ac:dyDescent="0.35"/>
  <sheetData>
    <row r="2" spans="2:3" x14ac:dyDescent="0.35">
      <c r="B2" t="s">
        <v>37</v>
      </c>
      <c r="C2" t="s">
        <v>60</v>
      </c>
    </row>
    <row r="3" spans="2:3" x14ac:dyDescent="0.35">
      <c r="C3" t="s">
        <v>61</v>
      </c>
    </row>
    <row r="4" spans="2:3" x14ac:dyDescent="0.35">
      <c r="C4" t="s">
        <v>62</v>
      </c>
    </row>
    <row r="6" spans="2:3" x14ac:dyDescent="0.35">
      <c r="B6" t="s">
        <v>65</v>
      </c>
      <c r="C6" t="s">
        <v>66</v>
      </c>
    </row>
    <row r="8" spans="2:3" x14ac:dyDescent="0.35">
      <c r="B8" t="s">
        <v>76</v>
      </c>
      <c r="C8" t="s">
        <v>77</v>
      </c>
    </row>
    <row r="10" spans="2:3" x14ac:dyDescent="0.35">
      <c r="B10" t="s">
        <v>78</v>
      </c>
      <c r="C10" t="s">
        <v>79</v>
      </c>
    </row>
    <row r="11" spans="2:3" x14ac:dyDescent="0.35">
      <c r="C11" t="s">
        <v>80</v>
      </c>
    </row>
    <row r="12" spans="2:3" x14ac:dyDescent="0.35">
      <c r="C12" t="s">
        <v>81</v>
      </c>
    </row>
    <row r="14" spans="2:3" x14ac:dyDescent="0.35">
      <c r="B14" t="s">
        <v>99</v>
      </c>
      <c r="C14" t="s">
        <v>100</v>
      </c>
    </row>
    <row r="15" spans="2:3" x14ac:dyDescent="0.35">
      <c r="B15" t="s">
        <v>101</v>
      </c>
      <c r="C15" t="s">
        <v>102</v>
      </c>
    </row>
    <row r="16" spans="2:3" x14ac:dyDescent="0.35">
      <c r="B16" t="s">
        <v>107</v>
      </c>
      <c r="C16" t="s">
        <v>108</v>
      </c>
    </row>
    <row r="17" spans="2:3" x14ac:dyDescent="0.35">
      <c r="B17" t="s">
        <v>109</v>
      </c>
      <c r="C17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43"/>
  <sheetViews>
    <sheetView topLeftCell="A43" zoomScale="70" zoomScaleNormal="70" workbookViewId="0">
      <selection activeCell="C88" sqref="C88:K104"/>
    </sheetView>
  </sheetViews>
  <sheetFormatPr baseColWidth="10" defaultRowHeight="14.5" x14ac:dyDescent="0.35"/>
  <cols>
    <col min="2" max="2" width="59.26953125" bestFit="1" customWidth="1"/>
    <col min="3" max="4" width="13.54296875" bestFit="1" customWidth="1"/>
    <col min="5" max="6" width="14.1796875" bestFit="1" customWidth="1"/>
    <col min="7" max="7" width="13.7265625" bestFit="1" customWidth="1"/>
    <col min="8" max="8" width="14.1796875" bestFit="1" customWidth="1"/>
    <col min="9" max="11" width="14.54296875" bestFit="1" customWidth="1"/>
  </cols>
  <sheetData>
    <row r="2" spans="2:15" ht="15.5" x14ac:dyDescent="0.35">
      <c r="B2" t="s">
        <v>0</v>
      </c>
      <c r="C2" s="1" t="s">
        <v>41</v>
      </c>
    </row>
    <row r="3" spans="2:15" ht="15" thickBot="1" x14ac:dyDescent="0.4"/>
    <row r="4" spans="2:15" ht="15" thickBot="1" x14ac:dyDescent="0.4">
      <c r="B4" s="2" t="s">
        <v>1</v>
      </c>
      <c r="C4" s="3">
        <v>961.69811684847195</v>
      </c>
    </row>
    <row r="6" spans="2:15" x14ac:dyDescent="0.35">
      <c r="C6" s="88" t="s">
        <v>2</v>
      </c>
      <c r="D6" s="89"/>
      <c r="E6" s="89"/>
      <c r="F6" s="89"/>
      <c r="G6" s="89"/>
      <c r="H6" s="89"/>
      <c r="I6" s="89"/>
      <c r="J6" s="89"/>
      <c r="K6" s="90"/>
    </row>
    <row r="7" spans="2:15" x14ac:dyDescent="0.35">
      <c r="B7" s="4"/>
      <c r="C7" s="5">
        <v>2020</v>
      </c>
      <c r="D7" s="6">
        <v>2025</v>
      </c>
      <c r="E7" s="6">
        <v>2030</v>
      </c>
      <c r="F7" s="6">
        <v>2035</v>
      </c>
      <c r="G7" s="6">
        <v>2040</v>
      </c>
      <c r="H7" s="6">
        <v>2045</v>
      </c>
      <c r="I7" s="6">
        <v>2050</v>
      </c>
      <c r="J7" s="6">
        <v>2055</v>
      </c>
      <c r="K7" s="7">
        <v>2060</v>
      </c>
      <c r="N7" s="45" t="s">
        <v>32</v>
      </c>
      <c r="O7" s="46">
        <v>2.5000000000000001E-2</v>
      </c>
    </row>
    <row r="8" spans="2:15" x14ac:dyDescent="0.35">
      <c r="B8" s="8" t="s">
        <v>3</v>
      </c>
      <c r="C8" s="9">
        <v>14.981334162937264</v>
      </c>
      <c r="D8" s="10">
        <v>18.042195292608742</v>
      </c>
      <c r="E8" s="10">
        <v>19.703559275800441</v>
      </c>
      <c r="F8" s="10">
        <v>20.373258433760633</v>
      </c>
      <c r="G8" s="10">
        <v>21.103050962166915</v>
      </c>
      <c r="H8" s="10">
        <v>22.361412600384373</v>
      </c>
      <c r="I8" s="10">
        <v>22.959420564095556</v>
      </c>
      <c r="J8" s="10">
        <v>23.604614727454102</v>
      </c>
      <c r="K8" s="11">
        <v>24.621681340236446</v>
      </c>
      <c r="N8" s="47" t="s">
        <v>33</v>
      </c>
      <c r="O8" s="48">
        <v>0.97560975609756106</v>
      </c>
    </row>
    <row r="9" spans="2:15" x14ac:dyDescent="0.35">
      <c r="B9" s="12" t="s">
        <v>4</v>
      </c>
      <c r="C9" s="9">
        <v>11.256247936165106</v>
      </c>
      <c r="D9" s="10">
        <v>12.131195843934915</v>
      </c>
      <c r="E9" s="10">
        <v>11.8637346665273</v>
      </c>
      <c r="F9" s="10">
        <v>9.5980277003185268</v>
      </c>
      <c r="G9" s="10">
        <v>8.3148575090176582</v>
      </c>
      <c r="H9" s="10">
        <v>6.6624996092682656</v>
      </c>
      <c r="I9" s="10">
        <v>4.5337434160189352</v>
      </c>
      <c r="J9" s="10">
        <v>4.8214180237190307</v>
      </c>
      <c r="K9" s="11">
        <v>5.2094904098290726</v>
      </c>
      <c r="N9" s="49" t="s">
        <v>34</v>
      </c>
      <c r="O9" s="50">
        <v>4.7619742080098071</v>
      </c>
    </row>
    <row r="10" spans="2:15" x14ac:dyDescent="0.35">
      <c r="B10" s="12" t="s">
        <v>5</v>
      </c>
      <c r="C10" s="9">
        <v>-2.9089595457201822</v>
      </c>
      <c r="D10" s="10">
        <v>-5.3021583702339665</v>
      </c>
      <c r="E10" s="10">
        <v>-7.362392422402813</v>
      </c>
      <c r="F10" s="10">
        <v>-7.7666838899495065</v>
      </c>
      <c r="G10" s="10">
        <v>-8.3622385193317879</v>
      </c>
      <c r="H10" s="10">
        <v>-10.072933090619076</v>
      </c>
      <c r="I10" s="10">
        <v>-9.2103277423184942</v>
      </c>
      <c r="J10" s="10">
        <v>-11.986036747948269</v>
      </c>
      <c r="K10" s="11">
        <v>-15.240337060505684</v>
      </c>
      <c r="M10" s="42"/>
    </row>
    <row r="11" spans="2:15" x14ac:dyDescent="0.35">
      <c r="B11" s="12" t="s">
        <v>6</v>
      </c>
      <c r="C11" s="9">
        <v>13.08058339587363</v>
      </c>
      <c r="D11" s="10">
        <v>13.161385927718857</v>
      </c>
      <c r="E11" s="10">
        <v>13.25926948264059</v>
      </c>
      <c r="F11" s="10">
        <v>13.358874290194652</v>
      </c>
      <c r="G11" s="10">
        <v>13.468218343528413</v>
      </c>
      <c r="H11" s="10">
        <v>13.712350636025393</v>
      </c>
      <c r="I11" s="10">
        <v>14.308525454911308</v>
      </c>
      <c r="J11" s="10">
        <v>14.470084646118885</v>
      </c>
      <c r="K11" s="11">
        <v>14.561785818404498</v>
      </c>
    </row>
    <row r="12" spans="2:15" x14ac:dyDescent="0.35">
      <c r="B12" s="8" t="s">
        <v>7</v>
      </c>
      <c r="C12" s="13">
        <v>36.409205949255814</v>
      </c>
      <c r="D12" s="14">
        <v>38.032618694028542</v>
      </c>
      <c r="E12" s="14">
        <v>37.464171002565521</v>
      </c>
      <c r="F12" s="14">
        <v>35.563476534324309</v>
      </c>
      <c r="G12" s="14">
        <v>34.523888295381198</v>
      </c>
      <c r="H12" s="14">
        <v>32.663329755058953</v>
      </c>
      <c r="I12" s="14">
        <v>32.591361692707309</v>
      </c>
      <c r="J12" s="14">
        <v>30.910080649343747</v>
      </c>
      <c r="K12" s="15">
        <v>29.152620507964333</v>
      </c>
    </row>
    <row r="13" spans="2:15" x14ac:dyDescent="0.35">
      <c r="B13" s="16" t="s">
        <v>8</v>
      </c>
      <c r="C13" s="17">
        <v>173.37969966447341</v>
      </c>
      <c r="D13" s="18">
        <v>160.07515874515209</v>
      </c>
      <c r="E13" s="18">
        <v>139.3684634718314</v>
      </c>
      <c r="F13" s="18">
        <v>116.93197017096092</v>
      </c>
      <c r="G13" s="18">
        <v>100.32968154138725</v>
      </c>
      <c r="H13" s="18">
        <v>83.897855378745135</v>
      </c>
      <c r="I13" s="18">
        <v>73.990094685068371</v>
      </c>
      <c r="J13" s="18">
        <v>62.022874247827325</v>
      </c>
      <c r="K13" s="19">
        <v>51.702318943026114</v>
      </c>
    </row>
    <row r="14" spans="2:15" x14ac:dyDescent="0.35">
      <c r="B14" s="20" t="s">
        <v>9</v>
      </c>
      <c r="C14" s="21">
        <v>4.7619742080098071</v>
      </c>
      <c r="D14" s="21">
        <v>4.2088913212354031</v>
      </c>
      <c r="E14" s="21">
        <v>3.7200466403563968</v>
      </c>
      <c r="F14" s="21">
        <v>3.2879791731863817</v>
      </c>
      <c r="G14" s="21">
        <v>2.9060944897915779</v>
      </c>
      <c r="H14" s="21">
        <v>2.5685640750006784</v>
      </c>
      <c r="I14" s="21">
        <v>2.2702363706891235</v>
      </c>
      <c r="J14" s="21">
        <v>2.0065581501206511</v>
      </c>
      <c r="K14" s="22">
        <v>1.7735050243219586</v>
      </c>
    </row>
    <row r="16" spans="2:15" x14ac:dyDescent="0.35">
      <c r="C16" s="88" t="s">
        <v>10</v>
      </c>
      <c r="D16" s="89"/>
      <c r="E16" s="89"/>
      <c r="F16" s="89"/>
      <c r="G16" s="89"/>
      <c r="H16" s="89"/>
      <c r="I16" s="89"/>
      <c r="J16" s="89"/>
      <c r="K16" s="90"/>
    </row>
    <row r="17" spans="2:13" x14ac:dyDescent="0.35">
      <c r="B17" s="4"/>
      <c r="C17" s="5">
        <v>2020</v>
      </c>
      <c r="D17" s="6">
        <v>2025</v>
      </c>
      <c r="E17" s="6">
        <v>2030</v>
      </c>
      <c r="F17" s="6">
        <v>2035</v>
      </c>
      <c r="G17" s="6">
        <v>2040</v>
      </c>
      <c r="H17" s="6">
        <v>2045</v>
      </c>
      <c r="I17" s="6">
        <v>2050</v>
      </c>
      <c r="J17" s="6">
        <v>2055</v>
      </c>
      <c r="K17" s="7">
        <v>2060</v>
      </c>
    </row>
    <row r="18" spans="2:13" x14ac:dyDescent="0.35">
      <c r="B18" s="8" t="s">
        <v>3</v>
      </c>
      <c r="C18" s="9">
        <v>32.033389809032094</v>
      </c>
      <c r="D18" s="10">
        <v>41.674457613245622</v>
      </c>
      <c r="E18" s="10">
        <v>49.51132186402014</v>
      </c>
      <c r="F18" s="10">
        <v>53.393929204912673</v>
      </c>
      <c r="G18" s="10">
        <v>57.79804842414967</v>
      </c>
      <c r="H18" s="10">
        <v>63.987987914126364</v>
      </c>
      <c r="I18" s="10">
        <v>68.781403663888355</v>
      </c>
      <c r="J18" s="10">
        <v>70.71323343995104</v>
      </c>
      <c r="K18" s="11">
        <v>73.759530442930469</v>
      </c>
    </row>
    <row r="19" spans="2:13" x14ac:dyDescent="0.35">
      <c r="B19" s="12" t="s">
        <v>4</v>
      </c>
      <c r="C19" s="9">
        <v>24.068335570427916</v>
      </c>
      <c r="D19" s="10">
        <v>28.021036176410181</v>
      </c>
      <c r="E19" s="10">
        <v>29.811323800019604</v>
      </c>
      <c r="F19" s="10">
        <v>25.154366602858723</v>
      </c>
      <c r="G19" s="10">
        <v>22.773130662845144</v>
      </c>
      <c r="H19" s="10">
        <v>19.064982704554243</v>
      </c>
      <c r="I19" s="10">
        <v>13.58210391830848</v>
      </c>
      <c r="J19" s="10">
        <v>14.443703579126511</v>
      </c>
      <c r="K19" s="11">
        <v>15.60614651640406</v>
      </c>
    </row>
    <row r="20" spans="2:13" x14ac:dyDescent="0.35">
      <c r="B20" s="12" t="s">
        <v>5</v>
      </c>
      <c r="C20" s="9">
        <v>-6.2199957662842591</v>
      </c>
      <c r="D20" s="10">
        <v>-12.247100237827068</v>
      </c>
      <c r="E20" s="10">
        <v>-18.500301179721763</v>
      </c>
      <c r="F20" s="10">
        <v>-20.354808295648404</v>
      </c>
      <c r="G20" s="10">
        <v>-22.902900047065025</v>
      </c>
      <c r="H20" s="10">
        <v>-28.824061001014655</v>
      </c>
      <c r="I20" s="10">
        <v>-27.592127969980126</v>
      </c>
      <c r="J20" s="10">
        <v>-35.907021756711941</v>
      </c>
      <c r="K20" s="11">
        <v>-45.655700349669765</v>
      </c>
    </row>
    <row r="21" spans="2:13" x14ac:dyDescent="0.35">
      <c r="B21" s="12" t="s">
        <v>6</v>
      </c>
      <c r="C21" s="9">
        <v>27.969166316721417</v>
      </c>
      <c r="D21" s="10">
        <v>30.400603201595185</v>
      </c>
      <c r="E21" s="10">
        <v>33.31803913433447</v>
      </c>
      <c r="F21" s="10">
        <v>35.010736766878523</v>
      </c>
      <c r="G21" s="10">
        <v>36.887402556238918</v>
      </c>
      <c r="H21" s="10">
        <v>39.238385447848387</v>
      </c>
      <c r="I21" s="10">
        <v>42.865213536282717</v>
      </c>
      <c r="J21" s="10">
        <v>43.348577610409365</v>
      </c>
      <c r="K21" s="11">
        <v>43.622954482024234</v>
      </c>
    </row>
    <row r="22" spans="2:13" x14ac:dyDescent="0.35">
      <c r="B22" s="8" t="s">
        <v>11</v>
      </c>
      <c r="C22" s="13">
        <v>77.850895929897163</v>
      </c>
      <c r="D22" s="14">
        <v>87.848996753423904</v>
      </c>
      <c r="E22" s="14">
        <v>94.14038361865245</v>
      </c>
      <c r="F22" s="14">
        <v>93.204224279001508</v>
      </c>
      <c r="G22" s="14">
        <v>94.555681596168711</v>
      </c>
      <c r="H22" s="14">
        <v>93.467295065514321</v>
      </c>
      <c r="I22" s="14">
        <v>97.636593148499443</v>
      </c>
      <c r="J22" s="14">
        <v>92.598492872774969</v>
      </c>
      <c r="K22" s="15">
        <v>87.332931091689005</v>
      </c>
      <c r="L22" s="7" t="s">
        <v>38</v>
      </c>
      <c r="M22" s="7" t="s">
        <v>53</v>
      </c>
    </row>
    <row r="23" spans="2:13" x14ac:dyDescent="0.35">
      <c r="B23" s="23" t="s">
        <v>12</v>
      </c>
      <c r="C23" s="24">
        <v>467.67870188727716</v>
      </c>
      <c r="D23" s="25">
        <v>432.93173626989909</v>
      </c>
      <c r="E23" s="25">
        <v>397.96067917384795</v>
      </c>
      <c r="F23" s="25">
        <v>381.56507185626128</v>
      </c>
      <c r="G23" s="25">
        <v>365.1170158428647</v>
      </c>
      <c r="H23" s="25">
        <v>349.46266212330357</v>
      </c>
      <c r="I23" s="25">
        <v>333.80273360355568</v>
      </c>
      <c r="J23" s="25">
        <v>333.80759978256265</v>
      </c>
      <c r="K23" s="26">
        <v>333.81016924025613</v>
      </c>
      <c r="L23" s="51">
        <v>10762.558106579476</v>
      </c>
      <c r="M23" s="51">
        <v>11629.558543939682</v>
      </c>
    </row>
    <row r="24" spans="2:13" x14ac:dyDescent="0.35">
      <c r="B24" s="23" t="s">
        <v>67</v>
      </c>
      <c r="C24" s="34">
        <v>467.67870188727716</v>
      </c>
      <c r="D24" s="35">
        <v>439.74708206814745</v>
      </c>
      <c r="E24" s="35">
        <v>411.86043985740565</v>
      </c>
      <c r="F24" s="35">
        <v>405.21636653546159</v>
      </c>
      <c r="G24" s="35">
        <v>400.00190267641091</v>
      </c>
      <c r="H24" s="35">
        <v>405.22900709802883</v>
      </c>
      <c r="I24" s="35">
        <v>401.38604193857947</v>
      </c>
      <c r="J24" s="35">
        <v>411.6796089854123</v>
      </c>
      <c r="K24" s="36">
        <v>420.94815646700783</v>
      </c>
      <c r="L24" s="37"/>
      <c r="M24" s="37"/>
    </row>
    <row r="25" spans="2:13" x14ac:dyDescent="0.35">
      <c r="B25" s="23" t="s">
        <v>70</v>
      </c>
      <c r="C25" s="24">
        <v>550.07798447285325</v>
      </c>
      <c r="D25" s="25">
        <v>569.90047011058425</v>
      </c>
      <c r="E25" s="25">
        <v>553.06448262917945</v>
      </c>
      <c r="F25" s="25">
        <v>497.46447416294399</v>
      </c>
      <c r="G25" s="25">
        <v>469.76102497210815</v>
      </c>
      <c r="H25" s="25">
        <v>456.42324215934156</v>
      </c>
      <c r="I25" s="25">
        <v>410.95305453349658</v>
      </c>
      <c r="J25" s="25">
        <v>445.99919661118253</v>
      </c>
      <c r="K25" s="26">
        <v>486.8278603649764</v>
      </c>
      <c r="L25" s="37"/>
      <c r="M25" s="37"/>
    </row>
    <row r="27" spans="2:13" x14ac:dyDescent="0.35">
      <c r="C27" s="88" t="s">
        <v>13</v>
      </c>
      <c r="D27" s="89"/>
      <c r="E27" s="89"/>
      <c r="F27" s="89"/>
      <c r="G27" s="89"/>
      <c r="H27" s="89"/>
      <c r="I27" s="89"/>
      <c r="J27" s="89"/>
      <c r="K27" s="90"/>
    </row>
    <row r="28" spans="2:13" x14ac:dyDescent="0.35">
      <c r="C28" s="27">
        <v>2020</v>
      </c>
      <c r="D28" s="28">
        <v>2025</v>
      </c>
      <c r="E28" s="28">
        <v>2030</v>
      </c>
      <c r="F28" s="28">
        <v>2035</v>
      </c>
      <c r="G28" s="28">
        <v>2040</v>
      </c>
      <c r="H28" s="28">
        <v>2045</v>
      </c>
      <c r="I28" s="28">
        <v>2050</v>
      </c>
      <c r="J28" s="28">
        <v>2055</v>
      </c>
      <c r="K28" s="29">
        <v>2060</v>
      </c>
      <c r="L28" s="7" t="s">
        <v>38</v>
      </c>
    </row>
    <row r="29" spans="2:13" x14ac:dyDescent="0.35">
      <c r="B29" s="30" t="s">
        <v>74</v>
      </c>
      <c r="C29" s="13">
        <v>2.4572095550268673</v>
      </c>
      <c r="D29" s="14">
        <v>3.3634168163962963</v>
      </c>
      <c r="E29" s="14">
        <v>4.1854276387254519</v>
      </c>
      <c r="F29" s="14">
        <v>5.0990118949524383</v>
      </c>
      <c r="G29" s="14">
        <v>5.3882240266748038</v>
      </c>
      <c r="H29" s="14">
        <v>6.8285356566696889</v>
      </c>
      <c r="I29" s="14">
        <v>6.8518408072390429</v>
      </c>
      <c r="J29" s="14">
        <v>8.0914040921381787</v>
      </c>
      <c r="K29" s="15">
        <v>9.5282351806685472</v>
      </c>
      <c r="L29" s="11">
        <v>140.08061883913697</v>
      </c>
    </row>
    <row r="30" spans="2:13" x14ac:dyDescent="0.35">
      <c r="B30" s="31" t="s">
        <v>93</v>
      </c>
      <c r="C30" s="9">
        <v>0</v>
      </c>
      <c r="D30" s="10">
        <v>0.2604448206835927</v>
      </c>
      <c r="E30" s="10">
        <v>0.324484630874325</v>
      </c>
      <c r="F30" s="10">
        <v>0.58258696352974093</v>
      </c>
      <c r="G30" s="10">
        <v>0.81707984108597387</v>
      </c>
      <c r="H30" s="10">
        <v>1.0470257618789267</v>
      </c>
      <c r="I30" s="10">
        <v>1.2238615795843868</v>
      </c>
      <c r="J30" s="10">
        <v>1.2186781547133403</v>
      </c>
      <c r="K30" s="11">
        <v>1.2040997864278473</v>
      </c>
      <c r="L30" s="11">
        <v>16.641960365875388</v>
      </c>
    </row>
    <row r="31" spans="2:13" x14ac:dyDescent="0.35">
      <c r="B31" s="31" t="s">
        <v>94</v>
      </c>
      <c r="C31" s="9">
        <v>0</v>
      </c>
      <c r="D31" s="10">
        <v>0.60207762148212296</v>
      </c>
      <c r="E31" s="10">
        <v>1.2883266420536501</v>
      </c>
      <c r="F31" s="10">
        <v>1.4668969390317899</v>
      </c>
      <c r="G31" s="10">
        <v>1.6295710229553042</v>
      </c>
      <c r="H31" s="10">
        <v>1.776348893471084</v>
      </c>
      <c r="I31" s="10">
        <v>1.9593275442830589</v>
      </c>
      <c r="J31" s="10">
        <v>1.7036949232778942</v>
      </c>
      <c r="K31" s="11">
        <v>1.6852937801424943</v>
      </c>
      <c r="L31" s="11">
        <v>32.303770953226426</v>
      </c>
    </row>
    <row r="32" spans="2:13" x14ac:dyDescent="0.35">
      <c r="B32" s="31" t="s">
        <v>15</v>
      </c>
      <c r="C32" s="9">
        <v>0.97991062327213951</v>
      </c>
      <c r="D32" s="10">
        <v>2.1184161029767266</v>
      </c>
      <c r="E32" s="10">
        <v>2.3240510066880464</v>
      </c>
      <c r="F32" s="10">
        <v>3.1517021465193893</v>
      </c>
      <c r="G32" s="10">
        <v>3.9468796314162704</v>
      </c>
      <c r="H32" s="10">
        <v>4.5250537282251351</v>
      </c>
      <c r="I32" s="10">
        <v>5.1074197649786441</v>
      </c>
      <c r="J32" s="10">
        <v>5.2365829261533321</v>
      </c>
      <c r="K32" s="11">
        <v>5.2873382108954221</v>
      </c>
      <c r="L32" s="11">
        <v>87.163376156945688</v>
      </c>
    </row>
    <row r="33" spans="2:13" x14ac:dyDescent="0.35">
      <c r="B33" s="31" t="s">
        <v>16</v>
      </c>
      <c r="C33" s="9">
        <v>4.8961532907818128</v>
      </c>
      <c r="D33" s="10">
        <v>4.8961532907818128</v>
      </c>
      <c r="E33" s="10">
        <v>4.8961532907818128</v>
      </c>
      <c r="F33" s="10">
        <v>4.9234408506697172</v>
      </c>
      <c r="G33" s="10">
        <v>4.92344085067454</v>
      </c>
      <c r="H33" s="10">
        <v>4.9234408506948437</v>
      </c>
      <c r="I33" s="10">
        <v>5.0070045559105516</v>
      </c>
      <c r="J33" s="10">
        <v>5.0070045559147456</v>
      </c>
      <c r="K33" s="11">
        <v>5.0070045559167999</v>
      </c>
      <c r="L33" s="11">
        <v>135.57285736819816</v>
      </c>
    </row>
    <row r="34" spans="2:13" x14ac:dyDescent="0.35">
      <c r="B34" s="31" t="s">
        <v>17</v>
      </c>
      <c r="C34" s="9">
        <v>0.93522119204205989</v>
      </c>
      <c r="D34" s="10">
        <v>0.99390979225440612</v>
      </c>
      <c r="E34" s="10">
        <v>0.99392587480661365</v>
      </c>
      <c r="F34" s="10">
        <v>0.99392809990471576</v>
      </c>
      <c r="G34" s="10">
        <v>0.99392898963924392</v>
      </c>
      <c r="H34" s="10">
        <v>0.99392952228361209</v>
      </c>
      <c r="I34" s="10">
        <v>0.9939310118592366</v>
      </c>
      <c r="J34" s="10">
        <v>0.99393096020485328</v>
      </c>
      <c r="K34" s="11">
        <v>0.99393077709029987</v>
      </c>
      <c r="L34" s="11">
        <v>27.057226050455821</v>
      </c>
    </row>
    <row r="35" spans="2:13" x14ac:dyDescent="0.35">
      <c r="B35" s="31" t="s">
        <v>95</v>
      </c>
      <c r="C35" s="9">
        <v>14.887953991022828</v>
      </c>
      <c r="D35" s="10">
        <v>14.887953991022828</v>
      </c>
      <c r="E35" s="10">
        <v>13.783161495592266</v>
      </c>
      <c r="F35" s="10">
        <v>9.1598252233025921</v>
      </c>
      <c r="G35" s="10">
        <v>6.7255293298281922</v>
      </c>
      <c r="H35" s="10">
        <v>3.3627646551285189</v>
      </c>
      <c r="I35" s="10">
        <v>8.2913262967596907E-2</v>
      </c>
      <c r="J35" s="10">
        <v>0</v>
      </c>
      <c r="K35" s="11">
        <v>0</v>
      </c>
      <c r="L35" s="11">
        <v>243.31988435586129</v>
      </c>
    </row>
    <row r="36" spans="2:13" x14ac:dyDescent="0.35">
      <c r="B36" s="31" t="s">
        <v>96</v>
      </c>
      <c r="C36" s="9">
        <v>0</v>
      </c>
      <c r="D36" s="10">
        <v>0.865406432999275</v>
      </c>
      <c r="E36" s="10">
        <v>0.865406432999275</v>
      </c>
      <c r="F36" s="10">
        <v>0.865406432999275</v>
      </c>
      <c r="G36" s="10">
        <v>0.865406432999275</v>
      </c>
      <c r="H36" s="10">
        <v>0.865406432999275</v>
      </c>
      <c r="I36" s="10">
        <v>0.865406432999275</v>
      </c>
      <c r="J36" s="10">
        <v>0.865406432999275</v>
      </c>
      <c r="K36" s="11">
        <v>0.865406432999275</v>
      </c>
      <c r="L36" s="11">
        <v>19.680965135232217</v>
      </c>
      <c r="M36" s="42"/>
    </row>
    <row r="37" spans="2:13" x14ac:dyDescent="0.35">
      <c r="B37" s="31" t="s">
        <v>19</v>
      </c>
      <c r="C37" s="9">
        <v>0.57696722242773535</v>
      </c>
      <c r="D37" s="10">
        <v>0.54117832707541536</v>
      </c>
      <c r="E37" s="10">
        <v>0.77395173098965042</v>
      </c>
      <c r="F37" s="10">
        <v>0.91553794202990901</v>
      </c>
      <c r="G37" s="10">
        <v>0.68536390888616683</v>
      </c>
      <c r="H37" s="10">
        <v>0.49158904696278105</v>
      </c>
      <c r="I37" s="10">
        <v>0.45731070513070687</v>
      </c>
      <c r="J37" s="10">
        <v>0.21955837730816827</v>
      </c>
      <c r="K37" s="11">
        <v>8.3136748380893306E-3</v>
      </c>
      <c r="L37" s="11">
        <v>15.662584654271321</v>
      </c>
    </row>
    <row r="38" spans="2:13" x14ac:dyDescent="0.35">
      <c r="B38" s="31" t="s">
        <v>20</v>
      </c>
      <c r="C38" s="9">
        <v>0.90925288283059025</v>
      </c>
      <c r="D38" s="10">
        <v>0.36102675207085066</v>
      </c>
      <c r="E38" s="10">
        <v>0.23448578266557341</v>
      </c>
      <c r="F38" s="10">
        <v>0.10794482868458227</v>
      </c>
      <c r="G38" s="10">
        <v>1.644826121184E-6</v>
      </c>
      <c r="H38" s="10">
        <v>1.7422853955999999E-6</v>
      </c>
      <c r="I38" s="10">
        <v>1.707237668769E-6</v>
      </c>
      <c r="J38" s="10">
        <v>1.695408820979E-6</v>
      </c>
      <c r="K38" s="11">
        <v>1.6653152525129998E-6</v>
      </c>
      <c r="L38" s="11">
        <v>7.0765990231133351</v>
      </c>
    </row>
    <row r="39" spans="2:13" x14ac:dyDescent="0.35">
      <c r="B39" s="31" t="s">
        <v>103</v>
      </c>
      <c r="C39" s="9">
        <v>2.4600036897E-8</v>
      </c>
      <c r="D39" s="10">
        <v>3.5925060630999998E-8</v>
      </c>
      <c r="E39" s="10">
        <v>4.5380070175999996E-8</v>
      </c>
      <c r="F39" s="10">
        <v>6.6287118934009251E-2</v>
      </c>
      <c r="G39" s="10">
        <v>6.6988048539589451E-2</v>
      </c>
      <c r="H39" s="10">
        <v>6.7688985583209932E-2</v>
      </c>
      <c r="I39" s="10">
        <v>6.8391005562613266E-2</v>
      </c>
      <c r="J39" s="10">
        <v>2.1040084367859881E-3</v>
      </c>
      <c r="K39" s="11">
        <v>1.4030699935602959E-3</v>
      </c>
      <c r="L39" s="11">
        <v>0.74846211427206633</v>
      </c>
    </row>
    <row r="40" spans="2:13" x14ac:dyDescent="0.35">
      <c r="B40" s="31" t="s">
        <v>104</v>
      </c>
      <c r="C40" s="9">
        <v>1.3979998348209531E-3</v>
      </c>
      <c r="D40" s="10">
        <v>0.31987872395751504</v>
      </c>
      <c r="E40" s="10">
        <v>0.61620878963537928</v>
      </c>
      <c r="F40" s="10">
        <v>0.8370417775615282</v>
      </c>
      <c r="G40" s="10">
        <v>1.0924157236611425</v>
      </c>
      <c r="H40" s="10">
        <v>1.4162083371111502</v>
      </c>
      <c r="I40" s="10">
        <v>1.8036217479315997</v>
      </c>
      <c r="J40" s="10">
        <v>1.7984270957001309</v>
      </c>
      <c r="K40" s="11">
        <v>1.7960321626663518</v>
      </c>
      <c r="L40" s="11">
        <v>24.09834686786045</v>
      </c>
    </row>
    <row r="41" spans="2:13" x14ac:dyDescent="0.35">
      <c r="B41" s="31" t="s">
        <v>22</v>
      </c>
      <c r="C41" s="9">
        <v>0.59351531444799988</v>
      </c>
      <c r="D41" s="10">
        <v>0.85487500293149998</v>
      </c>
      <c r="E41" s="10">
        <v>1.1162346914149999</v>
      </c>
      <c r="F41" s="10">
        <v>1.3513588595099999</v>
      </c>
      <c r="G41" s="10">
        <v>1.5864830276049997</v>
      </c>
      <c r="H41" s="10">
        <v>1.8216071957</v>
      </c>
      <c r="I41" s="10">
        <v>2.0567313637949991</v>
      </c>
      <c r="J41" s="10">
        <v>2.2918555318899996</v>
      </c>
      <c r="K41" s="11">
        <v>2.526979699985</v>
      </c>
      <c r="L41" s="11">
        <v>38.059068823086015</v>
      </c>
    </row>
    <row r="42" spans="2:13" x14ac:dyDescent="0.35">
      <c r="B42" s="31" t="s">
        <v>23</v>
      </c>
      <c r="C42" s="9">
        <v>1.9244046120569001E-4</v>
      </c>
      <c r="D42" s="10">
        <v>0.1102950332750457</v>
      </c>
      <c r="E42" s="10">
        <v>0.167784802231221</v>
      </c>
      <c r="F42" s="10">
        <v>0.45360194035776213</v>
      </c>
      <c r="G42" s="10">
        <v>0.70087576996912404</v>
      </c>
      <c r="H42" s="10">
        <v>0.91170393994665533</v>
      </c>
      <c r="I42" s="10">
        <v>1.0277439811604343</v>
      </c>
      <c r="J42" s="10">
        <v>1.0045307718382341</v>
      </c>
      <c r="K42" s="11">
        <v>0.93188438169530885</v>
      </c>
      <c r="L42" s="11">
        <v>12.960891233905219</v>
      </c>
    </row>
    <row r="43" spans="2:13" x14ac:dyDescent="0.35">
      <c r="B43" s="32" t="s">
        <v>24</v>
      </c>
      <c r="C43" s="17">
        <v>13.08058339587363</v>
      </c>
      <c r="D43" s="18">
        <v>13.161385927718857</v>
      </c>
      <c r="E43" s="18">
        <v>13.25926948264059</v>
      </c>
      <c r="F43" s="18">
        <v>13.358874290194652</v>
      </c>
      <c r="G43" s="18">
        <v>13.468218343528413</v>
      </c>
      <c r="H43" s="18">
        <v>13.712350636025393</v>
      </c>
      <c r="I43" s="18">
        <v>14.308525454911308</v>
      </c>
      <c r="J43" s="18">
        <v>14.470084646118885</v>
      </c>
      <c r="K43" s="19">
        <v>14.561785818404498</v>
      </c>
      <c r="L43" s="11">
        <v>372.63821293259173</v>
      </c>
    </row>
    <row r="44" spans="2:13" x14ac:dyDescent="0.35">
      <c r="B44" s="31" t="s">
        <v>25</v>
      </c>
      <c r="C44" s="9">
        <v>-0.5952876258596751</v>
      </c>
      <c r="D44" s="10">
        <v>-1.7610598333495551</v>
      </c>
      <c r="E44" s="10">
        <v>-3.3855380159437352</v>
      </c>
      <c r="F44" s="10">
        <v>-2.077707451801095</v>
      </c>
      <c r="G44" s="10">
        <v>-1.7872392604091649</v>
      </c>
      <c r="H44" s="10">
        <v>-2.9067431260774201</v>
      </c>
      <c r="I44" s="10">
        <v>-4.3648297432344449</v>
      </c>
      <c r="J44" s="10">
        <v>-4.7329660152843349</v>
      </c>
      <c r="K44" s="11">
        <v>-5.3756503170714502</v>
      </c>
      <c r="L44" s="11">
        <v>-71.272623669964261</v>
      </c>
      <c r="M44" s="42"/>
    </row>
    <row r="45" spans="2:13" x14ac:dyDescent="0.35">
      <c r="B45" s="31" t="s">
        <v>26</v>
      </c>
      <c r="C45" s="9">
        <v>-2.3180023024486398</v>
      </c>
      <c r="D45" s="10">
        <v>-3.2422133611441399</v>
      </c>
      <c r="E45" s="10">
        <v>-3.3751276205795699</v>
      </c>
      <c r="F45" s="10">
        <v>-4.5903239641830593</v>
      </c>
      <c r="G45" s="10">
        <v>-4.75158099038818</v>
      </c>
      <c r="H45" s="10">
        <v>-4.1447043647680895</v>
      </c>
      <c r="I45" s="10">
        <v>-0.97034530517894602</v>
      </c>
      <c r="J45" s="10">
        <v>-2.5098294343665799</v>
      </c>
      <c r="K45" s="11">
        <v>-4.2504760862901305</v>
      </c>
      <c r="L45" s="11">
        <v>-91.56466728629303</v>
      </c>
    </row>
    <row r="46" spans="2:13" x14ac:dyDescent="0.35">
      <c r="B46" s="31" t="s">
        <v>27</v>
      </c>
      <c r="C46" s="9">
        <v>0</v>
      </c>
      <c r="D46" s="10">
        <v>-0.30147608698707129</v>
      </c>
      <c r="E46" s="10">
        <v>-0.60782697041188005</v>
      </c>
      <c r="F46" s="10">
        <v>-1.1149929372886325</v>
      </c>
      <c r="G46" s="10">
        <v>-1.8277009321624516</v>
      </c>
      <c r="H46" s="10">
        <v>-3.0288845828145954</v>
      </c>
      <c r="I46" s="10">
        <v>-3.8874986309593553</v>
      </c>
      <c r="J46" s="10">
        <v>-4.7503936811581795</v>
      </c>
      <c r="K46" s="11">
        <v>-5.6189698997888895</v>
      </c>
      <c r="L46" s="11">
        <v>-48.610207345025898</v>
      </c>
    </row>
    <row r="47" spans="2:13" x14ac:dyDescent="0.35">
      <c r="B47" s="31" t="s">
        <v>28</v>
      </c>
      <c r="C47" s="9">
        <v>4.1379449424061663E-3</v>
      </c>
      <c r="D47" s="10">
        <v>9.4930395801009885E-4</v>
      </c>
      <c r="E47" s="10">
        <v>3.7912720217819192E-3</v>
      </c>
      <c r="F47" s="10">
        <v>1.3055579414993804E-2</v>
      </c>
      <c r="G47" s="10">
        <v>2.8860518409249998E-6</v>
      </c>
      <c r="H47" s="10">
        <v>6.4437533879749998E-6</v>
      </c>
      <c r="I47" s="10">
        <v>4.446528924889E-6</v>
      </c>
      <c r="J47" s="10">
        <v>5.6080502001390001E-6</v>
      </c>
      <c r="K47" s="11">
        <v>7.6140760625980005E-6</v>
      </c>
      <c r="L47" s="11">
        <v>8.0790275723162677E-2</v>
      </c>
    </row>
    <row r="48" spans="2:13" x14ac:dyDescent="0.35">
      <c r="B48" s="33" t="s">
        <v>7</v>
      </c>
      <c r="C48" s="34">
        <v>36.409205949255814</v>
      </c>
      <c r="D48" s="35">
        <v>38.03261869402855</v>
      </c>
      <c r="E48" s="35">
        <v>37.464171002565521</v>
      </c>
      <c r="F48" s="35">
        <v>35.563476534324316</v>
      </c>
      <c r="G48" s="35">
        <v>34.523888295381198</v>
      </c>
      <c r="H48" s="35">
        <v>32.663329755058946</v>
      </c>
      <c r="I48" s="35">
        <v>32.591361692707302</v>
      </c>
      <c r="J48" s="35">
        <v>30.910080649343744</v>
      </c>
      <c r="K48" s="36">
        <v>29.152620507964333</v>
      </c>
      <c r="L48" s="51">
        <v>961.69811684847218</v>
      </c>
    </row>
    <row r="49" spans="2:11" x14ac:dyDescent="0.35">
      <c r="B49" s="4"/>
      <c r="C49" s="37"/>
      <c r="D49" s="37"/>
      <c r="E49" s="37"/>
      <c r="F49" s="37"/>
      <c r="G49" s="37"/>
      <c r="H49" s="37"/>
      <c r="I49" s="37"/>
      <c r="J49" s="37"/>
      <c r="K49" s="37"/>
    </row>
    <row r="50" spans="2:11" x14ac:dyDescent="0.35">
      <c r="C50" s="88" t="s">
        <v>82</v>
      </c>
      <c r="D50" s="89"/>
      <c r="E50" s="89"/>
      <c r="F50" s="89"/>
      <c r="G50" s="89"/>
      <c r="H50" s="89"/>
      <c r="I50" s="89"/>
      <c r="J50" s="89"/>
      <c r="K50" s="90"/>
    </row>
    <row r="51" spans="2:11" x14ac:dyDescent="0.35">
      <c r="C51" s="27">
        <v>2020</v>
      </c>
      <c r="D51" s="28">
        <v>2025</v>
      </c>
      <c r="E51" s="28">
        <v>2030</v>
      </c>
      <c r="F51" s="28">
        <v>2035</v>
      </c>
      <c r="G51" s="28">
        <v>2040</v>
      </c>
      <c r="H51" s="28">
        <v>2045</v>
      </c>
      <c r="I51" s="28">
        <v>2050</v>
      </c>
      <c r="J51" s="28">
        <v>2055</v>
      </c>
      <c r="K51" s="29">
        <v>2060</v>
      </c>
    </row>
    <row r="52" spans="2:11" x14ac:dyDescent="0.35">
      <c r="B52" s="30" t="s">
        <v>84</v>
      </c>
      <c r="C52" s="13">
        <v>2.1093895550268793</v>
      </c>
      <c r="D52" s="14">
        <v>2.7439904164012066</v>
      </c>
      <c r="E52" s="14">
        <v>3.337356550892681</v>
      </c>
      <c r="F52" s="14">
        <v>3.9388316607902927</v>
      </c>
      <c r="G52" s="14">
        <v>4.1333144523814846</v>
      </c>
      <c r="H52" s="14">
        <v>5.152359978355979</v>
      </c>
      <c r="I52" s="14">
        <v>5.2637158073794934</v>
      </c>
      <c r="J52" s="14">
        <v>6.1856540855722981</v>
      </c>
      <c r="K52" s="15">
        <v>7.2515330014705777</v>
      </c>
    </row>
    <row r="53" spans="2:11" x14ac:dyDescent="0.35">
      <c r="B53" s="31" t="s">
        <v>92</v>
      </c>
      <c r="C53" s="9">
        <v>0</v>
      </c>
      <c r="D53" s="10">
        <v>0.18919482068293</v>
      </c>
      <c r="E53" s="10">
        <v>0.24448463091859388</v>
      </c>
      <c r="F53" s="10">
        <v>0.44696196358280088</v>
      </c>
      <c r="G53" s="10">
        <v>0.64457984114755085</v>
      </c>
      <c r="H53" s="10">
        <v>0.8373382618876748</v>
      </c>
      <c r="I53" s="10">
        <v>0.98636157955340986</v>
      </c>
      <c r="J53" s="10">
        <v>0.98117815469810321</v>
      </c>
      <c r="K53" s="11">
        <v>0.96659978633201027</v>
      </c>
    </row>
    <row r="54" spans="2:11" x14ac:dyDescent="0.35">
      <c r="B54" s="31" t="s">
        <v>91</v>
      </c>
      <c r="C54" s="9">
        <v>0</v>
      </c>
      <c r="D54" s="10">
        <v>0.45717762148017199</v>
      </c>
      <c r="E54" s="10">
        <v>0.99832664167779306</v>
      </c>
      <c r="F54" s="10">
        <v>1.1578031885358719</v>
      </c>
      <c r="G54" s="10">
        <v>1.3111460225208111</v>
      </c>
      <c r="H54" s="10">
        <v>1.4583551430982391</v>
      </c>
      <c r="I54" s="10">
        <v>1.6191275441749799</v>
      </c>
      <c r="J54" s="10">
        <v>1.3958949232542481</v>
      </c>
      <c r="K54" s="11">
        <v>1.3774937801413882</v>
      </c>
    </row>
    <row r="55" spans="2:11" x14ac:dyDescent="0.35">
      <c r="B55" s="31" t="s">
        <v>46</v>
      </c>
      <c r="C55" s="9">
        <v>0.72590796940613511</v>
      </c>
      <c r="D55" s="10">
        <v>1.6185796820630998</v>
      </c>
      <c r="E55" s="10">
        <v>1.8892315827403112</v>
      </c>
      <c r="F55" s="10">
        <v>2.5550777006007954</v>
      </c>
      <c r="G55" s="10">
        <v>3.2050586634457838</v>
      </c>
      <c r="H55" s="10">
        <v>3.6235786575899724</v>
      </c>
      <c r="I55" s="10">
        <v>4.0591912049879992</v>
      </c>
      <c r="J55" s="10">
        <v>4.1430589444487405</v>
      </c>
      <c r="K55" s="11">
        <v>4.1560818416998311</v>
      </c>
    </row>
    <row r="56" spans="2:11" x14ac:dyDescent="0.35">
      <c r="B56" s="31" t="s">
        <v>85</v>
      </c>
      <c r="C56" s="9">
        <v>4.5335144907818128</v>
      </c>
      <c r="D56" s="10">
        <v>4.5335144907818128</v>
      </c>
      <c r="E56" s="10">
        <v>4.5335144907818128</v>
      </c>
      <c r="F56" s="10">
        <v>4.5563711037023182</v>
      </c>
      <c r="G56" s="10">
        <v>4.5563711037023182</v>
      </c>
      <c r="H56" s="10">
        <v>4.5563711037023182</v>
      </c>
      <c r="I56" s="10">
        <v>4.6263657559178251</v>
      </c>
      <c r="J56" s="10">
        <v>4.6263657559178251</v>
      </c>
      <c r="K56" s="11">
        <v>4.6263657559178251</v>
      </c>
    </row>
    <row r="57" spans="2:11" x14ac:dyDescent="0.35">
      <c r="B57" s="31" t="s">
        <v>86</v>
      </c>
      <c r="C57" s="9">
        <v>0.79741400320665712</v>
      </c>
      <c r="D57" s="10">
        <v>0.84204504309922523</v>
      </c>
      <c r="E57" s="10">
        <v>0.84204504309922523</v>
      </c>
      <c r="F57" s="10">
        <v>0.84204504309922523</v>
      </c>
      <c r="G57" s="10">
        <v>0.84204504309922523</v>
      </c>
      <c r="H57" s="10">
        <v>0.84204504309922523</v>
      </c>
      <c r="I57" s="10">
        <v>0.84204504309922523</v>
      </c>
      <c r="J57" s="10">
        <v>0.84204504309922523</v>
      </c>
      <c r="K57" s="11">
        <v>0.84204504309922523</v>
      </c>
    </row>
    <row r="58" spans="2:11" x14ac:dyDescent="0.35">
      <c r="B58" s="31" t="s">
        <v>97</v>
      </c>
      <c r="C58" s="9">
        <v>5.0994389910228275</v>
      </c>
      <c r="D58" s="10">
        <v>5.0994389910228275</v>
      </c>
      <c r="E58" s="10">
        <v>4.6510391750310855</v>
      </c>
      <c r="F58" s="10">
        <v>2.9673551996093011</v>
      </c>
      <c r="G58" s="10">
        <v>2.1179843686498421</v>
      </c>
      <c r="H58" s="10">
        <v>1.0589921840356189</v>
      </c>
      <c r="I58" s="10">
        <v>8.2913262967596907E-2</v>
      </c>
      <c r="J58" s="10">
        <v>0</v>
      </c>
      <c r="K58" s="11">
        <v>0</v>
      </c>
    </row>
    <row r="59" spans="2:11" x14ac:dyDescent="0.35">
      <c r="B59" s="31" t="s">
        <v>98</v>
      </c>
      <c r="C59" s="9">
        <v>0</v>
      </c>
      <c r="D59" s="10">
        <v>0.68140643299927506</v>
      </c>
      <c r="E59" s="10">
        <v>0.68140643299927506</v>
      </c>
      <c r="F59" s="10">
        <v>0.68140643299927506</v>
      </c>
      <c r="G59" s="10">
        <v>0.68140643299927506</v>
      </c>
      <c r="H59" s="10">
        <v>0.68140643299927506</v>
      </c>
      <c r="I59" s="10">
        <v>0.68140643299927506</v>
      </c>
      <c r="J59" s="10">
        <v>0.68140643299927506</v>
      </c>
      <c r="K59" s="11">
        <v>0.68140643299927506</v>
      </c>
    </row>
    <row r="60" spans="2:11" x14ac:dyDescent="0.35">
      <c r="B60" s="31" t="s">
        <v>48</v>
      </c>
      <c r="C60" s="9">
        <v>0.45675718580223362</v>
      </c>
      <c r="D60" s="10">
        <v>0.42921823351340455</v>
      </c>
      <c r="E60" s="10">
        <v>0.61492692260677273</v>
      </c>
      <c r="F60" s="10">
        <v>0.72628436398674356</v>
      </c>
      <c r="G60" s="10">
        <v>0.54463533078066972</v>
      </c>
      <c r="H60" s="10">
        <v>0.39010048048809398</v>
      </c>
      <c r="I60" s="10">
        <v>0.36276357426527489</v>
      </c>
      <c r="J60" s="10">
        <v>0.17358752315707807</v>
      </c>
      <c r="K60" s="11">
        <v>6.630064870363263E-3</v>
      </c>
    </row>
    <row r="61" spans="2:11" x14ac:dyDescent="0.35">
      <c r="B61" s="31" t="s">
        <v>87</v>
      </c>
      <c r="C61" s="9">
        <v>0.72512639283059288</v>
      </c>
      <c r="D61" s="10">
        <v>0.28791702511704825</v>
      </c>
      <c r="E61" s="10">
        <v>0.18700072667306861</v>
      </c>
      <c r="F61" s="10">
        <v>8.608442822908334E-2</v>
      </c>
      <c r="G61" s="10">
        <v>0</v>
      </c>
      <c r="H61" s="10">
        <v>0</v>
      </c>
      <c r="I61" s="10">
        <v>0</v>
      </c>
      <c r="J61" s="10">
        <v>0</v>
      </c>
      <c r="K61" s="11">
        <v>0</v>
      </c>
    </row>
    <row r="62" spans="2:11" x14ac:dyDescent="0.35">
      <c r="B62" s="31" t="s">
        <v>105</v>
      </c>
      <c r="C62" s="9">
        <v>1.038510452E-9</v>
      </c>
      <c r="D62" s="10">
        <v>1.5166540129999998E-9</v>
      </c>
      <c r="E62" s="10">
        <v>4.3630675489999998E-9</v>
      </c>
      <c r="F62" s="10">
        <v>5.1142168227360556E-2</v>
      </c>
      <c r="G62" s="10">
        <v>5.1843121218715156E-2</v>
      </c>
      <c r="H62" s="10">
        <v>5.2544073047615332E-2</v>
      </c>
      <c r="I62" s="10">
        <v>5.3245848220252065E-2</v>
      </c>
      <c r="J62" s="10">
        <v>2.1037427727385381E-3</v>
      </c>
      <c r="K62" s="11">
        <v>1.4028011842011669E-3</v>
      </c>
    </row>
    <row r="63" spans="2:11" x14ac:dyDescent="0.35">
      <c r="B63" s="31" t="s">
        <v>106</v>
      </c>
      <c r="C63" s="9">
        <v>1.205559373615263E-3</v>
      </c>
      <c r="D63" s="10">
        <v>0.31825601227770739</v>
      </c>
      <c r="E63" s="10">
        <v>0.61393518432467842</v>
      </c>
      <c r="F63" s="10">
        <v>0.83379477041422667</v>
      </c>
      <c r="G63" s="10">
        <v>1.0881747994511102</v>
      </c>
      <c r="H63" s="10">
        <v>1.4088552812932857</v>
      </c>
      <c r="I63" s="10">
        <v>1.7913211954039494</v>
      </c>
      <c r="J63" s="10">
        <v>1.7913211954039494</v>
      </c>
      <c r="K63" s="11">
        <v>1.7913211954039494</v>
      </c>
    </row>
    <row r="64" spans="2:11" x14ac:dyDescent="0.35">
      <c r="B64" s="31" t="s">
        <v>88</v>
      </c>
      <c r="C64" s="9">
        <v>0.53258001444799985</v>
      </c>
      <c r="D64" s="10">
        <v>0.75636887793149998</v>
      </c>
      <c r="E64" s="10">
        <v>0.98015774141499989</v>
      </c>
      <c r="F64" s="10">
        <v>1.18921190951</v>
      </c>
      <c r="G64" s="10">
        <v>1.3982660776049998</v>
      </c>
      <c r="H64" s="10">
        <v>1.6073202457</v>
      </c>
      <c r="I64" s="10">
        <v>1.8163744137949991</v>
      </c>
      <c r="J64" s="10">
        <v>2.0254285818899995</v>
      </c>
      <c r="K64" s="11">
        <v>2.2344827499850002</v>
      </c>
    </row>
    <row r="65" spans="2:11" x14ac:dyDescent="0.35">
      <c r="B65" s="31" t="s">
        <v>89</v>
      </c>
      <c r="C65" s="9">
        <v>0</v>
      </c>
      <c r="D65" s="10">
        <v>8.5087643721878881E-2</v>
      </c>
      <c r="E65" s="10">
        <v>0.13013414827707931</v>
      </c>
      <c r="F65" s="10">
        <v>0.34088850047333991</v>
      </c>
      <c r="G65" s="10">
        <v>0.52822570516513445</v>
      </c>
      <c r="H65" s="10">
        <v>0.69214571508707223</v>
      </c>
      <c r="I65" s="10">
        <v>0.77458890133127267</v>
      </c>
      <c r="J65" s="10">
        <v>0.75657034424062208</v>
      </c>
      <c r="K65" s="11">
        <v>0.68631888713280387</v>
      </c>
    </row>
    <row r="66" spans="2:11" x14ac:dyDescent="0.35">
      <c r="B66" s="32" t="s">
        <v>90</v>
      </c>
      <c r="C66" s="17">
        <v>13.08058339587363</v>
      </c>
      <c r="D66" s="18">
        <v>13.161385927718857</v>
      </c>
      <c r="E66" s="18">
        <v>13.25926948264059</v>
      </c>
      <c r="F66" s="18">
        <v>13.358874290194652</v>
      </c>
      <c r="G66" s="18">
        <v>13.468218343528413</v>
      </c>
      <c r="H66" s="18">
        <v>13.712350636025393</v>
      </c>
      <c r="I66" s="18">
        <v>14.308525454911308</v>
      </c>
      <c r="J66" s="18">
        <v>14.470084646118885</v>
      </c>
      <c r="K66" s="19">
        <v>14.561785818404498</v>
      </c>
    </row>
    <row r="67" spans="2:11" x14ac:dyDescent="0.35">
      <c r="B67" s="4"/>
      <c r="C67" s="37"/>
      <c r="D67" s="37"/>
      <c r="E67" s="37"/>
      <c r="F67" s="37"/>
      <c r="G67" s="37"/>
      <c r="H67" s="37"/>
      <c r="I67" s="37"/>
      <c r="J67" s="37"/>
      <c r="K67" s="37"/>
    </row>
    <row r="68" spans="2:11" x14ac:dyDescent="0.35">
      <c r="C68" s="88" t="s">
        <v>83</v>
      </c>
      <c r="D68" s="89"/>
      <c r="E68" s="89"/>
      <c r="F68" s="89"/>
      <c r="G68" s="89"/>
      <c r="H68" s="89"/>
      <c r="I68" s="89"/>
      <c r="J68" s="89"/>
      <c r="K68" s="90"/>
    </row>
    <row r="69" spans="2:11" x14ac:dyDescent="0.35">
      <c r="C69" s="27">
        <v>2020</v>
      </c>
      <c r="D69" s="28">
        <v>2025</v>
      </c>
      <c r="E69" s="28">
        <v>2030</v>
      </c>
      <c r="F69" s="28">
        <v>2035</v>
      </c>
      <c r="G69" s="28">
        <v>2040</v>
      </c>
      <c r="H69" s="28">
        <v>2045</v>
      </c>
      <c r="I69" s="28">
        <v>2050</v>
      </c>
      <c r="J69" s="28">
        <v>2055</v>
      </c>
      <c r="K69" s="29">
        <v>2060</v>
      </c>
    </row>
    <row r="70" spans="2:11" x14ac:dyDescent="0.35">
      <c r="B70" s="30" t="s">
        <v>84</v>
      </c>
      <c r="C70" s="13">
        <v>0.34781999999998803</v>
      </c>
      <c r="D70" s="14">
        <v>0.61942639999508997</v>
      </c>
      <c r="E70" s="14">
        <v>0.84807108783277108</v>
      </c>
      <c r="F70" s="14">
        <v>1.1601802341621461</v>
      </c>
      <c r="G70" s="14">
        <v>1.254909574293319</v>
      </c>
      <c r="H70" s="14">
        <v>1.6761756783137101</v>
      </c>
      <c r="I70" s="14">
        <v>1.5881249998595499</v>
      </c>
      <c r="J70" s="14">
        <v>1.9057500065658801</v>
      </c>
      <c r="K70" s="15">
        <v>2.27670217919797</v>
      </c>
    </row>
    <row r="71" spans="2:11" x14ac:dyDescent="0.35">
      <c r="B71" s="31" t="s">
        <v>92</v>
      </c>
      <c r="C71" s="9">
        <v>0</v>
      </c>
      <c r="D71" s="10">
        <v>7.12500000006627E-2</v>
      </c>
      <c r="E71" s="10">
        <v>7.9999999955731094E-2</v>
      </c>
      <c r="F71" s="10">
        <v>0.13562499994693999</v>
      </c>
      <c r="G71" s="10">
        <v>0.17249999993842302</v>
      </c>
      <c r="H71" s="10">
        <v>0.209687499991252</v>
      </c>
      <c r="I71" s="10">
        <v>0.23750000003097702</v>
      </c>
      <c r="J71" s="10">
        <v>0.23750000001523699</v>
      </c>
      <c r="K71" s="11">
        <v>0.23750000009583699</v>
      </c>
    </row>
    <row r="72" spans="2:11" x14ac:dyDescent="0.35">
      <c r="B72" s="31" t="s">
        <v>91</v>
      </c>
      <c r="C72" s="9">
        <v>0</v>
      </c>
      <c r="D72" s="10">
        <v>0.144900000001951</v>
      </c>
      <c r="E72" s="10">
        <v>0.29000000037585699</v>
      </c>
      <c r="F72" s="10">
        <v>0.30909375049591797</v>
      </c>
      <c r="G72" s="10">
        <v>0.31842500043449301</v>
      </c>
      <c r="H72" s="10">
        <v>0.317993750372845</v>
      </c>
      <c r="I72" s="10">
        <v>0.34020000010807899</v>
      </c>
      <c r="J72" s="10">
        <v>0.30780000002364599</v>
      </c>
      <c r="K72" s="11">
        <v>0.30780000000110602</v>
      </c>
    </row>
    <row r="73" spans="2:11" x14ac:dyDescent="0.35">
      <c r="B73" s="31" t="s">
        <v>46</v>
      </c>
      <c r="C73" s="9">
        <v>0.25400265386600446</v>
      </c>
      <c r="D73" s="10">
        <v>0.49983642091362701</v>
      </c>
      <c r="E73" s="10">
        <v>0.43481942394773526</v>
      </c>
      <c r="F73" s="10">
        <v>0.59662444591859398</v>
      </c>
      <c r="G73" s="10">
        <v>0.74182096797048647</v>
      </c>
      <c r="H73" s="10">
        <v>0.90147507063516297</v>
      </c>
      <c r="I73" s="10">
        <v>1.0482285599906445</v>
      </c>
      <c r="J73" s="10">
        <v>1.0935239817045916</v>
      </c>
      <c r="K73" s="11">
        <v>1.1312563691955912</v>
      </c>
    </row>
    <row r="74" spans="2:11" x14ac:dyDescent="0.35">
      <c r="B74" s="31" t="s">
        <v>85</v>
      </c>
      <c r="C74" s="9">
        <v>0.36263879999999998</v>
      </c>
      <c r="D74" s="10">
        <v>0.36263879999999998</v>
      </c>
      <c r="E74" s="10">
        <v>0.36263879999999998</v>
      </c>
      <c r="F74" s="10">
        <v>0.36706974696739875</v>
      </c>
      <c r="G74" s="10">
        <v>0.36706974697222156</v>
      </c>
      <c r="H74" s="10">
        <v>0.36706974699252592</v>
      </c>
      <c r="I74" s="10">
        <v>0.38063879999272665</v>
      </c>
      <c r="J74" s="10">
        <v>0.38063879999692024</v>
      </c>
      <c r="K74" s="11">
        <v>0.38063879999897482</v>
      </c>
    </row>
    <row r="75" spans="2:11" x14ac:dyDescent="0.35">
      <c r="B75" s="31" t="s">
        <v>86</v>
      </c>
      <c r="C75" s="9">
        <v>0.13780718883540272</v>
      </c>
      <c r="D75" s="10">
        <v>0.15186474915518089</v>
      </c>
      <c r="E75" s="10">
        <v>0.15188083170738842</v>
      </c>
      <c r="F75" s="10">
        <v>0.15188305680549058</v>
      </c>
      <c r="G75" s="10">
        <v>0.15188394654001872</v>
      </c>
      <c r="H75" s="10">
        <v>0.15188447918438683</v>
      </c>
      <c r="I75" s="10">
        <v>0.15188596876001134</v>
      </c>
      <c r="J75" s="10">
        <v>0.15188591710562804</v>
      </c>
      <c r="K75" s="11">
        <v>0.15188573399107466</v>
      </c>
    </row>
    <row r="76" spans="2:11" x14ac:dyDescent="0.35">
      <c r="B76" s="31" t="s">
        <v>97</v>
      </c>
      <c r="C76" s="9">
        <v>9.7885150000000003</v>
      </c>
      <c r="D76" s="10">
        <v>9.7885150000000003</v>
      </c>
      <c r="E76" s="10">
        <v>9.1321223205611801</v>
      </c>
      <c r="F76" s="10">
        <v>6.192470023693291</v>
      </c>
      <c r="G76" s="10">
        <v>4.6075449611783501</v>
      </c>
      <c r="H76" s="10">
        <v>2.3037724710928997</v>
      </c>
      <c r="I76" s="10">
        <v>0</v>
      </c>
      <c r="J76" s="10">
        <v>0</v>
      </c>
      <c r="K76" s="11">
        <v>0</v>
      </c>
    </row>
    <row r="77" spans="2:11" x14ac:dyDescent="0.35">
      <c r="B77" s="31" t="s">
        <v>98</v>
      </c>
      <c r="C77" s="9">
        <v>0</v>
      </c>
      <c r="D77" s="10">
        <v>0.184</v>
      </c>
      <c r="E77" s="10">
        <v>0.184</v>
      </c>
      <c r="F77" s="10">
        <v>0.184</v>
      </c>
      <c r="G77" s="10">
        <v>0.184</v>
      </c>
      <c r="H77" s="10">
        <v>0.184</v>
      </c>
      <c r="I77" s="10">
        <v>0.184</v>
      </c>
      <c r="J77" s="10">
        <v>0.184</v>
      </c>
      <c r="K77" s="11">
        <v>0.184</v>
      </c>
    </row>
    <row r="78" spans="2:11" x14ac:dyDescent="0.35">
      <c r="B78" s="31" t="s">
        <v>48</v>
      </c>
      <c r="C78" s="9">
        <v>0.12021003662550177</v>
      </c>
      <c r="D78" s="10">
        <v>0.11196009356201085</v>
      </c>
      <c r="E78" s="10">
        <v>0.15902480838287769</v>
      </c>
      <c r="F78" s="10">
        <v>0.18925357804316539</v>
      </c>
      <c r="G78" s="10">
        <v>0.14072857810549713</v>
      </c>
      <c r="H78" s="10">
        <v>0.10148856647468707</v>
      </c>
      <c r="I78" s="10">
        <v>9.4547130865431997E-2</v>
      </c>
      <c r="J78" s="10">
        <v>4.5970854151090201E-2</v>
      </c>
      <c r="K78" s="11">
        <v>1.6836099677260681E-3</v>
      </c>
    </row>
    <row r="79" spans="2:11" x14ac:dyDescent="0.35">
      <c r="B79" s="31" t="s">
        <v>87</v>
      </c>
      <c r="C79" s="9">
        <v>0.18412648999999734</v>
      </c>
      <c r="D79" s="10">
        <v>7.3109726953802426E-2</v>
      </c>
      <c r="E79" s="10">
        <v>4.7485055992504785E-2</v>
      </c>
      <c r="F79" s="10">
        <v>2.1860400455498925E-2</v>
      </c>
      <c r="G79" s="10">
        <v>1.644826121184E-6</v>
      </c>
      <c r="H79" s="10">
        <v>1.7422853955999999E-6</v>
      </c>
      <c r="I79" s="10">
        <v>1.707237668769E-6</v>
      </c>
      <c r="J79" s="10">
        <v>1.695408820979E-6</v>
      </c>
      <c r="K79" s="11">
        <v>1.6653152525129998E-6</v>
      </c>
    </row>
    <row r="80" spans="2:11" x14ac:dyDescent="0.35">
      <c r="B80" s="31" t="s">
        <v>105</v>
      </c>
      <c r="C80" s="9">
        <v>2.3561526444999999E-8</v>
      </c>
      <c r="D80" s="10">
        <v>3.4408406617999999E-8</v>
      </c>
      <c r="E80" s="10">
        <v>4.1017002626999996E-8</v>
      </c>
      <c r="F80" s="10">
        <v>1.51449507066487E-2</v>
      </c>
      <c r="G80" s="10">
        <v>1.51449273208743E-2</v>
      </c>
      <c r="H80" s="10">
        <v>1.51449125355946E-2</v>
      </c>
      <c r="I80" s="10">
        <v>1.5145157342361201E-2</v>
      </c>
      <c r="J80" s="10">
        <v>2.6566404744999999E-7</v>
      </c>
      <c r="K80" s="11">
        <v>2.6880935912899998E-7</v>
      </c>
    </row>
    <row r="81" spans="2:11" x14ac:dyDescent="0.35">
      <c r="B81" s="31" t="s">
        <v>106</v>
      </c>
      <c r="C81" s="9">
        <v>1.9244046120569001E-4</v>
      </c>
      <c r="D81" s="10">
        <v>1.6227116798076399E-3</v>
      </c>
      <c r="E81" s="10">
        <v>2.2736053107008302E-3</v>
      </c>
      <c r="F81" s="10">
        <v>3.2470071473015799E-3</v>
      </c>
      <c r="G81" s="10">
        <v>4.2409242100323302E-3</v>
      </c>
      <c r="H81" s="10">
        <v>7.3530558178645103E-3</v>
      </c>
      <c r="I81" s="10">
        <v>1.2300552527650201E-2</v>
      </c>
      <c r="J81" s="10">
        <v>7.1059002961816097E-3</v>
      </c>
      <c r="K81" s="11">
        <v>4.7109672624024799E-3</v>
      </c>
    </row>
    <row r="82" spans="2:11" x14ac:dyDescent="0.35">
      <c r="B82" s="31" t="s">
        <v>88</v>
      </c>
      <c r="C82" s="9">
        <v>6.0935299999999998E-2</v>
      </c>
      <c r="D82" s="10">
        <v>9.8506125E-2</v>
      </c>
      <c r="E82" s="10">
        <v>0.13607695</v>
      </c>
      <c r="F82" s="10">
        <v>0.16214695000000001</v>
      </c>
      <c r="G82" s="10">
        <v>0.18821694999999999</v>
      </c>
      <c r="H82" s="10">
        <v>0.21428695</v>
      </c>
      <c r="I82" s="10">
        <v>0.24035695000000001</v>
      </c>
      <c r="J82" s="10">
        <v>0.26642695</v>
      </c>
      <c r="K82" s="11">
        <v>0.29249694999999998</v>
      </c>
    </row>
    <row r="83" spans="2:11" x14ac:dyDescent="0.35">
      <c r="B83" s="31" t="s">
        <v>89</v>
      </c>
      <c r="C83" s="9">
        <v>1.9244046120569001E-4</v>
      </c>
      <c r="D83" s="10">
        <v>2.5207389553166808E-2</v>
      </c>
      <c r="E83" s="10">
        <v>3.7650653954141688E-2</v>
      </c>
      <c r="F83" s="10">
        <v>0.1127134398844222</v>
      </c>
      <c r="G83" s="10">
        <v>0.17265006480398962</v>
      </c>
      <c r="H83" s="10">
        <v>0.21955822485958307</v>
      </c>
      <c r="I83" s="10">
        <v>0.25315507982916169</v>
      </c>
      <c r="J83" s="10">
        <v>0.24796042759761208</v>
      </c>
      <c r="K83" s="11">
        <v>0.24556549456250493</v>
      </c>
    </row>
    <row r="84" spans="2:11" x14ac:dyDescent="0.35">
      <c r="B84" s="32" t="s">
        <v>90</v>
      </c>
      <c r="C84" s="17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9">
        <v>0</v>
      </c>
    </row>
    <row r="85" spans="2:11" x14ac:dyDescent="0.35">
      <c r="B85" s="4"/>
      <c r="C85" s="37"/>
      <c r="D85" s="37"/>
      <c r="E85" s="37"/>
      <c r="F85" s="37"/>
      <c r="G85" s="37"/>
      <c r="H85" s="37"/>
      <c r="I85" s="37"/>
      <c r="J85" s="37"/>
      <c r="K85" s="37"/>
    </row>
    <row r="86" spans="2:11" x14ac:dyDescent="0.35">
      <c r="C86" s="85" t="s">
        <v>29</v>
      </c>
      <c r="D86" s="86"/>
      <c r="E86" s="86"/>
      <c r="F86" s="86"/>
      <c r="G86" s="86"/>
      <c r="H86" s="86"/>
      <c r="I86" s="86"/>
      <c r="J86" s="86"/>
      <c r="K86" s="87"/>
    </row>
    <row r="87" spans="2:11" x14ac:dyDescent="0.35">
      <c r="B87" s="4"/>
      <c r="C87" s="39">
        <v>2020</v>
      </c>
      <c r="D87" s="40">
        <v>2025</v>
      </c>
      <c r="E87" s="40">
        <v>2030</v>
      </c>
      <c r="F87" s="40">
        <v>2035</v>
      </c>
      <c r="G87" s="40">
        <v>2040</v>
      </c>
      <c r="H87" s="40">
        <v>2045</v>
      </c>
      <c r="I87" s="40">
        <v>2050</v>
      </c>
      <c r="J87" s="40">
        <v>2055</v>
      </c>
      <c r="K87" s="41">
        <v>2060</v>
      </c>
    </row>
    <row r="88" spans="2:11" x14ac:dyDescent="0.35">
      <c r="B88" s="30" t="s">
        <v>74</v>
      </c>
      <c r="C88" s="13">
        <v>5.2540548567018543</v>
      </c>
      <c r="D88" s="14">
        <v>7.7689310683831891</v>
      </c>
      <c r="E88" s="14">
        <v>10.517188902718352</v>
      </c>
      <c r="F88" s="14">
        <v>13.363413664008739</v>
      </c>
      <c r="G88" s="14">
        <v>14.757526471989276</v>
      </c>
      <c r="H88" s="14">
        <v>19.540100837039709</v>
      </c>
      <c r="I88" s="14">
        <v>20.526616823266355</v>
      </c>
      <c r="J88" s="14">
        <v>24.239724012900844</v>
      </c>
      <c r="K88" s="15">
        <v>28.543873310853829</v>
      </c>
    </row>
    <row r="89" spans="2:11" x14ac:dyDescent="0.35">
      <c r="B89" s="31" t="s">
        <v>75</v>
      </c>
      <c r="C89" s="9">
        <v>0</v>
      </c>
      <c r="D89" s="10">
        <v>1.9922827778742473</v>
      </c>
      <c r="E89" s="10">
        <v>4.0526900202203731</v>
      </c>
      <c r="F89" s="10">
        <v>5.3712565790969151</v>
      </c>
      <c r="G89" s="10">
        <v>6.7010047680008498</v>
      </c>
      <c r="H89" s="10">
        <v>8.0791883121230796</v>
      </c>
      <c r="I89" s="10">
        <v>9.5361385735324546</v>
      </c>
      <c r="J89" s="10">
        <v>8.7546631050186541</v>
      </c>
      <c r="K89" s="11">
        <v>8.6557985131086088</v>
      </c>
    </row>
    <row r="90" spans="2:11" x14ac:dyDescent="0.35">
      <c r="B90" s="31" t="s">
        <v>15</v>
      </c>
      <c r="C90" s="9">
        <v>2.095264589381117</v>
      </c>
      <c r="D90" s="10">
        <v>4.8931873676640318</v>
      </c>
      <c r="E90" s="10">
        <v>5.8399010965422331</v>
      </c>
      <c r="F90" s="10">
        <v>8.2599335709287924</v>
      </c>
      <c r="G90" s="10">
        <v>10.809903291702208</v>
      </c>
      <c r="H90" s="10">
        <v>12.94860429646852</v>
      </c>
      <c r="I90" s="10">
        <v>15.300712818740797</v>
      </c>
      <c r="J90" s="10">
        <v>15.687428715117225</v>
      </c>
      <c r="K90" s="11">
        <v>15.839356311191105</v>
      </c>
    </row>
    <row r="91" spans="2:11" x14ac:dyDescent="0.35">
      <c r="B91" s="31" t="s">
        <v>16</v>
      </c>
      <c r="C91" s="9">
        <v>10.469053371521532</v>
      </c>
      <c r="D91" s="10">
        <v>11.309296317628801</v>
      </c>
      <c r="E91" s="10">
        <v>12.303108188844313</v>
      </c>
      <c r="F91" s="10">
        <v>12.903279712469118</v>
      </c>
      <c r="G91" s="10">
        <v>13.484556010924015</v>
      </c>
      <c r="H91" s="10">
        <v>14.088603402665287</v>
      </c>
      <c r="I91" s="10">
        <v>14.999890809334035</v>
      </c>
      <c r="J91" s="10">
        <v>14.999672144002218</v>
      </c>
      <c r="K91" s="11">
        <v>14.999556686102828</v>
      </c>
    </row>
    <row r="92" spans="2:11" x14ac:dyDescent="0.35">
      <c r="B92" s="31" t="s">
        <v>17</v>
      </c>
      <c r="C92" s="9">
        <v>1.9997087493359336</v>
      </c>
      <c r="D92" s="10">
        <v>2.2957656114976546</v>
      </c>
      <c r="E92" s="10">
        <v>2.4975479408417134</v>
      </c>
      <c r="F92" s="10">
        <v>2.6048718114302054</v>
      </c>
      <c r="G92" s="10">
        <v>2.7222204019847731</v>
      </c>
      <c r="H92" s="10">
        <v>2.8441651426924586</v>
      </c>
      <c r="I92" s="10">
        <v>2.9775999768764301</v>
      </c>
      <c r="J92" s="10">
        <v>2.9775564152891825</v>
      </c>
      <c r="K92" s="11">
        <v>2.9775329474008005</v>
      </c>
    </row>
    <row r="93" spans="2:11" x14ac:dyDescent="0.35">
      <c r="B93" s="31" t="s">
        <v>18</v>
      </c>
      <c r="C93" s="9">
        <v>31.833722448646412</v>
      </c>
      <c r="D93" s="10">
        <v>36.387631361358814</v>
      </c>
      <c r="E93" s="10">
        <v>36.809083648669613</v>
      </c>
      <c r="F93" s="10">
        <v>26.273976303780909</v>
      </c>
      <c r="G93" s="10">
        <v>20.790419053201223</v>
      </c>
      <c r="H93" s="10">
        <v>12.099063924133722</v>
      </c>
      <c r="I93" s="10">
        <v>2.8409584479111958</v>
      </c>
      <c r="J93" s="10">
        <v>2.5925306480828718</v>
      </c>
      <c r="K93" s="11">
        <v>2.5925106924361208</v>
      </c>
    </row>
    <row r="94" spans="2:11" x14ac:dyDescent="0.35">
      <c r="B94" s="31" t="s">
        <v>19</v>
      </c>
      <c r="C94" s="9">
        <v>1.2336829111512535</v>
      </c>
      <c r="D94" s="10">
        <v>1.2500315447838479</v>
      </c>
      <c r="E94" s="10">
        <v>1.9447944771738412</v>
      </c>
      <c r="F94" s="10">
        <v>2.3994280649849409</v>
      </c>
      <c r="G94" s="10">
        <v>1.8771075549684235</v>
      </c>
      <c r="H94" s="10">
        <v>1.4066997715175933</v>
      </c>
      <c r="I94" s="10">
        <v>1.3700028762311958</v>
      </c>
      <c r="J94" s="10">
        <v>0.65773930087626931</v>
      </c>
      <c r="K94" s="11">
        <v>2.4905397151354175E-2</v>
      </c>
    </row>
    <row r="95" spans="2:11" x14ac:dyDescent="0.35">
      <c r="B95" s="31" t="s">
        <v>30</v>
      </c>
      <c r="C95" s="9">
        <v>1.9441827886567817</v>
      </c>
      <c r="D95" s="10">
        <v>0.83391149649001173</v>
      </c>
      <c r="E95" s="10">
        <v>0.58921847040857767</v>
      </c>
      <c r="F95" s="10">
        <v>0.28290018307872267</v>
      </c>
      <c r="G95" s="10">
        <v>4.5049286935777413E-6</v>
      </c>
      <c r="H95" s="10">
        <v>4.9856124400072705E-6</v>
      </c>
      <c r="I95" s="10">
        <v>5.1145107481253248E-6</v>
      </c>
      <c r="J95" s="10">
        <v>5.0790000649576709E-6</v>
      </c>
      <c r="K95" s="11">
        <v>4.9888092274217319E-6</v>
      </c>
    </row>
    <row r="96" spans="2:11" x14ac:dyDescent="0.35">
      <c r="B96" s="31" t="s">
        <v>21</v>
      </c>
      <c r="C96" s="9">
        <v>2.9892839447600303E-3</v>
      </c>
      <c r="D96" s="10">
        <v>0.73886650731272863</v>
      </c>
      <c r="E96" s="10">
        <v>1.5484163819769248</v>
      </c>
      <c r="F96" s="10">
        <v>2.3674307821231313</v>
      </c>
      <c r="G96" s="10">
        <v>3.1754306753528687</v>
      </c>
      <c r="H96" s="10">
        <v>4.2462256587823548</v>
      </c>
      <c r="I96" s="10">
        <v>5.6081408719604093</v>
      </c>
      <c r="J96" s="10">
        <v>5.3939188481920617</v>
      </c>
      <c r="K96" s="11">
        <v>5.3846029818409402</v>
      </c>
    </row>
    <row r="97" spans="2:11" x14ac:dyDescent="0.35">
      <c r="B97" s="31" t="s">
        <v>22</v>
      </c>
      <c r="C97" s="9">
        <v>1.2690663741002528</v>
      </c>
      <c r="D97" s="10">
        <v>1.9746184705631105</v>
      </c>
      <c r="E97" s="10">
        <v>2.8048868891576495</v>
      </c>
      <c r="F97" s="10">
        <v>3.541620968962977</v>
      </c>
      <c r="G97" s="10">
        <v>4.3451358297904523</v>
      </c>
      <c r="H97" s="10">
        <v>5.2125946292289971</v>
      </c>
      <c r="I97" s="10">
        <v>6.1615174375345223</v>
      </c>
      <c r="J97" s="10">
        <v>6.8657979428355747</v>
      </c>
      <c r="K97" s="11">
        <v>7.5701099991541438</v>
      </c>
    </row>
    <row r="98" spans="2:11" x14ac:dyDescent="0.35">
      <c r="B98" s="31" t="s">
        <v>23</v>
      </c>
      <c r="C98" s="9">
        <v>4.1148006190812856E-4</v>
      </c>
      <c r="D98" s="10">
        <v>0.25476310474565295</v>
      </c>
      <c r="E98" s="10">
        <v>0.42161150840212708</v>
      </c>
      <c r="F98" s="10">
        <v>1.188793141235521</v>
      </c>
      <c r="G98" s="10">
        <v>1.9195921843060848</v>
      </c>
      <c r="H98" s="10">
        <v>2.608873675966481</v>
      </c>
      <c r="I98" s="10">
        <v>3.0788962393011592</v>
      </c>
      <c r="J98" s="10">
        <v>3.0093106702560717</v>
      </c>
      <c r="K98" s="11">
        <v>2.7916596543965548</v>
      </c>
    </row>
    <row r="99" spans="2:11" x14ac:dyDescent="0.35">
      <c r="B99" s="32" t="s">
        <v>24</v>
      </c>
      <c r="C99" s="17">
        <v>27.969166316721417</v>
      </c>
      <c r="D99" s="18">
        <v>30.400603201595185</v>
      </c>
      <c r="E99" s="18">
        <v>33.31803913433447</v>
      </c>
      <c r="F99" s="18">
        <v>35.010736766878523</v>
      </c>
      <c r="G99" s="18">
        <v>36.887402556238918</v>
      </c>
      <c r="H99" s="18">
        <v>39.238385447848387</v>
      </c>
      <c r="I99" s="18">
        <v>42.865213536282717</v>
      </c>
      <c r="J99" s="18">
        <v>43.348577610409365</v>
      </c>
      <c r="K99" s="19">
        <v>43.622954482024234</v>
      </c>
    </row>
    <row r="100" spans="2:11" x14ac:dyDescent="0.35">
      <c r="B100" s="31" t="s">
        <v>25</v>
      </c>
      <c r="C100" s="9">
        <v>-1.272855965981438</v>
      </c>
      <c r="D100" s="10">
        <v>-4.0677540725535346</v>
      </c>
      <c r="E100" s="10">
        <v>-8.5072174039203823</v>
      </c>
      <c r="F100" s="10">
        <v>-5.4452244323447525</v>
      </c>
      <c r="G100" s="10">
        <v>-4.8949766317610859</v>
      </c>
      <c r="H100" s="10">
        <v>-8.317750195160512</v>
      </c>
      <c r="I100" s="10">
        <v>-13.076075489598539</v>
      </c>
      <c r="J100" s="10">
        <v>-14.178724565789754</v>
      </c>
      <c r="K100" s="11">
        <v>-16.103914177648633</v>
      </c>
    </row>
    <row r="101" spans="2:11" x14ac:dyDescent="0.35">
      <c r="B101" s="31" t="s">
        <v>26</v>
      </c>
      <c r="C101" s="9">
        <v>-4.9563991113868155</v>
      </c>
      <c r="D101" s="10">
        <v>-7.4889713308586678</v>
      </c>
      <c r="E101" s="10">
        <v>-8.4810580472076111</v>
      </c>
      <c r="F101" s="10">
        <v>-12.030251987824171</v>
      </c>
      <c r="G101" s="10">
        <v>-13.01385798034983</v>
      </c>
      <c r="H101" s="10">
        <v>-11.860220887648598</v>
      </c>
      <c r="I101" s="10">
        <v>-2.906942356953214</v>
      </c>
      <c r="J101" s="10">
        <v>-7.5187905727773892</v>
      </c>
      <c r="K101" s="11">
        <v>-12.733213298936072</v>
      </c>
    </row>
    <row r="102" spans="2:11" x14ac:dyDescent="0.35">
      <c r="B102" s="31" t="s">
        <v>27</v>
      </c>
      <c r="C102" s="9">
        <v>0</v>
      </c>
      <c r="D102" s="10">
        <v>-0.6963594066458656</v>
      </c>
      <c r="E102" s="10">
        <v>-1.5273543398149461</v>
      </c>
      <c r="F102" s="10">
        <v>-2.9221567159288089</v>
      </c>
      <c r="G102" s="10">
        <v>-5.0057949995653965</v>
      </c>
      <c r="H102" s="10">
        <v>-8.6672623747881001</v>
      </c>
      <c r="I102" s="10">
        <v>-11.646095851259217</v>
      </c>
      <c r="J102" s="10">
        <v>-14.230933280885505</v>
      </c>
      <c r="K102" s="11">
        <v>-16.832830205794895</v>
      </c>
    </row>
    <row r="103" spans="2:11" x14ac:dyDescent="0.35">
      <c r="B103" s="31" t="s">
        <v>28</v>
      </c>
      <c r="C103" s="9">
        <v>8.8478370421997965E-3</v>
      </c>
      <c r="D103" s="10">
        <v>2.1927335847198829E-3</v>
      </c>
      <c r="E103" s="10">
        <v>9.5267503052122223E-3</v>
      </c>
      <c r="F103" s="10">
        <v>3.4215866120764715E-2</v>
      </c>
      <c r="G103" s="10">
        <v>7.9044572443785236E-6</v>
      </c>
      <c r="H103" s="10">
        <v>1.8439032510149542E-5</v>
      </c>
      <c r="I103" s="10">
        <v>1.332082837335289E-5</v>
      </c>
      <c r="J103" s="10">
        <v>1.680024721963191E-5</v>
      </c>
      <c r="K103" s="11">
        <v>2.2809598880487835E-5</v>
      </c>
    </row>
    <row r="104" spans="2:11" x14ac:dyDescent="0.35">
      <c r="B104" s="33" t="s">
        <v>11</v>
      </c>
      <c r="C104" s="34">
        <v>77.850895929897163</v>
      </c>
      <c r="D104" s="35">
        <v>87.848996753423933</v>
      </c>
      <c r="E104" s="35">
        <v>94.14038361865245</v>
      </c>
      <c r="F104" s="35">
        <v>93.204224279001522</v>
      </c>
      <c r="G104" s="35">
        <v>94.555681596168739</v>
      </c>
      <c r="H104" s="35">
        <v>93.467295065514335</v>
      </c>
      <c r="I104" s="35">
        <v>97.636593148499429</v>
      </c>
      <c r="J104" s="35">
        <v>92.598492872774969</v>
      </c>
      <c r="K104" s="36">
        <v>87.332931091689034</v>
      </c>
    </row>
    <row r="105" spans="2:11" x14ac:dyDescent="0.35">
      <c r="B105" s="38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35">
      <c r="B106" s="38"/>
      <c r="C106" s="85" t="s">
        <v>69</v>
      </c>
      <c r="D106" s="86"/>
      <c r="E106" s="86"/>
      <c r="F106" s="86"/>
      <c r="G106" s="86"/>
      <c r="H106" s="86"/>
      <c r="I106" s="86"/>
      <c r="J106" s="86"/>
      <c r="K106" s="87"/>
    </row>
    <row r="107" spans="2:11" x14ac:dyDescent="0.35">
      <c r="C107" s="39">
        <v>2020</v>
      </c>
      <c r="D107" s="40">
        <v>2025</v>
      </c>
      <c r="E107" s="40">
        <v>2030</v>
      </c>
      <c r="F107" s="40">
        <v>2035</v>
      </c>
      <c r="G107" s="40">
        <v>2040</v>
      </c>
      <c r="H107" s="40">
        <v>2045</v>
      </c>
      <c r="I107" s="40">
        <v>2050</v>
      </c>
      <c r="J107" s="40">
        <v>2055</v>
      </c>
      <c r="K107" s="41">
        <v>2060</v>
      </c>
    </row>
    <row r="108" spans="2:11" x14ac:dyDescent="0.35">
      <c r="B108" s="63" t="s">
        <v>52</v>
      </c>
      <c r="C108" s="30">
        <v>12.418705885401238</v>
      </c>
      <c r="D108" s="43">
        <v>10.307028050458761</v>
      </c>
      <c r="E108" s="43">
        <v>7.6211344031974981</v>
      </c>
      <c r="F108" s="43">
        <v>12.505585439522351</v>
      </c>
      <c r="G108" s="43">
        <v>14.854319802645405</v>
      </c>
      <c r="H108" s="43">
        <v>13.592344937345203</v>
      </c>
      <c r="I108" s="43">
        <v>11.164247431910297</v>
      </c>
      <c r="J108" s="43">
        <v>10.696078070551398</v>
      </c>
      <c r="K108" s="76">
        <v>9.2574399604130022</v>
      </c>
    </row>
    <row r="109" spans="2:11" x14ac:dyDescent="0.35">
      <c r="B109" s="64" t="s">
        <v>45</v>
      </c>
      <c r="C109" s="31">
        <v>5.2540548567018543</v>
      </c>
      <c r="D109" s="77">
        <v>9.7612138462574372</v>
      </c>
      <c r="E109" s="77">
        <v>14.569878922938726</v>
      </c>
      <c r="F109" s="77">
        <v>18.734670243105654</v>
      </c>
      <c r="G109" s="77">
        <v>21.458531239990126</v>
      </c>
      <c r="H109" s="77">
        <v>27.619289149162789</v>
      </c>
      <c r="I109" s="77">
        <v>30.06275539679881</v>
      </c>
      <c r="J109" s="77">
        <v>32.994387117919501</v>
      </c>
      <c r="K109" s="78">
        <v>37.19967182396244</v>
      </c>
    </row>
    <row r="110" spans="2:11" x14ac:dyDescent="0.35">
      <c r="B110" s="64" t="s">
        <v>46</v>
      </c>
      <c r="C110" s="31">
        <v>2.095264589381117</v>
      </c>
      <c r="D110" s="77">
        <v>4.8931873676640318</v>
      </c>
      <c r="E110" s="77">
        <v>5.8399010965422331</v>
      </c>
      <c r="F110" s="77">
        <v>8.2599335709287924</v>
      </c>
      <c r="G110" s="77">
        <v>10.809903291702208</v>
      </c>
      <c r="H110" s="77">
        <v>12.94860429646852</v>
      </c>
      <c r="I110" s="77">
        <v>15.300712818740797</v>
      </c>
      <c r="J110" s="77">
        <v>15.687428715117225</v>
      </c>
      <c r="K110" s="78">
        <v>15.839356311191105</v>
      </c>
    </row>
    <row r="111" spans="2:11" x14ac:dyDescent="0.35">
      <c r="B111" s="64" t="s">
        <v>49</v>
      </c>
      <c r="C111" s="31">
        <v>1.9997087493359336</v>
      </c>
      <c r="D111" s="77">
        <v>2.2957656114976546</v>
      </c>
      <c r="E111" s="77">
        <v>2.4975479408417134</v>
      </c>
      <c r="F111" s="77">
        <v>2.6048718114302054</v>
      </c>
      <c r="G111" s="77">
        <v>2.7222204019847731</v>
      </c>
      <c r="H111" s="77">
        <v>2.8441651426924586</v>
      </c>
      <c r="I111" s="77">
        <v>2.9775999768764301</v>
      </c>
      <c r="J111" s="77">
        <v>2.9775564152891825</v>
      </c>
      <c r="K111" s="78">
        <v>2.9775329474008005</v>
      </c>
    </row>
    <row r="112" spans="2:11" x14ac:dyDescent="0.35">
      <c r="B112" s="64" t="s">
        <v>44</v>
      </c>
      <c r="C112" s="31">
        <v>31.833722448646412</v>
      </c>
      <c r="D112" s="77">
        <v>36.387631361358814</v>
      </c>
      <c r="E112" s="77">
        <v>36.809083648669613</v>
      </c>
      <c r="F112" s="77">
        <v>26.273976303780909</v>
      </c>
      <c r="G112" s="77">
        <v>20.790419053201223</v>
      </c>
      <c r="H112" s="77">
        <v>12.099063924133722</v>
      </c>
      <c r="I112" s="77">
        <v>2.8409584479111958</v>
      </c>
      <c r="J112" s="77">
        <v>2.5925306480828718</v>
      </c>
      <c r="K112" s="78">
        <v>2.5925106924361208</v>
      </c>
    </row>
    <row r="113" spans="2:13" x14ac:dyDescent="0.35">
      <c r="B113" s="64" t="s">
        <v>48</v>
      </c>
      <c r="C113" s="31">
        <v>1.2336829111512535</v>
      </c>
      <c r="D113" s="77">
        <v>1.2500315447838479</v>
      </c>
      <c r="E113" s="77">
        <v>1.9447944771738412</v>
      </c>
      <c r="F113" s="77">
        <v>2.3994280649849409</v>
      </c>
      <c r="G113" s="77">
        <v>1.8771075549684235</v>
      </c>
      <c r="H113" s="77">
        <v>1.4066997715175933</v>
      </c>
      <c r="I113" s="77">
        <v>1.3700028762311958</v>
      </c>
      <c r="J113" s="77">
        <v>0.65773930087626931</v>
      </c>
      <c r="K113" s="78">
        <v>2.4905397151354175E-2</v>
      </c>
    </row>
    <row r="114" spans="2:13" x14ac:dyDescent="0.35">
      <c r="B114" s="64" t="s">
        <v>47</v>
      </c>
      <c r="C114" s="31">
        <v>5.2600293316177684E-8</v>
      </c>
      <c r="D114" s="77">
        <v>8.2980889644467018E-8</v>
      </c>
      <c r="E114" s="77">
        <v>1.1403154268961292E-7</v>
      </c>
      <c r="F114" s="77">
        <v>0.17372428406911458</v>
      </c>
      <c r="G114" s="77">
        <v>0.18347008118739414</v>
      </c>
      <c r="H114" s="77">
        <v>0.19369447131186424</v>
      </c>
      <c r="I114" s="77">
        <v>0.20488449817142171</v>
      </c>
      <c r="J114" s="77">
        <v>6.3030573245082145E-3</v>
      </c>
      <c r="K114" s="78">
        <v>4.203197274527763E-3</v>
      </c>
    </row>
    <row r="115" spans="2:13" x14ac:dyDescent="0.35">
      <c r="B115" s="64" t="s">
        <v>50</v>
      </c>
      <c r="C115" s="31">
        <v>27.969166316721417</v>
      </c>
      <c r="D115" s="77">
        <v>30.400603201595185</v>
      </c>
      <c r="E115" s="77">
        <v>33.31803913433447</v>
      </c>
      <c r="F115" s="77">
        <v>35.010736766878523</v>
      </c>
      <c r="G115" s="77">
        <v>36.887402556238918</v>
      </c>
      <c r="H115" s="77">
        <v>39.238385447848387</v>
      </c>
      <c r="I115" s="77">
        <v>42.865213536282717</v>
      </c>
      <c r="J115" s="77">
        <v>43.348577610409365</v>
      </c>
      <c r="K115" s="78">
        <v>43.622954482024234</v>
      </c>
    </row>
    <row r="116" spans="2:13" x14ac:dyDescent="0.35">
      <c r="B116" s="64" t="s">
        <v>51</v>
      </c>
      <c r="C116" s="31">
        <v>-1.272855965981438</v>
      </c>
      <c r="D116" s="77">
        <v>-7.4889713308586678</v>
      </c>
      <c r="E116" s="77">
        <v>-8.4810580472076111</v>
      </c>
      <c r="F116" s="77">
        <v>-12.030251987824171</v>
      </c>
      <c r="G116" s="77">
        <v>-13.01385798034983</v>
      </c>
      <c r="H116" s="77">
        <v>-11.860220887648598</v>
      </c>
      <c r="I116" s="77">
        <v>-2.906942356953214</v>
      </c>
      <c r="J116" s="77">
        <v>-7.5187905727773892</v>
      </c>
      <c r="K116" s="78">
        <v>-12.733213298936072</v>
      </c>
    </row>
    <row r="117" spans="2:13" x14ac:dyDescent="0.35">
      <c r="B117" s="65" t="s">
        <v>27</v>
      </c>
      <c r="C117" s="31">
        <v>-4.9563991113868155</v>
      </c>
      <c r="D117" s="44">
        <v>-0.6963594066458656</v>
      </c>
      <c r="E117" s="44">
        <v>-1.5273543398149461</v>
      </c>
      <c r="F117" s="44">
        <v>-2.9221567159288089</v>
      </c>
      <c r="G117" s="44">
        <v>-5.0057949995653965</v>
      </c>
      <c r="H117" s="44">
        <v>-8.6672623747881001</v>
      </c>
      <c r="I117" s="44">
        <v>-11.646095851259217</v>
      </c>
      <c r="J117" s="44">
        <v>-14.230933280885505</v>
      </c>
      <c r="K117" s="79">
        <v>-16.832830205794895</v>
      </c>
    </row>
    <row r="118" spans="2:13" x14ac:dyDescent="0.35">
      <c r="B118" s="33" t="s">
        <v>11</v>
      </c>
      <c r="C118" s="33">
        <v>76.57505073257127</v>
      </c>
      <c r="D118" s="80">
        <v>87.110130329092087</v>
      </c>
      <c r="E118" s="80">
        <v>92.59196735070708</v>
      </c>
      <c r="F118" s="80">
        <v>91.010517780947509</v>
      </c>
      <c r="G118" s="80">
        <v>91.563721002003248</v>
      </c>
      <c r="H118" s="80">
        <v>89.414763878043843</v>
      </c>
      <c r="I118" s="80">
        <v>92.233336774710438</v>
      </c>
      <c r="J118" s="80">
        <v>87.210877081907412</v>
      </c>
      <c r="K118" s="81">
        <v>81.952531307122598</v>
      </c>
    </row>
    <row r="119" spans="2:13" x14ac:dyDescent="0.35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3" x14ac:dyDescent="0.35">
      <c r="B120" s="38"/>
      <c r="C120" s="85" t="s">
        <v>71</v>
      </c>
      <c r="D120" s="86"/>
      <c r="E120" s="86"/>
      <c r="F120" s="86"/>
      <c r="G120" s="86"/>
      <c r="H120" s="86"/>
      <c r="I120" s="86"/>
      <c r="J120" s="86"/>
      <c r="K120" s="87"/>
    </row>
    <row r="121" spans="2:13" x14ac:dyDescent="0.35">
      <c r="C121" s="39">
        <v>2020</v>
      </c>
      <c r="D121" s="40">
        <v>2025</v>
      </c>
      <c r="E121" s="40">
        <v>2030</v>
      </c>
      <c r="F121" s="40">
        <v>2035</v>
      </c>
      <c r="G121" s="40">
        <v>2040</v>
      </c>
      <c r="H121" s="40">
        <v>2045</v>
      </c>
      <c r="I121" s="40">
        <v>2050</v>
      </c>
      <c r="J121" s="40">
        <v>2055</v>
      </c>
      <c r="K121" s="41">
        <v>2060</v>
      </c>
    </row>
    <row r="122" spans="2:13" x14ac:dyDescent="0.35">
      <c r="B122" s="63" t="s">
        <v>52</v>
      </c>
      <c r="C122" s="30">
        <v>12.418294405339331</v>
      </c>
      <c r="D122" s="43">
        <v>9.8964716171060338</v>
      </c>
      <c r="E122" s="43">
        <v>6.9565482471013658</v>
      </c>
      <c r="F122" s="43">
        <v>10.656264216071122</v>
      </c>
      <c r="G122" s="43">
        <v>11.806666711205235</v>
      </c>
      <c r="H122" s="43">
        <v>9.4719603955392113</v>
      </c>
      <c r="I122" s="43">
        <v>6.7239815246258345</v>
      </c>
      <c r="J122" s="43">
        <v>6.2327628572693126</v>
      </c>
      <c r="K122" s="76">
        <v>5.127337381250241</v>
      </c>
      <c r="M122" t="s">
        <v>72</v>
      </c>
    </row>
    <row r="123" spans="2:13" x14ac:dyDescent="0.35">
      <c r="B123" s="64" t="s">
        <v>45</v>
      </c>
      <c r="C123" s="31">
        <v>5.2540548567018543</v>
      </c>
      <c r="D123" s="77">
        <v>9.6099313239038615</v>
      </c>
      <c r="E123" s="77">
        <v>14.078164228788017</v>
      </c>
      <c r="F123" s="77">
        <v>17.641182311150267</v>
      </c>
      <c r="G123" s="77">
        <v>19.587094057035653</v>
      </c>
      <c r="H123" s="77">
        <v>23.818409203082563</v>
      </c>
      <c r="I123" s="77">
        <v>25.000943935768603</v>
      </c>
      <c r="J123" s="77">
        <v>26.75327349166735</v>
      </c>
      <c r="K123" s="78">
        <v>29.499187860707806</v>
      </c>
    </row>
    <row r="124" spans="2:13" x14ac:dyDescent="0.35">
      <c r="B124" s="64" t="s">
        <v>46</v>
      </c>
      <c r="C124" s="31">
        <v>2.095264589381117</v>
      </c>
      <c r="D124" s="77">
        <v>4.8173511305947363</v>
      </c>
      <c r="E124" s="77">
        <v>5.6428119376861723</v>
      </c>
      <c r="F124" s="77">
        <v>7.7778253960124175</v>
      </c>
      <c r="G124" s="77">
        <v>9.8671521435466101</v>
      </c>
      <c r="H124" s="77">
        <v>11.166657985889151</v>
      </c>
      <c r="I124" s="77">
        <v>12.724457831944706</v>
      </c>
      <c r="J124" s="77">
        <v>12.720044451701002</v>
      </c>
      <c r="K124" s="78">
        <v>12.560544878665651</v>
      </c>
    </row>
    <row r="125" spans="2:13" x14ac:dyDescent="0.35">
      <c r="B125" s="64" t="s">
        <v>49</v>
      </c>
      <c r="C125" s="31">
        <v>1.9997087493359336</v>
      </c>
      <c r="D125" s="77">
        <v>2.2601850763398139</v>
      </c>
      <c r="E125" s="77">
        <v>2.4132589067081334</v>
      </c>
      <c r="F125" s="77">
        <v>2.4528330590460845</v>
      </c>
      <c r="G125" s="77">
        <v>2.4848106546215645</v>
      </c>
      <c r="H125" s="77">
        <v>2.4527600563480165</v>
      </c>
      <c r="I125" s="77">
        <v>2.4762470739112774</v>
      </c>
      <c r="J125" s="77">
        <v>2.4143312870278031</v>
      </c>
      <c r="K125" s="78">
        <v>2.3611714692666674</v>
      </c>
    </row>
    <row r="126" spans="2:13" x14ac:dyDescent="0.35">
      <c r="B126" s="64" t="s">
        <v>44</v>
      </c>
      <c r="C126" s="31">
        <v>31.833722448646412</v>
      </c>
      <c r="D126" s="77">
        <v>35.823683809187415</v>
      </c>
      <c r="E126" s="77">
        <v>35.56682436813589</v>
      </c>
      <c r="F126" s="77">
        <v>24.740441117954038</v>
      </c>
      <c r="G126" s="77">
        <v>18.977249138157969</v>
      </c>
      <c r="H126" s="77">
        <v>10.434028695050841</v>
      </c>
      <c r="I126" s="77">
        <v>2.3626125397553928</v>
      </c>
      <c r="J126" s="77">
        <v>2.1021357728454806</v>
      </c>
      <c r="K126" s="78">
        <v>2.05585039322319</v>
      </c>
    </row>
    <row r="127" spans="2:13" x14ac:dyDescent="0.35">
      <c r="B127" s="64" t="s">
        <v>48</v>
      </c>
      <c r="C127" s="31">
        <v>1.2336829111512535</v>
      </c>
      <c r="D127" s="77">
        <v>1.2306581422444758</v>
      </c>
      <c r="E127" s="77">
        <v>1.8791601622569238</v>
      </c>
      <c r="F127" s="77">
        <v>2.2593804634734265</v>
      </c>
      <c r="G127" s="77">
        <v>1.7134016220932953</v>
      </c>
      <c r="H127" s="77">
        <v>1.2131141610103466</v>
      </c>
      <c r="I127" s="77">
        <v>1.1393288688416452</v>
      </c>
      <c r="J127" s="77">
        <v>0.53332342072824945</v>
      </c>
      <c r="K127" s="78">
        <v>1.974987824597094E-2</v>
      </c>
    </row>
    <row r="128" spans="2:13" x14ac:dyDescent="0.35">
      <c r="B128" s="64" t="s">
        <v>47</v>
      </c>
      <c r="C128" s="31">
        <v>5.2600293316177684E-8</v>
      </c>
      <c r="D128" s="77">
        <v>8.1694824356862248E-8</v>
      </c>
      <c r="E128" s="77">
        <v>1.1018312463248834E-7</v>
      </c>
      <c r="F128" s="77">
        <v>0.16358450548469713</v>
      </c>
      <c r="G128" s="77">
        <v>0.16746932474913925</v>
      </c>
      <c r="H128" s="77">
        <v>0.16703884568370819</v>
      </c>
      <c r="I128" s="77">
        <v>0.17038710472418106</v>
      </c>
      <c r="J128" s="77">
        <v>5.1107909910120004E-3</v>
      </c>
      <c r="K128" s="78">
        <v>3.333118275980056E-3</v>
      </c>
    </row>
    <row r="129" spans="2:13" x14ac:dyDescent="0.35">
      <c r="B129" s="64" t="s">
        <v>50</v>
      </c>
      <c r="C129" s="31">
        <v>27.969166316721417</v>
      </c>
      <c r="D129" s="77">
        <v>29.929444593060975</v>
      </c>
      <c r="E129" s="77">
        <v>32.193598120837279</v>
      </c>
      <c r="F129" s="77">
        <v>32.967262414425655</v>
      </c>
      <c r="G129" s="77">
        <v>33.670385699199493</v>
      </c>
      <c r="H129" s="77">
        <v>33.838521911903115</v>
      </c>
      <c r="I129" s="77">
        <v>35.647790306322648</v>
      </c>
      <c r="J129" s="77">
        <v>35.14889814868539</v>
      </c>
      <c r="K129" s="78">
        <v>34.592824780658688</v>
      </c>
    </row>
    <row r="130" spans="2:13" x14ac:dyDescent="0.35">
      <c r="B130" s="64" t="s">
        <v>51</v>
      </c>
      <c r="C130" s="31">
        <v>-4.9563991113868155</v>
      </c>
      <c r="D130" s="77">
        <v>-7.3729047749353693</v>
      </c>
      <c r="E130" s="77">
        <v>-8.1948332346464419</v>
      </c>
      <c r="F130" s="77">
        <v>-11.328081349303911</v>
      </c>
      <c r="G130" s="77">
        <v>-11.878895971732568</v>
      </c>
      <c r="H130" s="77">
        <v>-10.228054488126624</v>
      </c>
      <c r="I130" s="77">
        <v>-2.4174864190405239</v>
      </c>
      <c r="J130" s="77">
        <v>-6.0965599937098522</v>
      </c>
      <c r="K130" s="78">
        <v>-10.097386153117087</v>
      </c>
    </row>
    <row r="131" spans="2:13" x14ac:dyDescent="0.35">
      <c r="B131" s="33" t="s">
        <v>11</v>
      </c>
      <c r="C131" s="34">
        <v>77.847495218490792</v>
      </c>
      <c r="D131" s="35">
        <v>86.194820999196779</v>
      </c>
      <c r="E131" s="35">
        <v>90.535532847050462</v>
      </c>
      <c r="F131" s="35">
        <v>87.330692134313779</v>
      </c>
      <c r="G131" s="35">
        <v>86.395333378876387</v>
      </c>
      <c r="H131" s="35">
        <v>82.334436766380321</v>
      </c>
      <c r="I131" s="35">
        <v>83.828262766853754</v>
      </c>
      <c r="J131" s="35">
        <v>79.81332022720575</v>
      </c>
      <c r="K131" s="36">
        <v>76.122613607177115</v>
      </c>
    </row>
    <row r="132" spans="2:13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3" x14ac:dyDescent="0.35">
      <c r="B133" s="38"/>
      <c r="C133" s="85" t="s">
        <v>68</v>
      </c>
      <c r="D133" s="86"/>
      <c r="E133" s="86"/>
      <c r="F133" s="86"/>
      <c r="G133" s="86"/>
      <c r="H133" s="86"/>
      <c r="I133" s="86"/>
      <c r="J133" s="86"/>
      <c r="K133" s="87"/>
    </row>
    <row r="134" spans="2:13" x14ac:dyDescent="0.35">
      <c r="C134" s="39">
        <v>2020</v>
      </c>
      <c r="D134" s="40">
        <v>2025</v>
      </c>
      <c r="E134" s="40">
        <v>2030</v>
      </c>
      <c r="F134" s="40">
        <v>2035</v>
      </c>
      <c r="G134" s="40">
        <v>2040</v>
      </c>
      <c r="H134" s="40">
        <v>2045</v>
      </c>
      <c r="I134" s="40">
        <v>2050</v>
      </c>
      <c r="J134" s="40">
        <v>2055</v>
      </c>
      <c r="K134" s="41">
        <v>2060</v>
      </c>
    </row>
    <row r="135" spans="2:13" x14ac:dyDescent="0.35">
      <c r="B135" s="63" t="s">
        <v>52</v>
      </c>
      <c r="C135" s="30">
        <v>10.561310000657761</v>
      </c>
      <c r="D135" s="43">
        <v>9.2263993847739414</v>
      </c>
      <c r="E135" s="43">
        <v>9.2836016535737631</v>
      </c>
      <c r="F135" s="43">
        <v>10.140304525780049</v>
      </c>
      <c r="G135" s="43">
        <v>10.480744718753177</v>
      </c>
      <c r="H135" s="43">
        <v>10.787025247532872</v>
      </c>
      <c r="I135" s="43">
        <v>12.183899485455767</v>
      </c>
      <c r="J135" s="43">
        <v>11.226504212156302</v>
      </c>
      <c r="K135" s="76">
        <v>10.284978003424746</v>
      </c>
      <c r="M135" t="s">
        <v>73</v>
      </c>
    </row>
    <row r="136" spans="2:13" x14ac:dyDescent="0.35">
      <c r="B136" s="64" t="s">
        <v>45</v>
      </c>
      <c r="C136" s="31">
        <v>4.4670203578164331</v>
      </c>
      <c r="D136" s="77">
        <v>7.4152233244201495</v>
      </c>
      <c r="E136" s="77">
        <v>10.483838853815984</v>
      </c>
      <c r="F136" s="77">
        <v>14.36986190730976</v>
      </c>
      <c r="G136" s="77">
        <v>16.678426847313002</v>
      </c>
      <c r="H136" s="77">
        <v>21.146842273755482</v>
      </c>
      <c r="I136" s="77">
        <v>24.418920410502849</v>
      </c>
      <c r="J136" s="77">
        <v>24.694612128934189</v>
      </c>
      <c r="K136" s="78">
        <v>25.507227006131803</v>
      </c>
    </row>
    <row r="137" spans="2:13" x14ac:dyDescent="0.35">
      <c r="B137" s="64" t="s">
        <v>46</v>
      </c>
      <c r="C137" s="31">
        <v>1.781403093619899</v>
      </c>
      <c r="D137" s="77">
        <v>3.7171685479846439</v>
      </c>
      <c r="E137" s="77">
        <v>4.2021338915850865</v>
      </c>
      <c r="F137" s="77">
        <v>6.3355321037197374</v>
      </c>
      <c r="G137" s="77">
        <v>8.401888240197481</v>
      </c>
      <c r="H137" s="77">
        <v>9.9141614848908102</v>
      </c>
      <c r="I137" s="77">
        <v>12.428231664505953</v>
      </c>
      <c r="J137" s="77">
        <v>11.741238472944</v>
      </c>
      <c r="K137" s="78">
        <v>10.860796271872131</v>
      </c>
    </row>
    <row r="138" spans="2:13" x14ac:dyDescent="0.35">
      <c r="B138" s="64" t="s">
        <v>49</v>
      </c>
      <c r="C138" s="31">
        <v>1.7001611015905214</v>
      </c>
      <c r="D138" s="77">
        <v>1.7440059174921307</v>
      </c>
      <c r="E138" s="77">
        <v>1.7971247585483165</v>
      </c>
      <c r="F138" s="77">
        <v>1.997988100712405</v>
      </c>
      <c r="G138" s="77">
        <v>2.1158183348613435</v>
      </c>
      <c r="H138" s="77">
        <v>2.1776487927769073</v>
      </c>
      <c r="I138" s="77">
        <v>2.4185998884654154</v>
      </c>
      <c r="J138" s="77">
        <v>2.2285487681524949</v>
      </c>
      <c r="K138" s="78">
        <v>2.0416472803038568</v>
      </c>
    </row>
    <row r="139" spans="2:13" x14ac:dyDescent="0.35">
      <c r="B139" s="64" t="s">
        <v>44</v>
      </c>
      <c r="C139" s="31">
        <v>27.065169687331053</v>
      </c>
      <c r="D139" s="77">
        <v>27.642301156490184</v>
      </c>
      <c r="E139" s="77">
        <v>26.486184502310849</v>
      </c>
      <c r="F139" s="77">
        <v>20.152658485152678</v>
      </c>
      <c r="G139" s="77">
        <v>16.159143392703076</v>
      </c>
      <c r="H139" s="77">
        <v>9.2637067913638376</v>
      </c>
      <c r="I139" s="77">
        <v>2.3076107733117599</v>
      </c>
      <c r="J139" s="77">
        <v>1.9403766633995247</v>
      </c>
      <c r="K139" s="78">
        <v>1.7776436055867408</v>
      </c>
    </row>
    <row r="140" spans="2:13" x14ac:dyDescent="0.35">
      <c r="B140" s="64" t="s">
        <v>48</v>
      </c>
      <c r="C140" s="31">
        <v>1.0488825924939542</v>
      </c>
      <c r="D140" s="77">
        <v>0.94960147509687864</v>
      </c>
      <c r="E140" s="77">
        <v>1.399387874828643</v>
      </c>
      <c r="F140" s="77">
        <v>1.840408691636592</v>
      </c>
      <c r="G140" s="77">
        <v>1.4589629033759455</v>
      </c>
      <c r="H140" s="77">
        <v>1.0770464813252494</v>
      </c>
      <c r="I140" s="77">
        <v>1.1128052221191891</v>
      </c>
      <c r="J140" s="77">
        <v>0.49228424395476433</v>
      </c>
      <c r="K140" s="78">
        <v>1.7077237181652959E-2</v>
      </c>
    </row>
    <row r="141" spans="2:13" x14ac:dyDescent="0.35">
      <c r="B141" s="64" t="s">
        <v>47</v>
      </c>
      <c r="C141" s="31">
        <v>4.4720998824511274E-8</v>
      </c>
      <c r="D141" s="77">
        <v>6.3037429367322764E-8</v>
      </c>
      <c r="E141" s="77">
        <v>8.2052042033634943E-8</v>
      </c>
      <c r="F141" s="77">
        <v>0.13324995527680028</v>
      </c>
      <c r="G141" s="77">
        <v>0.1426002690273567</v>
      </c>
      <c r="H141" s="77">
        <v>0.14830310845471598</v>
      </c>
      <c r="I141" s="77">
        <v>0.16642048235959456</v>
      </c>
      <c r="J141" s="77">
        <v>4.7175162035554986E-3</v>
      </c>
      <c r="K141" s="78">
        <v>2.8820659370406817E-3</v>
      </c>
    </row>
    <row r="142" spans="2:13" x14ac:dyDescent="0.35">
      <c r="B142" s="64" t="s">
        <v>50</v>
      </c>
      <c r="C142" s="31">
        <v>23.779507206435319</v>
      </c>
      <c r="D142" s="77">
        <v>23.094183314439103</v>
      </c>
      <c r="E142" s="77">
        <v>23.974183660480527</v>
      </c>
      <c r="F142" s="77">
        <v>26.853926227944001</v>
      </c>
      <c r="G142" s="77">
        <v>28.670361370077654</v>
      </c>
      <c r="H142" s="77">
        <v>30.043059532096056</v>
      </c>
      <c r="I142" s="77">
        <v>34.817907537283013</v>
      </c>
      <c r="J142" s="77">
        <v>32.44419442022842</v>
      </c>
      <c r="K142" s="78">
        <v>29.911570400854792</v>
      </c>
    </row>
    <row r="143" spans="2:13" x14ac:dyDescent="0.35">
      <c r="B143" s="33" t="s">
        <v>11</v>
      </c>
      <c r="C143" s="34">
        <v>70.403454084665938</v>
      </c>
      <c r="D143" s="35">
        <v>73.788883183734455</v>
      </c>
      <c r="E143" s="35">
        <v>77.626455277195205</v>
      </c>
      <c r="F143" s="35">
        <v>81.823929997532019</v>
      </c>
      <c r="G143" s="35">
        <v>84.107946076309034</v>
      </c>
      <c r="H143" s="35">
        <v>84.557793712195931</v>
      </c>
      <c r="I143" s="35">
        <v>89.854395464003545</v>
      </c>
      <c r="J143" s="35">
        <v>84.772476425973252</v>
      </c>
      <c r="K143" s="36">
        <v>80.403821871292763</v>
      </c>
    </row>
  </sheetData>
  <mergeCells count="9">
    <mergeCell ref="C86:K86"/>
    <mergeCell ref="C106:K106"/>
    <mergeCell ref="C120:K120"/>
    <mergeCell ref="C133:K133"/>
    <mergeCell ref="C6:K6"/>
    <mergeCell ref="C16:K16"/>
    <mergeCell ref="C27:K27"/>
    <mergeCell ref="C50:K50"/>
    <mergeCell ref="C68:K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44"/>
  <sheetViews>
    <sheetView topLeftCell="A81" zoomScale="70" zoomScaleNormal="70" workbookViewId="0">
      <selection activeCell="C88" sqref="C88:K104"/>
    </sheetView>
  </sheetViews>
  <sheetFormatPr baseColWidth="10" defaultRowHeight="14.5" x14ac:dyDescent="0.35"/>
  <cols>
    <col min="2" max="2" width="59.26953125" bestFit="1" customWidth="1"/>
    <col min="3" max="3" width="13.54296875" bestFit="1" customWidth="1"/>
    <col min="4" max="4" width="12.54296875" bestFit="1" customWidth="1"/>
    <col min="5" max="6" width="14.1796875" bestFit="1" customWidth="1"/>
    <col min="7" max="7" width="13.7265625" bestFit="1" customWidth="1"/>
    <col min="8" max="8" width="14.1796875" bestFit="1" customWidth="1"/>
    <col min="9" max="11" width="14.54296875" bestFit="1" customWidth="1"/>
  </cols>
  <sheetData>
    <row r="2" spans="2:15" ht="15.5" x14ac:dyDescent="0.35">
      <c r="B2" t="s">
        <v>0</v>
      </c>
      <c r="C2" s="1" t="s">
        <v>42</v>
      </c>
    </row>
    <row r="3" spans="2:15" ht="15" thickBot="1" x14ac:dyDescent="0.4"/>
    <row r="4" spans="2:15" ht="15" thickBot="1" x14ac:dyDescent="0.4">
      <c r="B4" s="2" t="s">
        <v>1</v>
      </c>
      <c r="C4" s="3">
        <v>972.85734187468722</v>
      </c>
    </row>
    <row r="6" spans="2:15" x14ac:dyDescent="0.35">
      <c r="C6" s="88" t="s">
        <v>2</v>
      </c>
      <c r="D6" s="89"/>
      <c r="E6" s="89"/>
      <c r="F6" s="89"/>
      <c r="G6" s="89"/>
      <c r="H6" s="89"/>
      <c r="I6" s="89"/>
      <c r="J6" s="89"/>
      <c r="K6" s="90"/>
    </row>
    <row r="7" spans="2:15" x14ac:dyDescent="0.35">
      <c r="B7" s="4"/>
      <c r="C7" s="5">
        <v>2020</v>
      </c>
      <c r="D7" s="6">
        <v>2025</v>
      </c>
      <c r="E7" s="6">
        <v>2030</v>
      </c>
      <c r="F7" s="6">
        <v>2035</v>
      </c>
      <c r="G7" s="6">
        <v>2040</v>
      </c>
      <c r="H7" s="6">
        <v>2045</v>
      </c>
      <c r="I7" s="6">
        <v>2050</v>
      </c>
      <c r="J7" s="6">
        <v>2055</v>
      </c>
      <c r="K7" s="7">
        <v>2060</v>
      </c>
      <c r="N7" s="45" t="s">
        <v>32</v>
      </c>
      <c r="O7" s="46">
        <v>2.5000000000000001E-2</v>
      </c>
    </row>
    <row r="8" spans="2:15" x14ac:dyDescent="0.35">
      <c r="B8" s="8" t="s">
        <v>3</v>
      </c>
      <c r="C8" s="9">
        <v>14.981334162089077</v>
      </c>
      <c r="D8" s="10">
        <v>17.942830525704935</v>
      </c>
      <c r="E8" s="10">
        <v>19.763313974690739</v>
      </c>
      <c r="F8" s="10">
        <v>21.193528753353224</v>
      </c>
      <c r="G8" s="10">
        <v>22.641097771337598</v>
      </c>
      <c r="H8" s="10">
        <v>23.512513295817737</v>
      </c>
      <c r="I8" s="10">
        <v>25.650425144154784</v>
      </c>
      <c r="J8" s="10">
        <v>26.349510593754445</v>
      </c>
      <c r="K8" s="11">
        <v>28.070910220115703</v>
      </c>
      <c r="N8" s="47" t="s">
        <v>33</v>
      </c>
      <c r="O8" s="48">
        <v>0.97560975609756106</v>
      </c>
    </row>
    <row r="9" spans="2:15" x14ac:dyDescent="0.35">
      <c r="B9" s="12" t="s">
        <v>4</v>
      </c>
      <c r="C9" s="9">
        <v>11.256250889959157</v>
      </c>
      <c r="D9" s="10">
        <v>12.133730180056043</v>
      </c>
      <c r="E9" s="10">
        <v>12.024440380791654</v>
      </c>
      <c r="F9" s="10">
        <v>11.123312569378953</v>
      </c>
      <c r="G9" s="10">
        <v>10.097287835048071</v>
      </c>
      <c r="H9" s="10">
        <v>8.4909449997674269</v>
      </c>
      <c r="I9" s="10">
        <v>6.7471041146711874</v>
      </c>
      <c r="J9" s="10">
        <v>5.6267329139140108</v>
      </c>
      <c r="K9" s="11">
        <v>6.2244706515266026</v>
      </c>
      <c r="N9" s="49" t="s">
        <v>34</v>
      </c>
      <c r="O9" s="50">
        <v>4.7619742080098071</v>
      </c>
    </row>
    <row r="10" spans="2:15" x14ac:dyDescent="0.35">
      <c r="B10" s="12" t="s">
        <v>5</v>
      </c>
      <c r="C10" s="9">
        <v>-2.908866163632422</v>
      </c>
      <c r="D10" s="10">
        <v>-5.6097258652148376</v>
      </c>
      <c r="E10" s="10">
        <v>-8.5258686864341122</v>
      </c>
      <c r="F10" s="10">
        <v>-9.756321105012308</v>
      </c>
      <c r="G10" s="10">
        <v>-11.105606314979124</v>
      </c>
      <c r="H10" s="10">
        <v>-12.359955318604008</v>
      </c>
      <c r="I10" s="10">
        <v>-13.842220592368111</v>
      </c>
      <c r="J10" s="10">
        <v>-13.352818544592546</v>
      </c>
      <c r="K10" s="11">
        <v>-18.663816428701463</v>
      </c>
      <c r="M10" s="42"/>
    </row>
    <row r="11" spans="2:15" x14ac:dyDescent="0.35">
      <c r="B11" s="12" t="s">
        <v>6</v>
      </c>
      <c r="C11" s="9">
        <v>13.08058339587363</v>
      </c>
      <c r="D11" s="10">
        <v>13.219808390419951</v>
      </c>
      <c r="E11" s="10">
        <v>13.42325013359307</v>
      </c>
      <c r="F11" s="10">
        <v>13.571450079755202</v>
      </c>
      <c r="G11" s="10">
        <v>13.783687766394284</v>
      </c>
      <c r="H11" s="10">
        <v>13.975808133995708</v>
      </c>
      <c r="I11" s="10">
        <v>14.588472797833862</v>
      </c>
      <c r="J11" s="10">
        <v>14.739592447748709</v>
      </c>
      <c r="K11" s="11">
        <v>14.884621264246434</v>
      </c>
    </row>
    <row r="12" spans="2:15" x14ac:dyDescent="0.35">
      <c r="B12" s="8" t="s">
        <v>7</v>
      </c>
      <c r="C12" s="13">
        <v>36.409302284289438</v>
      </c>
      <c r="D12" s="14">
        <v>37.686643230966091</v>
      </c>
      <c r="E12" s="14">
        <v>36.685135802641348</v>
      </c>
      <c r="F12" s="14">
        <v>36.131970297475064</v>
      </c>
      <c r="G12" s="14">
        <v>35.41646705780083</v>
      </c>
      <c r="H12" s="14">
        <v>33.619311110976859</v>
      </c>
      <c r="I12" s="14">
        <v>33.14378146429172</v>
      </c>
      <c r="J12" s="14">
        <v>33.363017410824625</v>
      </c>
      <c r="K12" s="15">
        <v>30.51618570718728</v>
      </c>
    </row>
    <row r="13" spans="2:15" x14ac:dyDescent="0.35">
      <c r="B13" s="16" t="s">
        <v>8</v>
      </c>
      <c r="C13" s="17">
        <v>173.38015840941887</v>
      </c>
      <c r="D13" s="18">
        <v>158.61898562130813</v>
      </c>
      <c r="E13" s="18">
        <v>136.47041619363412</v>
      </c>
      <c r="F13" s="18">
        <v>118.80116582428697</v>
      </c>
      <c r="G13" s="18">
        <v>102.92359976455992</v>
      </c>
      <c r="H13" s="18">
        <v>86.35335474592631</v>
      </c>
      <c r="I13" s="18">
        <v>75.244218142407078</v>
      </c>
      <c r="J13" s="18">
        <v>66.94483449830733</v>
      </c>
      <c r="K13" s="19">
        <v>54.120608674838579</v>
      </c>
    </row>
    <row r="14" spans="2:15" x14ac:dyDescent="0.35">
      <c r="B14" s="20" t="s">
        <v>9</v>
      </c>
      <c r="C14" s="21">
        <v>4.7619742080098071</v>
      </c>
      <c r="D14" s="21">
        <v>4.2088913212354031</v>
      </c>
      <c r="E14" s="21">
        <v>3.7200466403563968</v>
      </c>
      <c r="F14" s="21">
        <v>3.2879791731863817</v>
      </c>
      <c r="G14" s="21">
        <v>2.9060944897915779</v>
      </c>
      <c r="H14" s="21">
        <v>2.5685640750006784</v>
      </c>
      <c r="I14" s="21">
        <v>2.2702363706891235</v>
      </c>
      <c r="J14" s="21">
        <v>2.0065581501206511</v>
      </c>
      <c r="K14" s="22">
        <v>1.7735050243219586</v>
      </c>
    </row>
    <row r="16" spans="2:15" x14ac:dyDescent="0.35">
      <c r="C16" s="88" t="s">
        <v>10</v>
      </c>
      <c r="D16" s="89"/>
      <c r="E16" s="89"/>
      <c r="F16" s="89"/>
      <c r="G16" s="89"/>
      <c r="H16" s="89"/>
      <c r="I16" s="89"/>
      <c r="J16" s="89"/>
      <c r="K16" s="90"/>
    </row>
    <row r="17" spans="2:13" x14ac:dyDescent="0.35">
      <c r="B17" s="4"/>
      <c r="C17" s="5">
        <v>2020</v>
      </c>
      <c r="D17" s="6">
        <v>2025</v>
      </c>
      <c r="E17" s="6">
        <v>2030</v>
      </c>
      <c r="F17" s="6">
        <v>2035</v>
      </c>
      <c r="G17" s="6">
        <v>2040</v>
      </c>
      <c r="H17" s="6">
        <v>2045</v>
      </c>
      <c r="I17" s="6">
        <v>2050</v>
      </c>
      <c r="J17" s="6">
        <v>2055</v>
      </c>
      <c r="K17" s="7">
        <v>2060</v>
      </c>
    </row>
    <row r="18" spans="2:13" x14ac:dyDescent="0.35">
      <c r="B18" s="8" t="s">
        <v>3</v>
      </c>
      <c r="C18" s="9">
        <v>32.033401603765796</v>
      </c>
      <c r="D18" s="10">
        <v>40.129928695215668</v>
      </c>
      <c r="E18" s="10">
        <v>46.731867514184636</v>
      </c>
      <c r="F18" s="10">
        <v>51.286341018797899</v>
      </c>
      <c r="G18" s="10">
        <v>56.312816973763141</v>
      </c>
      <c r="H18" s="10">
        <v>60.319505650631854</v>
      </c>
      <c r="I18" s="10">
        <v>67.55639088489751</v>
      </c>
      <c r="J18" s="10">
        <v>69.397158124362264</v>
      </c>
      <c r="K18" s="11">
        <v>73.929869650105232</v>
      </c>
    </row>
    <row r="19" spans="2:13" x14ac:dyDescent="0.35">
      <c r="B19" s="12" t="s">
        <v>4</v>
      </c>
      <c r="C19" s="9">
        <v>24.0683507496456</v>
      </c>
      <c r="D19" s="10">
        <v>27.137620579710909</v>
      </c>
      <c r="E19" s="10">
        <v>28.4327089842816</v>
      </c>
      <c r="F19" s="10">
        <v>26.917367481882415</v>
      </c>
      <c r="G19" s="10">
        <v>25.113920160986734</v>
      </c>
      <c r="H19" s="10">
        <v>21.782852324161247</v>
      </c>
      <c r="I19" s="10">
        <v>17.770075948066577</v>
      </c>
      <c r="J19" s="10">
        <v>14.819223012172321</v>
      </c>
      <c r="K19" s="11">
        <v>16.393280456524167</v>
      </c>
    </row>
    <row r="20" spans="2:13" x14ac:dyDescent="0.35">
      <c r="B20" s="12" t="s">
        <v>5</v>
      </c>
      <c r="C20" s="9">
        <v>-6.2197983853161212</v>
      </c>
      <c r="D20" s="10">
        <v>-12.546398331538276</v>
      </c>
      <c r="E20" s="10">
        <v>-20.160068620475833</v>
      </c>
      <c r="F20" s="10">
        <v>-23.609377046349056</v>
      </c>
      <c r="G20" s="10">
        <v>-27.621804477598907</v>
      </c>
      <c r="H20" s="10">
        <v>-31.708494336703044</v>
      </c>
      <c r="I20" s="10">
        <v>-36.456723808575745</v>
      </c>
      <c r="J20" s="10">
        <v>-35.167547292686585</v>
      </c>
      <c r="K20" s="11">
        <v>-49.154569799400832</v>
      </c>
    </row>
    <row r="21" spans="2:13" x14ac:dyDescent="0.35">
      <c r="B21" s="12" t="s">
        <v>6</v>
      </c>
      <c r="C21" s="9">
        <v>27.969176616586516</v>
      </c>
      <c r="D21" s="10">
        <v>29.566682208359307</v>
      </c>
      <c r="E21" s="10">
        <v>31.740301634440261</v>
      </c>
      <c r="F21" s="10">
        <v>32.841629395944359</v>
      </c>
      <c r="G21" s="10">
        <v>34.282714303503617</v>
      </c>
      <c r="H21" s="10">
        <v>35.853837788606413</v>
      </c>
      <c r="I21" s="10">
        <v>38.422153442113405</v>
      </c>
      <c r="J21" s="10">
        <v>38.819917514047674</v>
      </c>
      <c r="K21" s="11">
        <v>39.20136900542542</v>
      </c>
    </row>
    <row r="22" spans="2:13" x14ac:dyDescent="0.35">
      <c r="B22" s="8" t="s">
        <v>11</v>
      </c>
      <c r="C22" s="13">
        <v>77.851130584681783</v>
      </c>
      <c r="D22" s="14">
        <v>84.287833151747606</v>
      </c>
      <c r="E22" s="14">
        <v>86.744809512430663</v>
      </c>
      <c r="F22" s="14">
        <v>87.435960850275592</v>
      </c>
      <c r="G22" s="14">
        <v>88.087646960654581</v>
      </c>
      <c r="H22" s="14">
        <v>86.247701426696452</v>
      </c>
      <c r="I22" s="14">
        <v>87.29189646650174</v>
      </c>
      <c r="J22" s="14">
        <v>87.86875135789569</v>
      </c>
      <c r="K22" s="15">
        <v>80.369949312653986</v>
      </c>
      <c r="L22" s="7" t="s">
        <v>38</v>
      </c>
      <c r="M22" s="7" t="s">
        <v>53</v>
      </c>
    </row>
    <row r="23" spans="2:13" x14ac:dyDescent="0.35">
      <c r="B23" s="23" t="s">
        <v>12</v>
      </c>
      <c r="C23" s="24">
        <v>467.67852966098656</v>
      </c>
      <c r="D23" s="25">
        <v>447.11842530246258</v>
      </c>
      <c r="E23" s="25">
        <v>422.90871360302333</v>
      </c>
      <c r="F23" s="25">
        <v>413.23924328283033</v>
      </c>
      <c r="G23" s="25">
        <v>402.0594065092921</v>
      </c>
      <c r="H23" s="25">
        <v>389.79950253573475</v>
      </c>
      <c r="I23" s="25">
        <v>379.68909836906391</v>
      </c>
      <c r="J23" s="25">
        <v>379.69149322419162</v>
      </c>
      <c r="K23" s="26">
        <v>379.69646575828568</v>
      </c>
      <c r="L23" s="51">
        <v>11507.806395542812</v>
      </c>
      <c r="M23" s="51">
        <v>13255.624440596268</v>
      </c>
    </row>
    <row r="24" spans="2:13" x14ac:dyDescent="0.35">
      <c r="B24" s="23" t="s">
        <v>67</v>
      </c>
      <c r="C24" s="34">
        <v>467.67852966098656</v>
      </c>
      <c r="D24" s="35">
        <v>459.83744007997865</v>
      </c>
      <c r="E24" s="35">
        <v>458.62823001136053</v>
      </c>
      <c r="F24" s="35">
        <v>471.31204451771708</v>
      </c>
      <c r="G24" s="35">
        <v>481.22261655320654</v>
      </c>
      <c r="H24" s="35">
        <v>488.61239951268175</v>
      </c>
      <c r="I24" s="35">
        <v>519.12010885506675</v>
      </c>
      <c r="J24" s="35">
        <v>521.93855405312422</v>
      </c>
      <c r="K24" s="36">
        <v>540.18842150158025</v>
      </c>
      <c r="L24" s="37"/>
      <c r="M24" s="37"/>
    </row>
    <row r="25" spans="2:13" x14ac:dyDescent="0.35">
      <c r="B25" s="23" t="s">
        <v>70</v>
      </c>
      <c r="C25" s="24">
        <v>550.07782449659089</v>
      </c>
      <c r="D25" s="25">
        <v>578.29341552887126</v>
      </c>
      <c r="E25" s="25">
        <v>579.47310471069397</v>
      </c>
      <c r="F25" s="25">
        <v>561.79687108716882</v>
      </c>
      <c r="G25" s="25">
        <v>552.69567579892589</v>
      </c>
      <c r="H25" s="25">
        <v>530.3258498140076</v>
      </c>
      <c r="I25" s="25">
        <v>525.88519545257964</v>
      </c>
      <c r="J25" s="25">
        <v>517.58735898162342</v>
      </c>
      <c r="K25" s="26">
        <v>576.36684716578861</v>
      </c>
      <c r="L25" s="37"/>
      <c r="M25" s="37"/>
    </row>
    <row r="27" spans="2:13" x14ac:dyDescent="0.35">
      <c r="C27" s="88" t="s">
        <v>13</v>
      </c>
      <c r="D27" s="89"/>
      <c r="E27" s="89"/>
      <c r="F27" s="89"/>
      <c r="G27" s="89"/>
      <c r="H27" s="89"/>
      <c r="I27" s="89"/>
      <c r="J27" s="89"/>
      <c r="K27" s="90"/>
    </row>
    <row r="28" spans="2:13" x14ac:dyDescent="0.35">
      <c r="C28" s="27">
        <v>2020</v>
      </c>
      <c r="D28" s="28">
        <v>2025</v>
      </c>
      <c r="E28" s="28">
        <v>2030</v>
      </c>
      <c r="F28" s="28">
        <v>2035</v>
      </c>
      <c r="G28" s="28">
        <v>2040</v>
      </c>
      <c r="H28" s="28">
        <v>2045</v>
      </c>
      <c r="I28" s="28">
        <v>2050</v>
      </c>
      <c r="J28" s="28">
        <v>2055</v>
      </c>
      <c r="K28" s="29">
        <v>2060</v>
      </c>
      <c r="L28" s="7" t="s">
        <v>38</v>
      </c>
    </row>
    <row r="29" spans="2:13" x14ac:dyDescent="0.35">
      <c r="B29" s="30" t="s">
        <v>74</v>
      </c>
      <c r="C29" s="13">
        <v>2.4572095550268673</v>
      </c>
      <c r="D29" s="14">
        <v>3.3634168163878595</v>
      </c>
      <c r="E29" s="14">
        <v>4.1854276382894771</v>
      </c>
      <c r="F29" s="14">
        <v>4.9752252679704299</v>
      </c>
      <c r="G29" s="14">
        <v>5.6819503900876382</v>
      </c>
      <c r="H29" s="14">
        <v>6.3094712040780037</v>
      </c>
      <c r="I29" s="14">
        <v>7.44184288723448</v>
      </c>
      <c r="J29" s="14">
        <v>8.800991011246408</v>
      </c>
      <c r="K29" s="15">
        <v>10.431197864281978</v>
      </c>
      <c r="L29" s="11">
        <v>143.5586376994346</v>
      </c>
    </row>
    <row r="30" spans="2:13" x14ac:dyDescent="0.35">
      <c r="B30" s="31" t="s">
        <v>93</v>
      </c>
      <c r="C30" s="9">
        <v>0</v>
      </c>
      <c r="D30" s="10">
        <v>0.26044482067914998</v>
      </c>
      <c r="E30" s="10">
        <v>0.32448463116296911</v>
      </c>
      <c r="F30" s="10">
        <v>0.58258696457801906</v>
      </c>
      <c r="G30" s="10">
        <v>0.81707984232507491</v>
      </c>
      <c r="H30" s="10">
        <v>1.047025763610911</v>
      </c>
      <c r="I30" s="10">
        <v>1.2238615811735301</v>
      </c>
      <c r="J30" s="10">
        <v>1.2186781596554919</v>
      </c>
      <c r="K30" s="11">
        <v>1.2040997918200569</v>
      </c>
      <c r="L30" s="11">
        <v>16.641960401514385</v>
      </c>
    </row>
    <row r="31" spans="2:13" x14ac:dyDescent="0.35">
      <c r="B31" s="31" t="s">
        <v>94</v>
      </c>
      <c r="C31" s="9">
        <v>0</v>
      </c>
      <c r="D31" s="10">
        <v>0.60207762147741195</v>
      </c>
      <c r="E31" s="10">
        <v>1.2883266424991648</v>
      </c>
      <c r="F31" s="10">
        <v>2.0734982367847841</v>
      </c>
      <c r="G31" s="10">
        <v>2.7959805402867777</v>
      </c>
      <c r="H31" s="10">
        <v>3.4557735511260681</v>
      </c>
      <c r="I31" s="10">
        <v>3.9295118804571914</v>
      </c>
      <c r="J31" s="10">
        <v>3.8493416551380597</v>
      </c>
      <c r="K31" s="11">
        <v>3.7767737788594222</v>
      </c>
      <c r="L31" s="11">
        <v>54.489068861815589</v>
      </c>
    </row>
    <row r="32" spans="2:13" x14ac:dyDescent="0.35">
      <c r="B32" s="31" t="s">
        <v>15</v>
      </c>
      <c r="C32" s="9">
        <v>0.97991062327213951</v>
      </c>
      <c r="D32" s="10">
        <v>1.8647134897061424</v>
      </c>
      <c r="E32" s="10">
        <v>2.1314520966924664</v>
      </c>
      <c r="F32" s="10">
        <v>2.779104872469659</v>
      </c>
      <c r="G32" s="10">
        <v>3.3661701999290199</v>
      </c>
      <c r="H32" s="10">
        <v>3.5820170826838265</v>
      </c>
      <c r="I32" s="10">
        <v>4.6468883944178074</v>
      </c>
      <c r="J32" s="10">
        <v>5.3588083336291277</v>
      </c>
      <c r="K32" s="11">
        <v>5.8293081142465066</v>
      </c>
      <c r="L32" s="11">
        <v>80.205077563344105</v>
      </c>
    </row>
    <row r="33" spans="2:13" x14ac:dyDescent="0.35">
      <c r="B33" s="31" t="s">
        <v>16</v>
      </c>
      <c r="C33" s="9">
        <v>4.8961532907818128</v>
      </c>
      <c r="D33" s="10">
        <v>4.8961532907818128</v>
      </c>
      <c r="E33" s="10">
        <v>4.8961532907818128</v>
      </c>
      <c r="F33" s="10">
        <v>4.8961532943457655</v>
      </c>
      <c r="G33" s="10">
        <v>4.8961532943489079</v>
      </c>
      <c r="H33" s="10">
        <v>4.8961532943541588</v>
      </c>
      <c r="I33" s="10">
        <v>4.8961532943564352</v>
      </c>
      <c r="J33" s="10">
        <v>4.8961533014764509</v>
      </c>
      <c r="K33" s="11">
        <v>5.1178557662901376</v>
      </c>
      <c r="L33" s="11">
        <v>135.05625352211692</v>
      </c>
    </row>
    <row r="34" spans="2:13" x14ac:dyDescent="0.35">
      <c r="B34" s="31" t="s">
        <v>17</v>
      </c>
      <c r="C34" s="9">
        <v>0.93522119202925813</v>
      </c>
      <c r="D34" s="10">
        <v>0.99390962439507102</v>
      </c>
      <c r="E34" s="10">
        <v>0.99392499517094279</v>
      </c>
      <c r="F34" s="10">
        <v>0.99392648478136014</v>
      </c>
      <c r="G34" s="10">
        <v>0.9939276158535405</v>
      </c>
      <c r="H34" s="10">
        <v>0.99392733878205886</v>
      </c>
      <c r="I34" s="10">
        <v>0.99392754356473423</v>
      </c>
      <c r="J34" s="10">
        <v>0.99392806373582876</v>
      </c>
      <c r="K34" s="11">
        <v>0.99392818200679534</v>
      </c>
      <c r="L34" s="11">
        <v>27.057188872125284</v>
      </c>
    </row>
    <row r="35" spans="2:13" x14ac:dyDescent="0.35">
      <c r="B35" s="31" t="s">
        <v>95</v>
      </c>
      <c r="C35" s="9">
        <v>14.887953991022828</v>
      </c>
      <c r="D35" s="10">
        <v>14.887953991022828</v>
      </c>
      <c r="E35" s="10">
        <v>13.89962085314829</v>
      </c>
      <c r="F35" s="10">
        <v>11.176796669488695</v>
      </c>
      <c r="G35" s="10">
        <v>8.81655748014464</v>
      </c>
      <c r="H35" s="10">
        <v>5.8777049750969619</v>
      </c>
      <c r="I35" s="10">
        <v>2.4664498588298018</v>
      </c>
      <c r="J35" s="10">
        <v>0</v>
      </c>
      <c r="K35" s="11">
        <v>0</v>
      </c>
      <c r="L35" s="11">
        <v>268.33258091871744</v>
      </c>
    </row>
    <row r="36" spans="2:13" x14ac:dyDescent="0.35">
      <c r="B36" s="31" t="s">
        <v>96</v>
      </c>
      <c r="C36" s="9">
        <v>0</v>
      </c>
      <c r="D36" s="10">
        <v>0.865406432999275</v>
      </c>
      <c r="E36" s="10">
        <v>0.865406432999275</v>
      </c>
      <c r="F36" s="10">
        <v>0.865406432999275</v>
      </c>
      <c r="G36" s="10">
        <v>0.865406432999275</v>
      </c>
      <c r="H36" s="10">
        <v>0.865406432999275</v>
      </c>
      <c r="I36" s="10">
        <v>0.865406432999275</v>
      </c>
      <c r="J36" s="10">
        <v>0.865406432999275</v>
      </c>
      <c r="K36" s="11">
        <v>0.865406432999275</v>
      </c>
      <c r="L36" s="11">
        <v>19.680965135232217</v>
      </c>
      <c r="M36" s="42"/>
    </row>
    <row r="37" spans="2:13" x14ac:dyDescent="0.35">
      <c r="B37" s="31" t="s">
        <v>19</v>
      </c>
      <c r="C37" s="9">
        <v>0.57696719351882075</v>
      </c>
      <c r="D37" s="10">
        <v>0.54117811064399957</v>
      </c>
      <c r="E37" s="10">
        <v>0.62748335266270949</v>
      </c>
      <c r="F37" s="10">
        <v>0.56911388213389091</v>
      </c>
      <c r="G37" s="10">
        <v>0.33893984894497026</v>
      </c>
      <c r="H37" s="10">
        <v>0.14516499693012377</v>
      </c>
      <c r="I37" s="10">
        <v>0.10257694824405429</v>
      </c>
      <c r="J37" s="10">
        <v>2.9190770468120058E-2</v>
      </c>
      <c r="K37" s="11">
        <v>3.9400835381860948E-6</v>
      </c>
      <c r="L37" s="11">
        <v>10.880075385415566</v>
      </c>
    </row>
    <row r="38" spans="2:13" x14ac:dyDescent="0.35">
      <c r="B38" s="31" t="s">
        <v>20</v>
      </c>
      <c r="C38" s="9">
        <v>0.90925288283059025</v>
      </c>
      <c r="D38" s="10">
        <v>0.36102688622685758</v>
      </c>
      <c r="E38" s="10">
        <v>0.23448601830237734</v>
      </c>
      <c r="F38" s="10">
        <v>0.10794497771554082</v>
      </c>
      <c r="G38" s="10">
        <v>1.8285518443040001E-6</v>
      </c>
      <c r="H38" s="10">
        <v>1.9239908901249999E-6</v>
      </c>
      <c r="I38" s="10">
        <v>1.868842863401E-6</v>
      </c>
      <c r="J38" s="10">
        <v>1.8731802012410001E-6</v>
      </c>
      <c r="K38" s="11">
        <v>1.8685492871350001E-6</v>
      </c>
      <c r="L38" s="11">
        <v>7.0766030390256782</v>
      </c>
    </row>
    <row r="39" spans="2:13" x14ac:dyDescent="0.35">
      <c r="B39" s="31" t="s">
        <v>103</v>
      </c>
      <c r="C39" s="9">
        <v>4.5081837570000006E-9</v>
      </c>
      <c r="D39" s="10">
        <v>8.8942162399999989E-9</v>
      </c>
      <c r="E39" s="10">
        <v>1.6367335225E-8</v>
      </c>
      <c r="F39" s="10">
        <v>9.2088502645137071E-3</v>
      </c>
      <c r="G39" s="10">
        <v>9.3062312427175751E-3</v>
      </c>
      <c r="H39" s="10">
        <v>9.4036075604023942E-3</v>
      </c>
      <c r="I39" s="10">
        <v>9.5009810252429418E-3</v>
      </c>
      <c r="J39" s="10">
        <v>2.9217660438197801E-4</v>
      </c>
      <c r="K39" s="11">
        <v>1.9480396474951E-4</v>
      </c>
      <c r="L39" s="11">
        <v>0.10397841139662192</v>
      </c>
    </row>
    <row r="40" spans="2:13" x14ac:dyDescent="0.35">
      <c r="B40" s="31" t="s">
        <v>104</v>
      </c>
      <c r="C40" s="9">
        <v>1.4010017814510051E-3</v>
      </c>
      <c r="D40" s="10">
        <v>0.323962435730134</v>
      </c>
      <c r="E40" s="10">
        <v>0.62805328065093013</v>
      </c>
      <c r="F40" s="10">
        <v>0.86845937077236568</v>
      </c>
      <c r="G40" s="10">
        <v>1.1436681168825471</v>
      </c>
      <c r="H40" s="10">
        <v>1.4690048467841683</v>
      </c>
      <c r="I40" s="10">
        <v>1.8371942965238481</v>
      </c>
      <c r="J40" s="10">
        <v>1.8405784151468747</v>
      </c>
      <c r="K40" s="11">
        <v>1.8318582681640467</v>
      </c>
      <c r="L40" s="11">
        <v>24.771801501357089</v>
      </c>
    </row>
    <row r="41" spans="2:13" x14ac:dyDescent="0.35">
      <c r="B41" s="31" t="s">
        <v>22</v>
      </c>
      <c r="C41" s="9">
        <v>0.59351531444799988</v>
      </c>
      <c r="D41" s="10">
        <v>0.85487500293149998</v>
      </c>
      <c r="E41" s="10">
        <v>1.1162346914149999</v>
      </c>
      <c r="F41" s="10">
        <v>1.3513588595099999</v>
      </c>
      <c r="G41" s="10">
        <v>1.5864830276049997</v>
      </c>
      <c r="H41" s="10">
        <v>1.8216071957</v>
      </c>
      <c r="I41" s="10">
        <v>2.0567313637949991</v>
      </c>
      <c r="J41" s="10">
        <v>2.2918555318899996</v>
      </c>
      <c r="K41" s="11">
        <v>2.526979699985</v>
      </c>
      <c r="L41" s="11">
        <v>38.059068823086015</v>
      </c>
    </row>
    <row r="42" spans="2:13" x14ac:dyDescent="0.35">
      <c r="B42" s="31" t="s">
        <v>23</v>
      </c>
      <c r="C42" s="9">
        <v>1.95442407835742E-4</v>
      </c>
      <c r="D42" s="10">
        <v>0.26330909853289697</v>
      </c>
      <c r="E42" s="10">
        <v>0.59975198151800047</v>
      </c>
      <c r="F42" s="10">
        <v>1.0716616158332901</v>
      </c>
      <c r="G42" s="10">
        <v>1.4307892270718625</v>
      </c>
      <c r="H42" s="10">
        <v>1.5392431376017801</v>
      </c>
      <c r="I42" s="10">
        <v>1.9361174020164715</v>
      </c>
      <c r="J42" s="10">
        <v>1.8430379002844561</v>
      </c>
      <c r="K42" s="11">
        <v>1.7210724448349555</v>
      </c>
      <c r="L42" s="11">
        <v>26.12146729547672</v>
      </c>
    </row>
    <row r="43" spans="2:13" x14ac:dyDescent="0.35">
      <c r="B43" s="32" t="s">
        <v>24</v>
      </c>
      <c r="C43" s="17">
        <v>13.08058339587363</v>
      </c>
      <c r="D43" s="18">
        <v>13.219808390419951</v>
      </c>
      <c r="E43" s="18">
        <v>13.42325013359307</v>
      </c>
      <c r="F43" s="18">
        <v>13.571450079755202</v>
      </c>
      <c r="G43" s="18">
        <v>13.783687766394284</v>
      </c>
      <c r="H43" s="18">
        <v>13.975808133995708</v>
      </c>
      <c r="I43" s="18">
        <v>14.588472797833862</v>
      </c>
      <c r="J43" s="18">
        <v>14.739592447748709</v>
      </c>
      <c r="K43" s="19">
        <v>14.884621264246434</v>
      </c>
      <c r="L43" s="11">
        <v>377.53543858423376</v>
      </c>
    </row>
    <row r="44" spans="2:13" x14ac:dyDescent="0.35">
      <c r="B44" s="31" t="s">
        <v>25</v>
      </c>
      <c r="C44" s="9">
        <v>-0.59530759064630001</v>
      </c>
      <c r="D44" s="10">
        <v>-1.32644950118327</v>
      </c>
      <c r="E44" s="10">
        <v>-2.69518056831643</v>
      </c>
      <c r="F44" s="10">
        <v>-1.951789828157845</v>
      </c>
      <c r="G44" s="10">
        <v>-1.8852945006050601</v>
      </c>
      <c r="H44" s="10">
        <v>-3.1456452124305803</v>
      </c>
      <c r="I44" s="10">
        <v>-4.3617495316430199</v>
      </c>
      <c r="J44" s="10">
        <v>-4.6372756670696447</v>
      </c>
      <c r="K44" s="11">
        <v>-5.3145958432846498</v>
      </c>
      <c r="L44" s="11">
        <v>-67.052626295999573</v>
      </c>
      <c r="M44" s="42"/>
    </row>
    <row r="45" spans="2:13" x14ac:dyDescent="0.35">
      <c r="B45" s="31" t="s">
        <v>26</v>
      </c>
      <c r="C45" s="9">
        <v>-2.31795735639558</v>
      </c>
      <c r="D45" s="10">
        <v>-3.7252940557952701</v>
      </c>
      <c r="E45" s="10">
        <v>-4.2799139146628802</v>
      </c>
      <c r="F45" s="10">
        <v>-5.0809651409878596</v>
      </c>
      <c r="G45" s="10">
        <v>-5.0767960008844994</v>
      </c>
      <c r="H45" s="10">
        <v>-3.8558525541091497</v>
      </c>
      <c r="I45" s="10">
        <v>-1.46881643832387</v>
      </c>
      <c r="J45" s="10">
        <v>-5.0129100571038594E-2</v>
      </c>
      <c r="K45" s="11">
        <v>-3.00342929609387</v>
      </c>
      <c r="L45" s="11">
        <v>-92.764395544646149</v>
      </c>
    </row>
    <row r="46" spans="2:13" x14ac:dyDescent="0.35">
      <c r="B46" s="31" t="s">
        <v>27</v>
      </c>
      <c r="C46" s="9">
        <v>0</v>
      </c>
      <c r="D46" s="10">
        <v>-0.56262424812572009</v>
      </c>
      <c r="E46" s="10">
        <v>-1.5619898743105511</v>
      </c>
      <c r="F46" s="10">
        <v>-2.7377259513158569</v>
      </c>
      <c r="G46" s="10">
        <v>-4.1475459983748548</v>
      </c>
      <c r="H46" s="10">
        <v>-5.3669083095255496</v>
      </c>
      <c r="I46" s="10">
        <v>-8.0202919290459551</v>
      </c>
      <c r="J46" s="10">
        <v>-8.6774380915852536</v>
      </c>
      <c r="K46" s="11">
        <v>-10.349096842610646</v>
      </c>
      <c r="L46" s="11">
        <v>-96.992611672042088</v>
      </c>
    </row>
    <row r="47" spans="2:13" x14ac:dyDescent="0.35">
      <c r="B47" s="31" t="s">
        <v>28</v>
      </c>
      <c r="C47" s="9">
        <v>4.2033438299024844E-3</v>
      </c>
      <c r="D47" s="10">
        <v>2.7750152412447542E-3</v>
      </c>
      <c r="E47" s="10">
        <v>8.1641046773943127E-3</v>
      </c>
      <c r="F47" s="10">
        <v>1.0555358533846966E-2</v>
      </c>
      <c r="G47" s="10">
        <v>1.7149971519589999E-6</v>
      </c>
      <c r="H47" s="10">
        <v>3.7017478092540004E-6</v>
      </c>
      <c r="I47" s="10">
        <v>1.8319899741919998E-6</v>
      </c>
      <c r="J47" s="10">
        <v>4.1968471720489998E-6</v>
      </c>
      <c r="K47" s="11">
        <v>5.4688442599699999E-6</v>
      </c>
      <c r="L47" s="11">
        <v>9.6809373083177636E-2</v>
      </c>
    </row>
    <row r="48" spans="2:13" x14ac:dyDescent="0.35">
      <c r="B48" s="33" t="s">
        <v>7</v>
      </c>
      <c r="C48" s="34">
        <v>36.409302284289438</v>
      </c>
      <c r="D48" s="35">
        <v>37.686643230966098</v>
      </c>
      <c r="E48" s="35">
        <v>36.685135802641355</v>
      </c>
      <c r="F48" s="35">
        <v>36.131970297475085</v>
      </c>
      <c r="G48" s="35">
        <v>35.416467057800837</v>
      </c>
      <c r="H48" s="35">
        <v>33.619311110976867</v>
      </c>
      <c r="I48" s="35">
        <v>33.143781464291727</v>
      </c>
      <c r="J48" s="35">
        <v>33.363017410824632</v>
      </c>
      <c r="K48" s="36">
        <v>30.516185707187276</v>
      </c>
      <c r="L48" s="51">
        <v>972.85734187468745</v>
      </c>
    </row>
    <row r="49" spans="2:11" x14ac:dyDescent="0.35">
      <c r="B49" s="4"/>
      <c r="C49" s="37"/>
      <c r="D49" s="37"/>
      <c r="E49" s="37"/>
      <c r="F49" s="37"/>
      <c r="G49" s="37"/>
      <c r="H49" s="37"/>
      <c r="I49" s="37"/>
      <c r="J49" s="37"/>
      <c r="K49" s="37"/>
    </row>
    <row r="50" spans="2:11" x14ac:dyDescent="0.35">
      <c r="C50" s="88" t="s">
        <v>82</v>
      </c>
      <c r="D50" s="89"/>
      <c r="E50" s="89"/>
      <c r="F50" s="89"/>
      <c r="G50" s="89"/>
      <c r="H50" s="89"/>
      <c r="I50" s="89"/>
      <c r="J50" s="89"/>
      <c r="K50" s="90"/>
    </row>
    <row r="51" spans="2:11" x14ac:dyDescent="0.35">
      <c r="C51" s="27">
        <v>2020</v>
      </c>
      <c r="D51" s="28">
        <v>2025</v>
      </c>
      <c r="E51" s="28">
        <v>2030</v>
      </c>
      <c r="F51" s="28">
        <v>2035</v>
      </c>
      <c r="G51" s="28">
        <v>2040</v>
      </c>
      <c r="H51" s="28">
        <v>2045</v>
      </c>
      <c r="I51" s="28">
        <v>2050</v>
      </c>
      <c r="J51" s="28">
        <v>2055</v>
      </c>
      <c r="K51" s="29">
        <v>2060</v>
      </c>
    </row>
    <row r="52" spans="2:11" x14ac:dyDescent="0.35">
      <c r="B52" s="30" t="s">
        <v>84</v>
      </c>
      <c r="C52" s="13">
        <v>2.1093895550268793</v>
      </c>
      <c r="D52" s="14">
        <v>2.7439904163894298</v>
      </c>
      <c r="E52" s="14">
        <v>3.3373565504417493</v>
      </c>
      <c r="F52" s="14">
        <v>3.8490406993281603</v>
      </c>
      <c r="G52" s="14">
        <v>4.3486658157928595</v>
      </c>
      <c r="H52" s="14">
        <v>4.7658573480161035</v>
      </c>
      <c r="I52" s="14">
        <v>5.7093428872435297</v>
      </c>
      <c r="J52" s="14">
        <v>6.7219910113907479</v>
      </c>
      <c r="K52" s="15">
        <v>7.9363978642861879</v>
      </c>
    </row>
    <row r="53" spans="2:11" x14ac:dyDescent="0.35">
      <c r="B53" s="31" t="s">
        <v>92</v>
      </c>
      <c r="C53" s="9">
        <v>0</v>
      </c>
      <c r="D53" s="10">
        <v>0.18919482067914997</v>
      </c>
      <c r="E53" s="10">
        <v>0.24448463117622699</v>
      </c>
      <c r="F53" s="10">
        <v>0.446961964593109</v>
      </c>
      <c r="G53" s="10">
        <v>0.64457984234062693</v>
      </c>
      <c r="H53" s="10">
        <v>0.83733826363408792</v>
      </c>
      <c r="I53" s="10">
        <v>0.98636158117304307</v>
      </c>
      <c r="J53" s="10">
        <v>0.98117815965515986</v>
      </c>
      <c r="K53" s="11">
        <v>0.9665997917978838</v>
      </c>
    </row>
    <row r="54" spans="2:11" x14ac:dyDescent="0.35">
      <c r="B54" s="31" t="s">
        <v>91</v>
      </c>
      <c r="C54" s="9">
        <v>0</v>
      </c>
      <c r="D54" s="10">
        <v>0.45717762147719998</v>
      </c>
      <c r="E54" s="10">
        <v>0.99832664238170288</v>
      </c>
      <c r="F54" s="10">
        <v>1.6272482367629659</v>
      </c>
      <c r="G54" s="10">
        <v>2.2319805402677688</v>
      </c>
      <c r="H54" s="10">
        <v>2.8125235511278239</v>
      </c>
      <c r="I54" s="10">
        <v>3.2455118804567111</v>
      </c>
      <c r="J54" s="10">
        <v>3.1653416551372748</v>
      </c>
      <c r="K54" s="11">
        <v>3.0927737788593661</v>
      </c>
    </row>
    <row r="55" spans="2:11" x14ac:dyDescent="0.35">
      <c r="B55" s="31" t="s">
        <v>46</v>
      </c>
      <c r="C55" s="9">
        <v>0.72590796940613511</v>
      </c>
      <c r="D55" s="10">
        <v>1.421817068729615</v>
      </c>
      <c r="E55" s="10">
        <v>1.727992672699963</v>
      </c>
      <c r="F55" s="10">
        <v>2.2520204264653363</v>
      </c>
      <c r="G55" s="10">
        <v>2.7390692319120911</v>
      </c>
      <c r="H55" s="10">
        <v>2.8767615571626455</v>
      </c>
      <c r="I55" s="10">
        <v>3.7056480351519125</v>
      </c>
      <c r="J55" s="10">
        <v>4.2452598651570348</v>
      </c>
      <c r="K55" s="11">
        <v>4.5813844155045311</v>
      </c>
    </row>
    <row r="56" spans="2:11" x14ac:dyDescent="0.35">
      <c r="B56" s="31" t="s">
        <v>85</v>
      </c>
      <c r="C56" s="9">
        <v>4.5335144907818128</v>
      </c>
      <c r="D56" s="10">
        <v>4.5335144907818128</v>
      </c>
      <c r="E56" s="10">
        <v>4.5335144907818128</v>
      </c>
      <c r="F56" s="10">
        <v>4.5335144907818128</v>
      </c>
      <c r="G56" s="10">
        <v>4.5335144907818128</v>
      </c>
      <c r="H56" s="10">
        <v>4.5335144907818128</v>
      </c>
      <c r="I56" s="10">
        <v>4.5335144907818128</v>
      </c>
      <c r="J56" s="10">
        <v>4.5335144907818128</v>
      </c>
      <c r="K56" s="11">
        <v>4.7192169662905021</v>
      </c>
    </row>
    <row r="57" spans="2:11" x14ac:dyDescent="0.35">
      <c r="B57" s="31" t="s">
        <v>86</v>
      </c>
      <c r="C57" s="9">
        <v>0.79741400320665712</v>
      </c>
      <c r="D57" s="10">
        <v>0.84204504309922523</v>
      </c>
      <c r="E57" s="10">
        <v>0.84204504309922523</v>
      </c>
      <c r="F57" s="10">
        <v>0.84204504309922523</v>
      </c>
      <c r="G57" s="10">
        <v>0.84204504309922523</v>
      </c>
      <c r="H57" s="10">
        <v>0.84204504309922523</v>
      </c>
      <c r="I57" s="10">
        <v>0.84204504309922523</v>
      </c>
      <c r="J57" s="10">
        <v>0.84204504309922523</v>
      </c>
      <c r="K57" s="11">
        <v>0.84204504309922523</v>
      </c>
    </row>
    <row r="58" spans="2:11" x14ac:dyDescent="0.35">
      <c r="B58" s="31" t="s">
        <v>97</v>
      </c>
      <c r="C58" s="9">
        <v>5.0994389910228275</v>
      </c>
      <c r="D58" s="10">
        <v>5.0994389910228275</v>
      </c>
      <c r="E58" s="10">
        <v>4.6877142160276097</v>
      </c>
      <c r="F58" s="10">
        <v>3.602534049947145</v>
      </c>
      <c r="G58" s="10">
        <v>2.7764849283018505</v>
      </c>
      <c r="H58" s="10">
        <v>1.850989940572932</v>
      </c>
      <c r="I58" s="10">
        <v>0.81491426919422194</v>
      </c>
      <c r="J58" s="10">
        <v>0</v>
      </c>
      <c r="K58" s="11">
        <v>0</v>
      </c>
    </row>
    <row r="59" spans="2:11" x14ac:dyDescent="0.35">
      <c r="B59" s="31" t="s">
        <v>98</v>
      </c>
      <c r="C59" s="9">
        <v>0</v>
      </c>
      <c r="D59" s="10">
        <v>0.68140643299927506</v>
      </c>
      <c r="E59" s="10">
        <v>0.68140643299927506</v>
      </c>
      <c r="F59" s="10">
        <v>0.68140643299927506</v>
      </c>
      <c r="G59" s="10">
        <v>0.68140643299927506</v>
      </c>
      <c r="H59" s="10">
        <v>0.68140643299927506</v>
      </c>
      <c r="I59" s="10">
        <v>0.68140643299927506</v>
      </c>
      <c r="J59" s="10">
        <v>0.68140643299927506</v>
      </c>
      <c r="K59" s="11">
        <v>0.68140643299927506</v>
      </c>
    </row>
    <row r="60" spans="2:11" x14ac:dyDescent="0.35">
      <c r="B60" s="31" t="s">
        <v>48</v>
      </c>
      <c r="C60" s="9">
        <v>0.45675718580223362</v>
      </c>
      <c r="D60" s="10">
        <v>0.4292180969178564</v>
      </c>
      <c r="E60" s="10">
        <v>0.49849212674202248</v>
      </c>
      <c r="F60" s="10">
        <v>0.45194265183134635</v>
      </c>
      <c r="G60" s="10">
        <v>0.27029361862527251</v>
      </c>
      <c r="H60" s="10">
        <v>0.11575876833269667</v>
      </c>
      <c r="I60" s="10">
        <v>8.1794931957082498E-2</v>
      </c>
      <c r="J60" s="10">
        <v>2.3402616462410875E-2</v>
      </c>
      <c r="K60" s="11">
        <v>3.1347175680901099E-6</v>
      </c>
    </row>
    <row r="61" spans="2:11" x14ac:dyDescent="0.35">
      <c r="B61" s="31" t="s">
        <v>87</v>
      </c>
      <c r="C61" s="9">
        <v>0.72512639283059288</v>
      </c>
      <c r="D61" s="10">
        <v>0.28791702511704825</v>
      </c>
      <c r="E61" s="10">
        <v>0.18700072667306861</v>
      </c>
      <c r="F61" s="10">
        <v>8.608442822908334E-2</v>
      </c>
      <c r="G61" s="10">
        <v>0</v>
      </c>
      <c r="H61" s="10">
        <v>0</v>
      </c>
      <c r="I61" s="10">
        <v>0</v>
      </c>
      <c r="J61" s="10">
        <v>0</v>
      </c>
      <c r="K61" s="11">
        <v>0</v>
      </c>
    </row>
    <row r="62" spans="2:11" x14ac:dyDescent="0.35">
      <c r="B62" s="31" t="s">
        <v>105</v>
      </c>
      <c r="C62" s="9">
        <v>1.90322384E-10</v>
      </c>
      <c r="D62" s="10">
        <v>3.7549315500000001E-10</v>
      </c>
      <c r="E62" s="10">
        <v>1.232920778E-9</v>
      </c>
      <c r="F62" s="10">
        <v>7.1048271875660679E-3</v>
      </c>
      <c r="G62" s="10">
        <v>7.2022077072732551E-3</v>
      </c>
      <c r="H62" s="10">
        <v>7.2995878641251549E-3</v>
      </c>
      <c r="I62" s="10">
        <v>7.3969674462383813E-3</v>
      </c>
      <c r="J62" s="10">
        <v>2.9214304482086699E-4</v>
      </c>
      <c r="K62" s="11">
        <v>1.9476417631280701E-4</v>
      </c>
    </row>
    <row r="63" spans="2:11" x14ac:dyDescent="0.35">
      <c r="B63" s="31" t="s">
        <v>106</v>
      </c>
      <c r="C63" s="9">
        <v>1.205559373615263E-3</v>
      </c>
      <c r="D63" s="10">
        <v>0.3221143729876092</v>
      </c>
      <c r="E63" s="10">
        <v>0.6250363776735961</v>
      </c>
      <c r="F63" s="10">
        <v>0.86489132452554618</v>
      </c>
      <c r="G63" s="10">
        <v>1.1396773103005631</v>
      </c>
      <c r="H63" s="10">
        <v>1.4605952727444251</v>
      </c>
      <c r="I63" s="10">
        <v>1.828596453177457</v>
      </c>
      <c r="J63" s="10">
        <v>1.828596453177457</v>
      </c>
      <c r="K63" s="11">
        <v>1.828596453177457</v>
      </c>
    </row>
    <row r="64" spans="2:11" x14ac:dyDescent="0.35">
      <c r="B64" s="31" t="s">
        <v>88</v>
      </c>
      <c r="C64" s="9">
        <v>0.53258001444799985</v>
      </c>
      <c r="D64" s="10">
        <v>0.75636887793149998</v>
      </c>
      <c r="E64" s="10">
        <v>0.98015774141499989</v>
      </c>
      <c r="F64" s="10">
        <v>1.18921190951</v>
      </c>
      <c r="G64" s="10">
        <v>1.3982660776049998</v>
      </c>
      <c r="H64" s="10">
        <v>1.6073202457</v>
      </c>
      <c r="I64" s="10">
        <v>1.8163744137949991</v>
      </c>
      <c r="J64" s="10">
        <v>2.0254285818899995</v>
      </c>
      <c r="K64" s="11">
        <v>2.2344827499850002</v>
      </c>
    </row>
    <row r="65" spans="2:11" x14ac:dyDescent="0.35">
      <c r="B65" s="31" t="s">
        <v>89</v>
      </c>
      <c r="C65" s="9">
        <v>0</v>
      </c>
      <c r="D65" s="10">
        <v>0.17862726719688871</v>
      </c>
      <c r="E65" s="10">
        <v>0.4197863213465674</v>
      </c>
      <c r="F65" s="10">
        <v>0.75952226809265522</v>
      </c>
      <c r="G65" s="10">
        <v>1.0279122316039833</v>
      </c>
      <c r="H65" s="10">
        <v>1.1211027937825868</v>
      </c>
      <c r="I65" s="10">
        <v>1.3975177576792805</v>
      </c>
      <c r="J65" s="10">
        <v>1.3010541409592289</v>
      </c>
      <c r="K65" s="11">
        <v>1.1878088252223942</v>
      </c>
    </row>
    <row r="66" spans="2:11" x14ac:dyDescent="0.35">
      <c r="B66" s="32" t="s">
        <v>90</v>
      </c>
      <c r="C66" s="17">
        <v>13.08058339587363</v>
      </c>
      <c r="D66" s="18">
        <v>13.219808390419951</v>
      </c>
      <c r="E66" s="18">
        <v>13.42325013359307</v>
      </c>
      <c r="F66" s="18">
        <v>13.571450079755202</v>
      </c>
      <c r="G66" s="18">
        <v>13.783687766394284</v>
      </c>
      <c r="H66" s="18">
        <v>13.975808133995708</v>
      </c>
      <c r="I66" s="18">
        <v>14.588472797833862</v>
      </c>
      <c r="J66" s="18">
        <v>14.739592447748709</v>
      </c>
      <c r="K66" s="19">
        <v>14.884621264246434</v>
      </c>
    </row>
    <row r="67" spans="2:11" x14ac:dyDescent="0.35">
      <c r="B67" s="4"/>
      <c r="C67" s="37"/>
      <c r="D67" s="37"/>
      <c r="E67" s="37"/>
      <c r="F67" s="37"/>
      <c r="G67" s="37"/>
      <c r="H67" s="37"/>
      <c r="I67" s="37"/>
      <c r="J67" s="37"/>
      <c r="K67" s="37"/>
    </row>
    <row r="68" spans="2:11" x14ac:dyDescent="0.35">
      <c r="C68" s="88" t="s">
        <v>83</v>
      </c>
      <c r="D68" s="89"/>
      <c r="E68" s="89"/>
      <c r="F68" s="89"/>
      <c r="G68" s="89"/>
      <c r="H68" s="89"/>
      <c r="I68" s="89"/>
      <c r="J68" s="89"/>
      <c r="K68" s="90"/>
    </row>
    <row r="69" spans="2:11" x14ac:dyDescent="0.35">
      <c r="C69" s="27">
        <v>2020</v>
      </c>
      <c r="D69" s="28">
        <v>2025</v>
      </c>
      <c r="E69" s="28">
        <v>2030</v>
      </c>
      <c r="F69" s="28">
        <v>2035</v>
      </c>
      <c r="G69" s="28">
        <v>2040</v>
      </c>
      <c r="H69" s="28">
        <v>2045</v>
      </c>
      <c r="I69" s="28">
        <v>2050</v>
      </c>
      <c r="J69" s="28">
        <v>2055</v>
      </c>
      <c r="K69" s="29">
        <v>2060</v>
      </c>
    </row>
    <row r="70" spans="2:11" x14ac:dyDescent="0.35">
      <c r="B70" s="30" t="s">
        <v>84</v>
      </c>
      <c r="C70" s="13">
        <v>0.34781999999998803</v>
      </c>
      <c r="D70" s="14">
        <v>0.61942639999842997</v>
      </c>
      <c r="E70" s="14">
        <v>0.848071087847728</v>
      </c>
      <c r="F70" s="14">
        <v>1.12618456864227</v>
      </c>
      <c r="G70" s="14">
        <v>1.333284574294779</v>
      </c>
      <c r="H70" s="14">
        <v>1.5436138560618999</v>
      </c>
      <c r="I70" s="14">
        <v>1.7324999999909501</v>
      </c>
      <c r="J70" s="14">
        <v>2.0789999998556601</v>
      </c>
      <c r="K70" s="15">
        <v>2.4947999999957902</v>
      </c>
    </row>
    <row r="71" spans="2:11" x14ac:dyDescent="0.35">
      <c r="B71" s="31" t="s">
        <v>92</v>
      </c>
      <c r="C71" s="9">
        <v>0</v>
      </c>
      <c r="D71" s="10">
        <v>7.1249999999999994E-2</v>
      </c>
      <c r="E71" s="10">
        <v>7.9999999986742093E-2</v>
      </c>
      <c r="F71" s="10">
        <v>0.13562499998491001</v>
      </c>
      <c r="G71" s="10">
        <v>0.17249999998444798</v>
      </c>
      <c r="H71" s="10">
        <v>0.20968749997682301</v>
      </c>
      <c r="I71" s="10">
        <v>0.23750000000048699</v>
      </c>
      <c r="J71" s="10">
        <v>0.237500000000332</v>
      </c>
      <c r="K71" s="11">
        <v>0.23750000002217297</v>
      </c>
    </row>
    <row r="72" spans="2:11" x14ac:dyDescent="0.35">
      <c r="B72" s="31" t="s">
        <v>91</v>
      </c>
      <c r="C72" s="9">
        <v>0</v>
      </c>
      <c r="D72" s="10">
        <v>0.14490000000021203</v>
      </c>
      <c r="E72" s="10">
        <v>0.29000000011746196</v>
      </c>
      <c r="F72" s="10">
        <v>0.44625000002181797</v>
      </c>
      <c r="G72" s="10">
        <v>0.56400000001900896</v>
      </c>
      <c r="H72" s="10">
        <v>0.64324999999824406</v>
      </c>
      <c r="I72" s="10">
        <v>0.68400000000048</v>
      </c>
      <c r="J72" s="10">
        <v>0.68400000000078498</v>
      </c>
      <c r="K72" s="11">
        <v>0.68400000000005601</v>
      </c>
    </row>
    <row r="73" spans="2:11" x14ac:dyDescent="0.35">
      <c r="B73" s="31" t="s">
        <v>46</v>
      </c>
      <c r="C73" s="9">
        <v>0.25400265386600446</v>
      </c>
      <c r="D73" s="10">
        <v>0.44289642097652743</v>
      </c>
      <c r="E73" s="10">
        <v>0.4034594239925034</v>
      </c>
      <c r="F73" s="10">
        <v>0.52708444600432258</v>
      </c>
      <c r="G73" s="10">
        <v>0.62710096801692894</v>
      </c>
      <c r="H73" s="10">
        <v>0.70525552552118098</v>
      </c>
      <c r="I73" s="10">
        <v>0.941240359265895</v>
      </c>
      <c r="J73" s="10">
        <v>1.1135484684720929</v>
      </c>
      <c r="K73" s="11">
        <v>1.2479236987419751</v>
      </c>
    </row>
    <row r="74" spans="2:11" x14ac:dyDescent="0.35">
      <c r="B74" s="31" t="s">
        <v>85</v>
      </c>
      <c r="C74" s="9">
        <v>0.36263879999999998</v>
      </c>
      <c r="D74" s="10">
        <v>0.36263879999999998</v>
      </c>
      <c r="E74" s="10">
        <v>0.36263879999999998</v>
      </c>
      <c r="F74" s="10">
        <v>0.36263880356395278</v>
      </c>
      <c r="G74" s="10">
        <v>0.36263880356709488</v>
      </c>
      <c r="H74" s="10">
        <v>0.36263880357234601</v>
      </c>
      <c r="I74" s="10">
        <v>0.36263880357462269</v>
      </c>
      <c r="J74" s="10">
        <v>0.36263881069463855</v>
      </c>
      <c r="K74" s="11">
        <v>0.39863879999963525</v>
      </c>
    </row>
    <row r="75" spans="2:11" x14ac:dyDescent="0.35">
      <c r="B75" s="31" t="s">
        <v>86</v>
      </c>
      <c r="C75" s="9">
        <v>0.13780718882260096</v>
      </c>
      <c r="D75" s="10">
        <v>0.15186458129584582</v>
      </c>
      <c r="E75" s="10">
        <v>0.15187995207171751</v>
      </c>
      <c r="F75" s="10">
        <v>0.15188144168213494</v>
      </c>
      <c r="G75" s="10">
        <v>0.15188257275431527</v>
      </c>
      <c r="H75" s="10">
        <v>0.15188229568283362</v>
      </c>
      <c r="I75" s="10">
        <v>0.15188250046550902</v>
      </c>
      <c r="J75" s="10">
        <v>0.15188302063660358</v>
      </c>
      <c r="K75" s="11">
        <v>0.1518831389075701</v>
      </c>
    </row>
    <row r="76" spans="2:11" x14ac:dyDescent="0.35">
      <c r="B76" s="31" t="s">
        <v>97</v>
      </c>
      <c r="C76" s="9">
        <v>9.7885150000000003</v>
      </c>
      <c r="D76" s="10">
        <v>9.7885150000000003</v>
      </c>
      <c r="E76" s="10">
        <v>9.2119066371206806</v>
      </c>
      <c r="F76" s="10">
        <v>7.5742626195415497</v>
      </c>
      <c r="G76" s="10">
        <v>6.0400725518427896</v>
      </c>
      <c r="H76" s="10">
        <v>4.0267150345240301</v>
      </c>
      <c r="I76" s="10">
        <v>1.6515355896355801</v>
      </c>
      <c r="J76" s="10">
        <v>0</v>
      </c>
      <c r="K76" s="11">
        <v>0</v>
      </c>
    </row>
    <row r="77" spans="2:11" x14ac:dyDescent="0.35">
      <c r="B77" s="31" t="s">
        <v>98</v>
      </c>
      <c r="C77" s="9">
        <v>0</v>
      </c>
      <c r="D77" s="10">
        <v>0.184</v>
      </c>
      <c r="E77" s="10">
        <v>0.184</v>
      </c>
      <c r="F77" s="10">
        <v>0.184</v>
      </c>
      <c r="G77" s="10">
        <v>0.184</v>
      </c>
      <c r="H77" s="10">
        <v>0.184</v>
      </c>
      <c r="I77" s="10">
        <v>0.184</v>
      </c>
      <c r="J77" s="10">
        <v>0.184</v>
      </c>
      <c r="K77" s="11">
        <v>0.184</v>
      </c>
    </row>
    <row r="78" spans="2:11" x14ac:dyDescent="0.35">
      <c r="B78" s="31" t="s">
        <v>48</v>
      </c>
      <c r="C78" s="9">
        <v>0.12021000771658708</v>
      </c>
      <c r="D78" s="10">
        <v>0.1119600137261432</v>
      </c>
      <c r="E78" s="10">
        <v>0.12899122592068701</v>
      </c>
      <c r="F78" s="10">
        <v>0.11717123030254456</v>
      </c>
      <c r="G78" s="10">
        <v>6.8646230319697757E-2</v>
      </c>
      <c r="H78" s="10">
        <v>2.940622859742709E-2</v>
      </c>
      <c r="I78" s="10">
        <v>2.0782016286971797E-2</v>
      </c>
      <c r="J78" s="10">
        <v>5.7881540057091833E-3</v>
      </c>
      <c r="K78" s="11">
        <v>8.053659700959851E-7</v>
      </c>
    </row>
    <row r="79" spans="2:11" x14ac:dyDescent="0.35">
      <c r="B79" s="31" t="s">
        <v>87</v>
      </c>
      <c r="C79" s="9">
        <v>0.18412648999999734</v>
      </c>
      <c r="D79" s="10">
        <v>7.310986110980934E-2</v>
      </c>
      <c r="E79" s="10">
        <v>4.7485291629308736E-2</v>
      </c>
      <c r="F79" s="10">
        <v>2.1860549486457471E-2</v>
      </c>
      <c r="G79" s="10">
        <v>1.8285518443040001E-6</v>
      </c>
      <c r="H79" s="10">
        <v>1.9239908901249999E-6</v>
      </c>
      <c r="I79" s="10">
        <v>1.868842863401E-6</v>
      </c>
      <c r="J79" s="10">
        <v>1.8731802012410001E-6</v>
      </c>
      <c r="K79" s="11">
        <v>1.8685492871350001E-6</v>
      </c>
    </row>
    <row r="80" spans="2:11" x14ac:dyDescent="0.35">
      <c r="B80" s="31" t="s">
        <v>105</v>
      </c>
      <c r="C80" s="9">
        <v>4.3178613730000008E-9</v>
      </c>
      <c r="D80" s="10">
        <v>8.5187230849999989E-9</v>
      </c>
      <c r="E80" s="10">
        <v>1.5134414447E-8</v>
      </c>
      <c r="F80" s="10">
        <v>2.1040230769476401E-3</v>
      </c>
      <c r="G80" s="10">
        <v>2.10402353544432E-3</v>
      </c>
      <c r="H80" s="10">
        <v>2.1040196962772398E-3</v>
      </c>
      <c r="I80" s="10">
        <v>2.1040135790045601E-3</v>
      </c>
      <c r="J80" s="10">
        <v>3.3559561111000001E-8</v>
      </c>
      <c r="K80" s="11">
        <v>3.9788436703000003E-8</v>
      </c>
    </row>
    <row r="81" spans="2:11" x14ac:dyDescent="0.35">
      <c r="B81" s="31" t="s">
        <v>106</v>
      </c>
      <c r="C81" s="9">
        <v>1.95442407835742E-4</v>
      </c>
      <c r="D81" s="10">
        <v>1.8480627425247998E-3</v>
      </c>
      <c r="E81" s="10">
        <v>3.0169029773340402E-3</v>
      </c>
      <c r="F81" s="10">
        <v>3.5680462468194903E-3</v>
      </c>
      <c r="G81" s="10">
        <v>3.9908065819839597E-3</v>
      </c>
      <c r="H81" s="10">
        <v>8.4095740397430799E-3</v>
      </c>
      <c r="I81" s="10">
        <v>8.5978433463910296E-3</v>
      </c>
      <c r="J81" s="10">
        <v>1.1981961969417599E-2</v>
      </c>
      <c r="K81" s="11">
        <v>3.2618149865896199E-3</v>
      </c>
    </row>
    <row r="82" spans="2:11" x14ac:dyDescent="0.35">
      <c r="B82" s="31" t="s">
        <v>88</v>
      </c>
      <c r="C82" s="9">
        <v>6.0935299999999998E-2</v>
      </c>
      <c r="D82" s="10">
        <v>9.8506125E-2</v>
      </c>
      <c r="E82" s="10">
        <v>0.13607695</v>
      </c>
      <c r="F82" s="10">
        <v>0.16214695000000001</v>
      </c>
      <c r="G82" s="10">
        <v>0.18821694999999999</v>
      </c>
      <c r="H82" s="10">
        <v>0.21428695</v>
      </c>
      <c r="I82" s="10">
        <v>0.24035695000000001</v>
      </c>
      <c r="J82" s="10">
        <v>0.26642695</v>
      </c>
      <c r="K82" s="11">
        <v>0.29249694999999998</v>
      </c>
    </row>
    <row r="83" spans="2:11" x14ac:dyDescent="0.35">
      <c r="B83" s="31" t="s">
        <v>89</v>
      </c>
      <c r="C83" s="9">
        <v>1.95442407835742E-4</v>
      </c>
      <c r="D83" s="10">
        <v>8.4681831336008262E-2</v>
      </c>
      <c r="E83" s="10">
        <v>0.17996566017143309</v>
      </c>
      <c r="F83" s="10">
        <v>0.31213934774063484</v>
      </c>
      <c r="G83" s="10">
        <v>0.4028769954678792</v>
      </c>
      <c r="H83" s="10">
        <v>0.41814034381919324</v>
      </c>
      <c r="I83" s="10">
        <v>0.53859964433719099</v>
      </c>
      <c r="J83" s="10">
        <v>0.54198375932522713</v>
      </c>
      <c r="K83" s="11">
        <v>0.53326361961256141</v>
      </c>
    </row>
    <row r="84" spans="2:11" x14ac:dyDescent="0.35">
      <c r="B84" s="32" t="s">
        <v>90</v>
      </c>
      <c r="C84" s="17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9">
        <v>0</v>
      </c>
    </row>
    <row r="85" spans="2:11" x14ac:dyDescent="0.35">
      <c r="B85" s="38"/>
      <c r="C85" s="4"/>
      <c r="D85" s="4"/>
      <c r="E85" s="4"/>
      <c r="F85" s="4"/>
      <c r="G85" s="4"/>
      <c r="H85" s="4"/>
      <c r="I85" s="4"/>
      <c r="J85" s="4"/>
      <c r="K85" s="4"/>
    </row>
    <row r="86" spans="2:11" x14ac:dyDescent="0.35">
      <c r="C86" s="85" t="s">
        <v>29</v>
      </c>
      <c r="D86" s="86"/>
      <c r="E86" s="86"/>
      <c r="F86" s="86"/>
      <c r="G86" s="86"/>
      <c r="H86" s="86"/>
      <c r="I86" s="86"/>
      <c r="J86" s="86"/>
      <c r="K86" s="87"/>
    </row>
    <row r="87" spans="2:11" x14ac:dyDescent="0.35">
      <c r="B87" s="4"/>
      <c r="C87" s="39">
        <v>2020</v>
      </c>
      <c r="D87" s="40">
        <v>2025</v>
      </c>
      <c r="E87" s="40">
        <v>2030</v>
      </c>
      <c r="F87" s="40">
        <v>2035</v>
      </c>
      <c r="G87" s="40">
        <v>2040</v>
      </c>
      <c r="H87" s="40">
        <v>2045</v>
      </c>
      <c r="I87" s="40">
        <v>2050</v>
      </c>
      <c r="J87" s="40">
        <v>2055</v>
      </c>
      <c r="K87" s="41">
        <v>2060</v>
      </c>
    </row>
    <row r="88" spans="2:11" x14ac:dyDescent="0.35">
      <c r="B88" s="30" t="s">
        <v>74</v>
      </c>
      <c r="C88" s="13">
        <v>5.2540567915488081</v>
      </c>
      <c r="D88" s="14">
        <v>7.5224294639895595</v>
      </c>
      <c r="E88" s="14">
        <v>9.8967637782423683</v>
      </c>
      <c r="F88" s="14">
        <v>12.039575981328744</v>
      </c>
      <c r="G88" s="14">
        <v>14.132116543221134</v>
      </c>
      <c r="H88" s="14">
        <v>16.186452684093879</v>
      </c>
      <c r="I88" s="14">
        <v>19.599832913824905</v>
      </c>
      <c r="J88" s="14">
        <v>23.179321023265061</v>
      </c>
      <c r="K88" s="15">
        <v>27.472464995032283</v>
      </c>
    </row>
    <row r="89" spans="2:11" x14ac:dyDescent="0.35">
      <c r="B89" s="31" t="s">
        <v>75</v>
      </c>
      <c r="C89" s="9">
        <v>0</v>
      </c>
      <c r="D89" s="10">
        <v>1.9290693322984636</v>
      </c>
      <c r="E89" s="10">
        <v>3.8136156143995898</v>
      </c>
      <c r="F89" s="10">
        <v>6.4274757166393259</v>
      </c>
      <c r="G89" s="10">
        <v>8.9863844101564379</v>
      </c>
      <c r="H89" s="10">
        <v>11.551577889261637</v>
      </c>
      <c r="I89" s="10">
        <v>13.572613708865454</v>
      </c>
      <c r="J89" s="10">
        <v>13.34773073728334</v>
      </c>
      <c r="K89" s="11">
        <v>13.11804038189362</v>
      </c>
    </row>
    <row r="90" spans="2:11" x14ac:dyDescent="0.35">
      <c r="B90" s="31" t="s">
        <v>15</v>
      </c>
      <c r="C90" s="9">
        <v>2.095265360978753</v>
      </c>
      <c r="D90" s="10">
        <v>4.1705136361685788</v>
      </c>
      <c r="E90" s="10">
        <v>5.0399815093269078</v>
      </c>
      <c r="F90" s="10">
        <v>6.7251717198784444</v>
      </c>
      <c r="G90" s="10">
        <v>8.3723204716296653</v>
      </c>
      <c r="H90" s="10">
        <v>9.1893834121952125</v>
      </c>
      <c r="I90" s="10">
        <v>12.238666883980319</v>
      </c>
      <c r="J90" s="10">
        <v>14.113585448344454</v>
      </c>
      <c r="K90" s="11">
        <v>15.352547732054575</v>
      </c>
    </row>
    <row r="91" spans="2:11" x14ac:dyDescent="0.35">
      <c r="B91" s="31" t="s">
        <v>16</v>
      </c>
      <c r="C91" s="9">
        <v>10.469057226832636</v>
      </c>
      <c r="D91" s="10">
        <v>10.950461921737418</v>
      </c>
      <c r="E91" s="10">
        <v>11.577328944273638</v>
      </c>
      <c r="F91" s="10">
        <v>11.848229261698476</v>
      </c>
      <c r="G91" s="10">
        <v>12.177686220197293</v>
      </c>
      <c r="H91" s="10">
        <v>12.560696620964276</v>
      </c>
      <c r="I91" s="10">
        <v>12.895164268312216</v>
      </c>
      <c r="J91" s="10">
        <v>12.895082952478688</v>
      </c>
      <c r="K91" s="11">
        <v>13.478808015948609</v>
      </c>
    </row>
    <row r="92" spans="2:11" x14ac:dyDescent="0.35">
      <c r="B92" s="31" t="s">
        <v>17</v>
      </c>
      <c r="C92" s="9">
        <v>1.9997094857170084</v>
      </c>
      <c r="D92" s="10">
        <v>2.2229225371840138</v>
      </c>
      <c r="E92" s="10">
        <v>2.3502116726398832</v>
      </c>
      <c r="F92" s="10">
        <v>2.4052083652207599</v>
      </c>
      <c r="G92" s="10">
        <v>2.4720914366433795</v>
      </c>
      <c r="H92" s="10">
        <v>2.5498425018922153</v>
      </c>
      <c r="I92" s="10">
        <v>2.6177405351749674</v>
      </c>
      <c r="J92" s="10">
        <v>2.6177253940976675</v>
      </c>
      <c r="K92" s="11">
        <v>2.6176914236529365</v>
      </c>
    </row>
    <row r="93" spans="2:11" x14ac:dyDescent="0.35">
      <c r="B93" s="31" t="s">
        <v>18</v>
      </c>
      <c r="C93" s="9">
        <v>31.833734171664652</v>
      </c>
      <c r="D93" s="10">
        <v>35.23308262987689</v>
      </c>
      <c r="E93" s="10">
        <v>34.913036339107514</v>
      </c>
      <c r="F93" s="10">
        <v>29.140995919997881</v>
      </c>
      <c r="G93" s="10">
        <v>24.080928729421863</v>
      </c>
      <c r="H93" s="10">
        <v>17.298922559497274</v>
      </c>
      <c r="I93" s="10">
        <v>8.7752224284049856</v>
      </c>
      <c r="J93" s="10">
        <v>2.27923577020539</v>
      </c>
      <c r="K93" s="11">
        <v>2.2792059211585913</v>
      </c>
    </row>
    <row r="94" spans="2:11" x14ac:dyDescent="0.35">
      <c r="B94" s="31" t="s">
        <v>19</v>
      </c>
      <c r="C94" s="9">
        <v>1.2336833036510271</v>
      </c>
      <c r="D94" s="10">
        <v>1.2103686182869973</v>
      </c>
      <c r="E94" s="10">
        <v>1.483732381195902</v>
      </c>
      <c r="F94" s="10">
        <v>1.3772019269340701</v>
      </c>
      <c r="G94" s="10">
        <v>0.84300937487738381</v>
      </c>
      <c r="H94" s="10">
        <v>0.37240939504999965</v>
      </c>
      <c r="I94" s="10">
        <v>0.27016037248545877</v>
      </c>
      <c r="J94" s="10">
        <v>7.6880233002439569E-2</v>
      </c>
      <c r="K94" s="11">
        <v>1.0376929714943272E-5</v>
      </c>
    </row>
    <row r="95" spans="2:11" x14ac:dyDescent="0.35">
      <c r="B95" s="31" t="s">
        <v>30</v>
      </c>
      <c r="C95" s="9">
        <v>1.9441835046173588</v>
      </c>
      <c r="D95" s="10">
        <v>0.80745249087561854</v>
      </c>
      <c r="E95" s="10">
        <v>0.55446012522334809</v>
      </c>
      <c r="F95" s="10">
        <v>0.26121666678607486</v>
      </c>
      <c r="G95" s="10">
        <v>4.547964342333426E-6</v>
      </c>
      <c r="H95" s="10">
        <v>4.9358474744298034E-6</v>
      </c>
      <c r="I95" s="10">
        <v>4.9220345578225015E-6</v>
      </c>
      <c r="J95" s="10">
        <v>4.9334268338083814E-6</v>
      </c>
      <c r="K95" s="11">
        <v>4.9211658670652897E-6</v>
      </c>
    </row>
    <row r="96" spans="2:11" x14ac:dyDescent="0.35">
      <c r="B96" s="31" t="s">
        <v>21</v>
      </c>
      <c r="C96" s="9">
        <v>2.9956609097499761E-3</v>
      </c>
      <c r="D96" s="10">
        <v>0.72455623899909538</v>
      </c>
      <c r="E96" s="10">
        <v>1.4850800582174988</v>
      </c>
      <c r="F96" s="10">
        <v>2.1238743301932321</v>
      </c>
      <c r="G96" s="10">
        <v>2.8676716163302052</v>
      </c>
      <c r="H96" s="10">
        <v>3.7927407416561243</v>
      </c>
      <c r="I96" s="10">
        <v>4.8637037130680891</v>
      </c>
      <c r="J96" s="10">
        <v>4.8483324609653584</v>
      </c>
      <c r="K96" s="11">
        <v>4.8250464182489363</v>
      </c>
    </row>
    <row r="97" spans="2:11" x14ac:dyDescent="0.35">
      <c r="B97" s="31" t="s">
        <v>22</v>
      </c>
      <c r="C97" s="9">
        <v>1.2690668414439095</v>
      </c>
      <c r="D97" s="10">
        <v>1.9119654985213415</v>
      </c>
      <c r="E97" s="10">
        <v>2.639422304414349</v>
      </c>
      <c r="F97" s="10">
        <v>3.270161005945651</v>
      </c>
      <c r="G97" s="10">
        <v>3.9458920794291479</v>
      </c>
      <c r="H97" s="10">
        <v>4.6731901499361319</v>
      </c>
      <c r="I97" s="10">
        <v>5.4168828460695577</v>
      </c>
      <c r="J97" s="10">
        <v>6.036099235272455</v>
      </c>
      <c r="K97" s="11">
        <v>6.655262631793029</v>
      </c>
    </row>
    <row r="98" spans="2:11" x14ac:dyDescent="0.35">
      <c r="B98" s="31" t="s">
        <v>23</v>
      </c>
      <c r="C98" s="9">
        <v>4.178990384215743E-4</v>
      </c>
      <c r="D98" s="10">
        <v>0.58890236597781909</v>
      </c>
      <c r="E98" s="10">
        <v>1.4181594330566967</v>
      </c>
      <c r="F98" s="10">
        <v>2.5933200518901844</v>
      </c>
      <c r="G98" s="10">
        <v>3.5586512935838877</v>
      </c>
      <c r="H98" s="10">
        <v>3.9488073422070888</v>
      </c>
      <c r="I98" s="10">
        <v>5.0992177819509958</v>
      </c>
      <c r="J98" s="10">
        <v>4.8540405386333498</v>
      </c>
      <c r="K98" s="11">
        <v>4.5327586639444464</v>
      </c>
    </row>
    <row r="99" spans="2:11" x14ac:dyDescent="0.35">
      <c r="B99" s="32" t="s">
        <v>24</v>
      </c>
      <c r="C99" s="17">
        <v>27.969176616586516</v>
      </c>
      <c r="D99" s="18">
        <v>29.566682208359307</v>
      </c>
      <c r="E99" s="18">
        <v>31.740301634440261</v>
      </c>
      <c r="F99" s="18">
        <v>32.841629395944359</v>
      </c>
      <c r="G99" s="18">
        <v>34.282714303503617</v>
      </c>
      <c r="H99" s="18">
        <v>35.853837788606413</v>
      </c>
      <c r="I99" s="18">
        <v>38.422153442113405</v>
      </c>
      <c r="J99" s="18">
        <v>38.819917514047674</v>
      </c>
      <c r="K99" s="19">
        <v>39.20136900542542</v>
      </c>
    </row>
    <row r="100" spans="2:11" x14ac:dyDescent="0.35">
      <c r="B100" s="31" t="s">
        <v>25</v>
      </c>
      <c r="C100" s="9">
        <v>-1.272899123844385</v>
      </c>
      <c r="D100" s="10">
        <v>-2.9666625800222071</v>
      </c>
      <c r="E100" s="10">
        <v>-6.3729605979373289</v>
      </c>
      <c r="F100" s="10">
        <v>-4.7231473290207235</v>
      </c>
      <c r="G100" s="10">
        <v>-4.6890943728274364</v>
      </c>
      <c r="H100" s="10">
        <v>-8.0699056616733476</v>
      </c>
      <c r="I100" s="10">
        <v>-11.487687032308019</v>
      </c>
      <c r="J100" s="10">
        <v>-12.213272485226661</v>
      </c>
      <c r="K100" s="11">
        <v>-13.996958946328238</v>
      </c>
    </row>
    <row r="101" spans="2:11" x14ac:dyDescent="0.35">
      <c r="B101" s="31" t="s">
        <v>26</v>
      </c>
      <c r="C101" s="9">
        <v>-4.9563048320303134</v>
      </c>
      <c r="D101" s="10">
        <v>-8.3317838071093071</v>
      </c>
      <c r="E101" s="10">
        <v>-10.120183805624675</v>
      </c>
      <c r="F101" s="10">
        <v>-12.295456502688278</v>
      </c>
      <c r="G101" s="10">
        <v>-12.626979791274124</v>
      </c>
      <c r="H101" s="10">
        <v>-9.8918868008449188</v>
      </c>
      <c r="I101" s="10">
        <v>-3.8684714537054123</v>
      </c>
      <c r="J101" s="10">
        <v>-0.13202587222948262</v>
      </c>
      <c r="K101" s="11">
        <v>-7.9100796740253294</v>
      </c>
    </row>
    <row r="102" spans="2:11" x14ac:dyDescent="0.35">
      <c r="B102" s="31" t="s">
        <v>27</v>
      </c>
      <c r="C102" s="9">
        <v>0</v>
      </c>
      <c r="D102" s="10">
        <v>-1.2583338468888219</v>
      </c>
      <c r="E102" s="10">
        <v>-3.6934445284964323</v>
      </c>
      <c r="F102" s="10">
        <v>-6.6250386327469268</v>
      </c>
      <c r="G102" s="10">
        <v>-10.315754167733918</v>
      </c>
      <c r="H102" s="10">
        <v>-13.768381628536174</v>
      </c>
      <c r="I102" s="10">
        <v>-21.123313688743579</v>
      </c>
      <c r="J102" s="10">
        <v>-22.853917578979306</v>
      </c>
      <c r="K102" s="11">
        <v>-27.256236957440809</v>
      </c>
    </row>
    <row r="103" spans="2:11" x14ac:dyDescent="0.35">
      <c r="B103" s="31" t="s">
        <v>28</v>
      </c>
      <c r="C103" s="9">
        <v>8.9876775676433728E-3</v>
      </c>
      <c r="D103" s="10">
        <v>6.2064434928342247E-3</v>
      </c>
      <c r="E103" s="10">
        <v>1.9304649951142432E-2</v>
      </c>
      <c r="F103" s="10">
        <v>2.5542972274350619E-2</v>
      </c>
      <c r="G103" s="10">
        <v>4.265531720420933E-6</v>
      </c>
      <c r="H103" s="10">
        <v>9.4965431848252392E-6</v>
      </c>
      <c r="I103" s="10">
        <v>4.8249738590368372E-6</v>
      </c>
      <c r="J103" s="10">
        <v>1.1053308401542042E-5</v>
      </c>
      <c r="K103" s="11">
        <v>1.440320032752546E-5</v>
      </c>
    </row>
    <row r="104" spans="2:11" x14ac:dyDescent="0.35">
      <c r="B104" s="33" t="s">
        <v>11</v>
      </c>
      <c r="C104" s="34">
        <v>77.851130584681783</v>
      </c>
      <c r="D104" s="35">
        <v>84.287833151747606</v>
      </c>
      <c r="E104" s="35">
        <v>86.744809512430663</v>
      </c>
      <c r="F104" s="35">
        <v>87.435960850275634</v>
      </c>
      <c r="G104" s="35">
        <v>88.087646960654567</v>
      </c>
      <c r="H104" s="35">
        <v>86.247701426696466</v>
      </c>
      <c r="I104" s="35">
        <v>87.291896466501768</v>
      </c>
      <c r="J104" s="35">
        <v>87.868751357895675</v>
      </c>
      <c r="K104" s="36">
        <v>80.369949312653986</v>
      </c>
    </row>
    <row r="105" spans="2:11" x14ac:dyDescent="0.35">
      <c r="B105" s="38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35">
      <c r="B106" s="38"/>
      <c r="C106" s="85" t="s">
        <v>69</v>
      </c>
      <c r="D106" s="86"/>
      <c r="E106" s="86"/>
      <c r="F106" s="86"/>
      <c r="G106" s="86"/>
      <c r="H106" s="86"/>
      <c r="I106" s="86"/>
      <c r="J106" s="86"/>
      <c r="K106" s="87"/>
    </row>
    <row r="107" spans="2:11" x14ac:dyDescent="0.35">
      <c r="C107" s="39">
        <v>2020</v>
      </c>
      <c r="D107" s="40">
        <v>2025</v>
      </c>
      <c r="E107" s="40">
        <v>2030</v>
      </c>
      <c r="F107" s="40">
        <v>2035</v>
      </c>
      <c r="G107" s="40">
        <v>2040</v>
      </c>
      <c r="H107" s="40">
        <v>2045</v>
      </c>
      <c r="I107" s="40">
        <v>2050</v>
      </c>
      <c r="J107" s="40">
        <v>2055</v>
      </c>
      <c r="K107" s="41">
        <v>2060</v>
      </c>
    </row>
    <row r="108" spans="2:11" x14ac:dyDescent="0.35">
      <c r="B108" s="63" t="s">
        <v>52</v>
      </c>
      <c r="C108" s="30">
        <v>12.418814025655584</v>
      </c>
      <c r="D108" s="43">
        <v>11.298326140582825</v>
      </c>
      <c r="E108" s="43">
        <v>9.8357148589818451</v>
      </c>
      <c r="F108" s="43">
        <v>13.275322629574013</v>
      </c>
      <c r="G108" s="43">
        <v>14.993144033878956</v>
      </c>
      <c r="H108" s="43">
        <v>13.112802883824809</v>
      </c>
      <c r="I108" s="43">
        <v>11.923587611033168</v>
      </c>
      <c r="J108" s="43">
        <v>11.571966227893068</v>
      </c>
      <c r="K108" s="76">
        <v>10.669889689724041</v>
      </c>
    </row>
    <row r="109" spans="2:11" x14ac:dyDescent="0.35">
      <c r="B109" s="64" t="s">
        <v>45</v>
      </c>
      <c r="C109" s="31">
        <v>5.2540567915488081</v>
      </c>
      <c r="D109" s="77">
        <v>9.451498796288023</v>
      </c>
      <c r="E109" s="77">
        <v>13.710379392641958</v>
      </c>
      <c r="F109" s="77">
        <v>18.467051697968071</v>
      </c>
      <c r="G109" s="77">
        <v>23.11850095337757</v>
      </c>
      <c r="H109" s="77">
        <v>27.738030573355516</v>
      </c>
      <c r="I109" s="77">
        <v>33.172446622690359</v>
      </c>
      <c r="J109" s="77">
        <v>36.527051760548403</v>
      </c>
      <c r="K109" s="78">
        <v>40.590505376925904</v>
      </c>
    </row>
    <row r="110" spans="2:11" x14ac:dyDescent="0.35">
      <c r="B110" s="64" t="s">
        <v>46</v>
      </c>
      <c r="C110" s="31">
        <v>2.095265360978753</v>
      </c>
      <c r="D110" s="77">
        <v>4.1705136361685788</v>
      </c>
      <c r="E110" s="77">
        <v>5.0399815093269078</v>
      </c>
      <c r="F110" s="77">
        <v>6.7251717198784444</v>
      </c>
      <c r="G110" s="77">
        <v>8.3723204716296653</v>
      </c>
      <c r="H110" s="77">
        <v>9.1893834121952125</v>
      </c>
      <c r="I110" s="77">
        <v>12.238666883980319</v>
      </c>
      <c r="J110" s="77">
        <v>14.113585448344454</v>
      </c>
      <c r="K110" s="78">
        <v>15.352547732054575</v>
      </c>
    </row>
    <row r="111" spans="2:11" x14ac:dyDescent="0.35">
      <c r="B111" s="64" t="s">
        <v>49</v>
      </c>
      <c r="C111" s="31">
        <v>1.9997094857170084</v>
      </c>
      <c r="D111" s="77">
        <v>2.2229225371840138</v>
      </c>
      <c r="E111" s="77">
        <v>2.3502116726398832</v>
      </c>
      <c r="F111" s="77">
        <v>2.4052083652207599</v>
      </c>
      <c r="G111" s="77">
        <v>2.4720914366433795</v>
      </c>
      <c r="H111" s="77">
        <v>2.5498425018922153</v>
      </c>
      <c r="I111" s="77">
        <v>2.6177405351749674</v>
      </c>
      <c r="J111" s="77">
        <v>2.6177253940976675</v>
      </c>
      <c r="K111" s="78">
        <v>2.6176914236529365</v>
      </c>
    </row>
    <row r="112" spans="2:11" x14ac:dyDescent="0.35">
      <c r="B112" s="64" t="s">
        <v>44</v>
      </c>
      <c r="C112" s="31">
        <v>31.833734171664652</v>
      </c>
      <c r="D112" s="77">
        <v>35.23308262987689</v>
      </c>
      <c r="E112" s="77">
        <v>34.913036339107514</v>
      </c>
      <c r="F112" s="77">
        <v>29.140995919997881</v>
      </c>
      <c r="G112" s="77">
        <v>24.080928729421863</v>
      </c>
      <c r="H112" s="77">
        <v>17.298922559497274</v>
      </c>
      <c r="I112" s="77">
        <v>8.7752224284049856</v>
      </c>
      <c r="J112" s="77">
        <v>2.27923577020539</v>
      </c>
      <c r="K112" s="78">
        <v>2.2792059211585913</v>
      </c>
    </row>
    <row r="113" spans="2:13" x14ac:dyDescent="0.35">
      <c r="B113" s="64" t="s">
        <v>48</v>
      </c>
      <c r="C113" s="31">
        <v>1.2336833036510271</v>
      </c>
      <c r="D113" s="77">
        <v>1.2103686182869973</v>
      </c>
      <c r="E113" s="77">
        <v>1.483732381195902</v>
      </c>
      <c r="F113" s="77">
        <v>1.3772019269340701</v>
      </c>
      <c r="G113" s="77">
        <v>0.84300937487738381</v>
      </c>
      <c r="H113" s="77">
        <v>0.37240939504999965</v>
      </c>
      <c r="I113" s="77">
        <v>0.27016037248545877</v>
      </c>
      <c r="J113" s="77">
        <v>7.6880233002439569E-2</v>
      </c>
      <c r="K113" s="78">
        <v>1.0376929714943272E-5</v>
      </c>
    </row>
    <row r="114" spans="2:13" x14ac:dyDescent="0.35">
      <c r="B114" s="64" t="s">
        <v>47</v>
      </c>
      <c r="C114" s="31">
        <v>9.6394926666142189E-9</v>
      </c>
      <c r="D114" s="77">
        <v>1.9892305341662715E-8</v>
      </c>
      <c r="E114" s="77">
        <v>3.8701816014989266E-8</v>
      </c>
      <c r="F114" s="77">
        <v>2.2284549239218698E-2</v>
      </c>
      <c r="G114" s="77">
        <v>2.3146408446241627E-2</v>
      </c>
      <c r="H114" s="77">
        <v>2.4124216422108751E-2</v>
      </c>
      <c r="I114" s="77">
        <v>2.5023054562414208E-2</v>
      </c>
      <c r="J114" s="77">
        <v>7.6951053577979482E-4</v>
      </c>
      <c r="K114" s="78">
        <v>5.1305182512160119E-4</v>
      </c>
    </row>
    <row r="115" spans="2:13" x14ac:dyDescent="0.35">
      <c r="B115" s="64" t="s">
        <v>50</v>
      </c>
      <c r="C115" s="31">
        <v>27.969176616586516</v>
      </c>
      <c r="D115" s="77">
        <v>29.566682208359307</v>
      </c>
      <c r="E115" s="77">
        <v>31.740301634440261</v>
      </c>
      <c r="F115" s="77">
        <v>32.841629395944359</v>
      </c>
      <c r="G115" s="77">
        <v>34.282714303503617</v>
      </c>
      <c r="H115" s="77">
        <v>35.853837788606413</v>
      </c>
      <c r="I115" s="77">
        <v>38.422153442113405</v>
      </c>
      <c r="J115" s="77">
        <v>38.819917514047674</v>
      </c>
      <c r="K115" s="78">
        <v>39.20136900542542</v>
      </c>
    </row>
    <row r="116" spans="2:13" x14ac:dyDescent="0.35">
      <c r="B116" s="64" t="s">
        <v>51</v>
      </c>
      <c r="C116" s="31">
        <v>-1.272899123844385</v>
      </c>
      <c r="D116" s="77">
        <v>-8.3317838071093071</v>
      </c>
      <c r="E116" s="77">
        <v>-10.120183805624675</v>
      </c>
      <c r="F116" s="77">
        <v>-12.295456502688278</v>
      </c>
      <c r="G116" s="77">
        <v>-12.626979791274124</v>
      </c>
      <c r="H116" s="77">
        <v>-9.8918868008449188</v>
      </c>
      <c r="I116" s="77">
        <v>-3.8684714537054123</v>
      </c>
      <c r="J116" s="77">
        <v>-0.13202587222948262</v>
      </c>
      <c r="K116" s="78">
        <v>-7.9100796740253294</v>
      </c>
    </row>
    <row r="117" spans="2:13" x14ac:dyDescent="0.35">
      <c r="B117" s="65" t="s">
        <v>27</v>
      </c>
      <c r="C117" s="31">
        <v>-4.9563048320303134</v>
      </c>
      <c r="D117" s="44">
        <v>-1.2583338468888219</v>
      </c>
      <c r="E117" s="44">
        <v>-3.6934445284964323</v>
      </c>
      <c r="F117" s="44">
        <v>-6.6250386327469268</v>
      </c>
      <c r="G117" s="44">
        <v>-10.315754167733918</v>
      </c>
      <c r="H117" s="44">
        <v>-13.768381628536174</v>
      </c>
      <c r="I117" s="44">
        <v>-21.123313688743579</v>
      </c>
      <c r="J117" s="44">
        <v>-22.853917578979306</v>
      </c>
      <c r="K117" s="79">
        <v>-27.256236957440809</v>
      </c>
    </row>
    <row r="118" spans="2:13" x14ac:dyDescent="0.35">
      <c r="B118" s="33" t="s">
        <v>11</v>
      </c>
      <c r="C118" s="33">
        <v>76.575235809567147</v>
      </c>
      <c r="D118" s="80">
        <v>83.563276932640818</v>
      </c>
      <c r="E118" s="80">
        <v>85.259729492914985</v>
      </c>
      <c r="F118" s="80">
        <v>85.334371069321605</v>
      </c>
      <c r="G118" s="80">
        <v>85.24312175277062</v>
      </c>
      <c r="H118" s="80">
        <v>82.479084901462457</v>
      </c>
      <c r="I118" s="80">
        <v>82.453215807996074</v>
      </c>
      <c r="J118" s="80">
        <v>83.021188407466084</v>
      </c>
      <c r="K118" s="81">
        <v>75.545415946230179</v>
      </c>
    </row>
    <row r="119" spans="2:13" x14ac:dyDescent="0.35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3" x14ac:dyDescent="0.35">
      <c r="B120" s="38"/>
      <c r="C120" s="85" t="s">
        <v>71</v>
      </c>
      <c r="D120" s="86"/>
      <c r="E120" s="86"/>
      <c r="F120" s="86"/>
      <c r="G120" s="86"/>
      <c r="H120" s="86"/>
      <c r="I120" s="86"/>
      <c r="J120" s="86"/>
      <c r="K120" s="87"/>
    </row>
    <row r="121" spans="2:13" x14ac:dyDescent="0.35">
      <c r="C121" s="39">
        <v>2020</v>
      </c>
      <c r="D121" s="40">
        <v>2025</v>
      </c>
      <c r="E121" s="40">
        <v>2030</v>
      </c>
      <c r="F121" s="40">
        <v>2035</v>
      </c>
      <c r="G121" s="40">
        <v>2040</v>
      </c>
      <c r="H121" s="40">
        <v>2045</v>
      </c>
      <c r="I121" s="40">
        <v>2050</v>
      </c>
      <c r="J121" s="40">
        <v>2055</v>
      </c>
      <c r="K121" s="41">
        <v>2060</v>
      </c>
    </row>
    <row r="122" spans="2:13" x14ac:dyDescent="0.35">
      <c r="B122" s="63" t="s">
        <v>52</v>
      </c>
      <c r="C122" s="30">
        <v>12.418396126617164</v>
      </c>
      <c r="D122" s="43">
        <v>10.413203181466283</v>
      </c>
      <c r="E122" s="43">
        <v>7.7619677636764184</v>
      </c>
      <c r="F122" s="43">
        <v>9.3658176430952071</v>
      </c>
      <c r="G122" s="43">
        <v>9.5534690323299394</v>
      </c>
      <c r="H122" s="43">
        <v>7.3107455048724468</v>
      </c>
      <c r="I122" s="43">
        <v>4.9914052319338555</v>
      </c>
      <c r="J122" s="43">
        <v>4.8870488997533572</v>
      </c>
      <c r="K122" s="76">
        <v>4.3137669517361523</v>
      </c>
      <c r="M122" t="s">
        <v>72</v>
      </c>
    </row>
    <row r="123" spans="2:13" x14ac:dyDescent="0.35">
      <c r="B123" s="64" t="s">
        <v>45</v>
      </c>
      <c r="C123" s="31">
        <v>5.2540567915488081</v>
      </c>
      <c r="D123" s="77">
        <v>9.1900721650881945</v>
      </c>
      <c r="E123" s="77">
        <v>12.642568713679019</v>
      </c>
      <c r="F123" s="77">
        <v>16.191630487912057</v>
      </c>
      <c r="G123" s="77">
        <v>19.31540715869863</v>
      </c>
      <c r="H123" s="77">
        <v>22.128522586816494</v>
      </c>
      <c r="I123" s="77">
        <v>24.262624648935844</v>
      </c>
      <c r="J123" s="77">
        <v>26.572114127879384</v>
      </c>
      <c r="K123" s="78">
        <v>28.530917771469433</v>
      </c>
    </row>
    <row r="124" spans="2:13" x14ac:dyDescent="0.35">
      <c r="B124" s="64" t="s">
        <v>46</v>
      </c>
      <c r="C124" s="31">
        <v>2.095265360978753</v>
      </c>
      <c r="D124" s="77">
        <v>4.0551580345041423</v>
      </c>
      <c r="E124" s="77">
        <v>4.6474507176317275</v>
      </c>
      <c r="F124" s="77">
        <v>5.8965284354518328</v>
      </c>
      <c r="G124" s="77">
        <v>6.9950373987811902</v>
      </c>
      <c r="H124" s="77">
        <v>7.3309991442222024</v>
      </c>
      <c r="I124" s="77">
        <v>8.9514706041086409</v>
      </c>
      <c r="J124" s="77">
        <v>10.26712491732062</v>
      </c>
      <c r="K124" s="78">
        <v>10.791249649599262</v>
      </c>
    </row>
    <row r="125" spans="2:13" x14ac:dyDescent="0.35">
      <c r="B125" s="64" t="s">
        <v>49</v>
      </c>
      <c r="C125" s="31">
        <v>1.9997094857170084</v>
      </c>
      <c r="D125" s="77">
        <v>2.1614369291508804</v>
      </c>
      <c r="E125" s="77">
        <v>2.1671692454394327</v>
      </c>
      <c r="F125" s="77">
        <v>2.1088501691027703</v>
      </c>
      <c r="G125" s="77">
        <v>2.0654216607120888</v>
      </c>
      <c r="H125" s="77">
        <v>2.0341836182899855</v>
      </c>
      <c r="I125" s="77">
        <v>1.9146388795395886</v>
      </c>
      <c r="J125" s="77">
        <v>1.9043009105525175</v>
      </c>
      <c r="K125" s="78">
        <v>1.8399657275954546</v>
      </c>
    </row>
    <row r="126" spans="2:13" x14ac:dyDescent="0.35">
      <c r="B126" s="64" t="s">
        <v>44</v>
      </c>
      <c r="C126" s="31">
        <v>31.833734171664652</v>
      </c>
      <c r="D126" s="77">
        <v>34.258542369412439</v>
      </c>
      <c r="E126" s="77">
        <v>32.193891086429254</v>
      </c>
      <c r="F126" s="77">
        <v>25.550382687144104</v>
      </c>
      <c r="G126" s="77">
        <v>20.119511386417614</v>
      </c>
      <c r="H126" s="77">
        <v>13.800532722504563</v>
      </c>
      <c r="I126" s="77">
        <v>6.418276300599441</v>
      </c>
      <c r="J126" s="77">
        <v>1.6580619045650951</v>
      </c>
      <c r="K126" s="78">
        <v>1.6020455058878809</v>
      </c>
    </row>
    <row r="127" spans="2:13" x14ac:dyDescent="0.35">
      <c r="B127" s="64" t="s">
        <v>48</v>
      </c>
      <c r="C127" s="31">
        <v>1.2336833036510271</v>
      </c>
      <c r="D127" s="77">
        <v>1.1768900560812829</v>
      </c>
      <c r="E127" s="77">
        <v>1.3681742893305244</v>
      </c>
      <c r="F127" s="77">
        <v>1.2075097353309785</v>
      </c>
      <c r="G127" s="77">
        <v>0.70433067209652911</v>
      </c>
      <c r="H127" s="77">
        <v>0.2970964246402758</v>
      </c>
      <c r="I127" s="77">
        <v>0.1975977167794376</v>
      </c>
      <c r="J127" s="77">
        <v>5.5927599602364202E-2</v>
      </c>
      <c r="K127" s="78">
        <v>7.2939059434737792E-6</v>
      </c>
    </row>
    <row r="128" spans="2:13" x14ac:dyDescent="0.35">
      <c r="B128" s="64" t="s">
        <v>47</v>
      </c>
      <c r="C128" s="31">
        <v>9.6394926666142189E-9</v>
      </c>
      <c r="D128" s="77">
        <v>1.9342088018002719E-8</v>
      </c>
      <c r="E128" s="77">
        <v>3.5687587797625475E-8</v>
      </c>
      <c r="F128" s="77">
        <v>1.9538754359517619E-2</v>
      </c>
      <c r="G128" s="77">
        <v>1.9338723747803377E-2</v>
      </c>
      <c r="H128" s="77">
        <v>1.9245536072725732E-2</v>
      </c>
      <c r="I128" s="77">
        <v>1.8302086286346352E-2</v>
      </c>
      <c r="J128" s="77">
        <v>5.597911901948511E-4</v>
      </c>
      <c r="K128" s="78">
        <v>3.6062225141369515E-4</v>
      </c>
    </row>
    <row r="129" spans="2:13" x14ac:dyDescent="0.35">
      <c r="B129" s="64" t="s">
        <v>50</v>
      </c>
      <c r="C129" s="31">
        <v>27.969176616586516</v>
      </c>
      <c r="D129" s="77">
        <v>28.748873489119664</v>
      </c>
      <c r="E129" s="77">
        <v>29.268259682271559</v>
      </c>
      <c r="F129" s="77">
        <v>28.795041920990073</v>
      </c>
      <c r="G129" s="77">
        <v>28.643058934181006</v>
      </c>
      <c r="H129" s="77">
        <v>28.603056631257207</v>
      </c>
      <c r="I129" s="77">
        <v>28.102307248334359</v>
      </c>
      <c r="J129" s="77">
        <v>28.240091354218062</v>
      </c>
      <c r="K129" s="78">
        <v>27.554498896646365</v>
      </c>
    </row>
    <row r="130" spans="2:13" x14ac:dyDescent="0.35">
      <c r="B130" s="64" t="s">
        <v>51</v>
      </c>
      <c r="C130" s="31">
        <v>-4.9563048320303134</v>
      </c>
      <c r="D130" s="77">
        <v>-8.1013282762433114</v>
      </c>
      <c r="E130" s="77">
        <v>-9.3319896914258074</v>
      </c>
      <c r="F130" s="77">
        <v>-10.780469542608646</v>
      </c>
      <c r="G130" s="77">
        <v>-10.549786785266734</v>
      </c>
      <c r="H130" s="77">
        <v>-7.8914341059596316</v>
      </c>
      <c r="I130" s="77">
        <v>-2.8294346785436302</v>
      </c>
      <c r="J130" s="77">
        <v>-9.6044065305695592E-2</v>
      </c>
      <c r="K130" s="78">
        <v>-5.5599660721070894</v>
      </c>
    </row>
    <row r="131" spans="2:13" x14ac:dyDescent="0.35">
      <c r="B131" s="33" t="s">
        <v>11</v>
      </c>
      <c r="C131" s="34">
        <v>77.847717034373105</v>
      </c>
      <c r="D131" s="35">
        <v>81.902847967921659</v>
      </c>
      <c r="E131" s="35">
        <v>80.71749184271971</v>
      </c>
      <c r="F131" s="35">
        <v>78.354830290777898</v>
      </c>
      <c r="G131" s="35">
        <v>76.865788181698079</v>
      </c>
      <c r="H131" s="35">
        <v>73.632948062716267</v>
      </c>
      <c r="I131" s="35">
        <v>72.027188037973886</v>
      </c>
      <c r="J131" s="35">
        <v>73.489185439775895</v>
      </c>
      <c r="K131" s="36">
        <v>69.072846346984832</v>
      </c>
    </row>
    <row r="132" spans="2:13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3" x14ac:dyDescent="0.35">
      <c r="B133" s="38"/>
      <c r="C133" s="85" t="s">
        <v>68</v>
      </c>
      <c r="D133" s="86"/>
      <c r="E133" s="86"/>
      <c r="F133" s="86"/>
      <c r="G133" s="86"/>
      <c r="H133" s="86"/>
      <c r="I133" s="86"/>
      <c r="J133" s="86"/>
      <c r="K133" s="87"/>
    </row>
    <row r="134" spans="2:13" x14ac:dyDescent="0.35">
      <c r="C134" s="39">
        <v>2020</v>
      </c>
      <c r="D134" s="40">
        <v>2025</v>
      </c>
      <c r="E134" s="40">
        <v>2030</v>
      </c>
      <c r="F134" s="40">
        <v>2035</v>
      </c>
      <c r="G134" s="40">
        <v>2040</v>
      </c>
      <c r="H134" s="40">
        <v>2045</v>
      </c>
      <c r="I134" s="40">
        <v>2050</v>
      </c>
      <c r="J134" s="40">
        <v>2055</v>
      </c>
      <c r="K134" s="41">
        <v>2060</v>
      </c>
    </row>
    <row r="135" spans="2:13" x14ac:dyDescent="0.35">
      <c r="B135" s="63" t="s">
        <v>52</v>
      </c>
      <c r="C135" s="30">
        <v>10.561431962393735</v>
      </c>
      <c r="D135" s="43">
        <v>9.095651188487917</v>
      </c>
      <c r="E135" s="43">
        <v>8.8680619893949491</v>
      </c>
      <c r="F135" s="43">
        <v>8.9260974716555097</v>
      </c>
      <c r="G135" s="43">
        <v>8.8586849007285462</v>
      </c>
      <c r="H135" s="43">
        <v>9.2323595423643923</v>
      </c>
      <c r="I135" s="43">
        <v>9.3103153264765588</v>
      </c>
      <c r="J135" s="43">
        <v>9.4595806611993769</v>
      </c>
      <c r="K135" s="76">
        <v>8.8795237423008135</v>
      </c>
      <c r="M135" t="s">
        <v>73</v>
      </c>
    </row>
    <row r="136" spans="2:13" x14ac:dyDescent="0.35">
      <c r="B136" s="64" t="s">
        <v>45</v>
      </c>
      <c r="C136" s="31">
        <v>4.4670216569366463</v>
      </c>
      <c r="D136" s="77">
        <v>7.3076039689638179</v>
      </c>
      <c r="E136" s="77">
        <v>10.006053542116373</v>
      </c>
      <c r="F136" s="77">
        <v>13.583753954637373</v>
      </c>
      <c r="G136" s="77">
        <v>16.817592718205152</v>
      </c>
      <c r="H136" s="77">
        <v>20.387975661769065</v>
      </c>
      <c r="I136" s="77">
        <v>23.950505657467101</v>
      </c>
      <c r="J136" s="77">
        <v>26.795497581949967</v>
      </c>
      <c r="K136" s="78">
        <v>26.740038069067257</v>
      </c>
    </row>
    <row r="137" spans="2:13" x14ac:dyDescent="0.35">
      <c r="B137" s="64" t="s">
        <v>46</v>
      </c>
      <c r="C137" s="31">
        <v>1.7814036116960621</v>
      </c>
      <c r="D137" s="77">
        <v>3.2245110174750842</v>
      </c>
      <c r="E137" s="77">
        <v>3.6782588861593655</v>
      </c>
      <c r="F137" s="77">
        <v>4.946814436847319</v>
      </c>
      <c r="G137" s="77">
        <v>6.0904587231720146</v>
      </c>
      <c r="H137" s="77">
        <v>6.754370136662371</v>
      </c>
      <c r="I137" s="77">
        <v>8.8363171935628859</v>
      </c>
      <c r="J137" s="77">
        <v>10.353437425853725</v>
      </c>
      <c r="K137" s="78">
        <v>10.113885180786152</v>
      </c>
    </row>
    <row r="138" spans="2:13" x14ac:dyDescent="0.35">
      <c r="B138" s="64" t="s">
        <v>49</v>
      </c>
      <c r="C138" s="31">
        <v>1.7001615960162271</v>
      </c>
      <c r="D138" s="77">
        <v>1.7186943473774519</v>
      </c>
      <c r="E138" s="77">
        <v>1.7152219612800956</v>
      </c>
      <c r="F138" s="77">
        <v>1.7691919195953332</v>
      </c>
      <c r="G138" s="77">
        <v>1.7983271072580953</v>
      </c>
      <c r="H138" s="77">
        <v>1.8741823336174213</v>
      </c>
      <c r="I138" s="77">
        <v>1.8900086029410941</v>
      </c>
      <c r="J138" s="77">
        <v>1.9203097728109653</v>
      </c>
      <c r="K138" s="78">
        <v>1.7244714662099527</v>
      </c>
    </row>
    <row r="139" spans="2:13" x14ac:dyDescent="0.35">
      <c r="B139" s="64" t="s">
        <v>44</v>
      </c>
      <c r="C139" s="31">
        <v>27.065177558553074</v>
      </c>
      <c r="D139" s="77">
        <v>27.241120166680538</v>
      </c>
      <c r="E139" s="77">
        <v>25.480090734356185</v>
      </c>
      <c r="F139" s="77">
        <v>21.435155164150945</v>
      </c>
      <c r="G139" s="77">
        <v>17.517712435778627</v>
      </c>
      <c r="H139" s="77">
        <v>12.715034370776262</v>
      </c>
      <c r="I139" s="77">
        <v>6.33571038059298</v>
      </c>
      <c r="J139" s="77">
        <v>1.6720007125019463</v>
      </c>
      <c r="K139" s="78">
        <v>1.5014854467337984</v>
      </c>
    </row>
    <row r="140" spans="2:13" x14ac:dyDescent="0.35">
      <c r="B140" s="64" t="s">
        <v>48</v>
      </c>
      <c r="C140" s="31">
        <v>1.048882844980777</v>
      </c>
      <c r="D140" s="77">
        <v>0.93581925042164227</v>
      </c>
      <c r="E140" s="77">
        <v>1.082851555252051</v>
      </c>
      <c r="F140" s="77">
        <v>1.0130243001043464</v>
      </c>
      <c r="G140" s="77">
        <v>0.61324859915907626</v>
      </c>
      <c r="H140" s="77">
        <v>0.2737279296889546</v>
      </c>
      <c r="I140" s="77">
        <v>0.19505578238568974</v>
      </c>
      <c r="J140" s="77">
        <v>5.6397765443024384E-2</v>
      </c>
      <c r="K140" s="78">
        <v>6.836069002859827E-6</v>
      </c>
    </row>
    <row r="141" spans="2:13" x14ac:dyDescent="0.35">
      <c r="B141" s="64" t="s">
        <v>47</v>
      </c>
      <c r="C141" s="31">
        <v>8.1955380788631293E-9</v>
      </c>
      <c r="D141" s="77">
        <v>1.538010982169994E-8</v>
      </c>
      <c r="E141" s="77">
        <v>2.8245202567548852E-8</v>
      </c>
      <c r="F141" s="77">
        <v>1.6391779197155506E-2</v>
      </c>
      <c r="G141" s="77">
        <v>1.6837894071208979E-2</v>
      </c>
      <c r="H141" s="77">
        <v>1.7731754097410801E-2</v>
      </c>
      <c r="I141" s="77">
        <v>1.8066644787492727E-2</v>
      </c>
      <c r="J141" s="77">
        <v>5.6449717967774313E-4</v>
      </c>
      <c r="K141" s="78">
        <v>3.3798606860792563E-4</v>
      </c>
    </row>
    <row r="142" spans="2:13" x14ac:dyDescent="0.35">
      <c r="B142" s="64" t="s">
        <v>50</v>
      </c>
      <c r="C142" s="31">
        <v>23.779514122105272</v>
      </c>
      <c r="D142" s="77">
        <v>22.86003616058802</v>
      </c>
      <c r="E142" s="77">
        <v>23.164578346211119</v>
      </c>
      <c r="F142" s="77">
        <v>24.15721905587019</v>
      </c>
      <c r="G142" s="77">
        <v>24.939018649765725</v>
      </c>
      <c r="H142" s="77">
        <v>26.353247044052655</v>
      </c>
      <c r="I142" s="77">
        <v>27.740793853835235</v>
      </c>
      <c r="J142" s="77">
        <v>28.477496971235013</v>
      </c>
      <c r="K142" s="78">
        <v>25.824908801468517</v>
      </c>
    </row>
    <row r="143" spans="2:13" x14ac:dyDescent="0.35">
      <c r="B143" s="33" t="s">
        <v>11</v>
      </c>
      <c r="C143" s="34">
        <v>70.403593360877323</v>
      </c>
      <c r="D143" s="35">
        <v>72.383436115374579</v>
      </c>
      <c r="E143" s="35">
        <v>73.995117043015341</v>
      </c>
      <c r="F143" s="35">
        <v>75.847648082058171</v>
      </c>
      <c r="G143" s="35">
        <v>76.651881028138448</v>
      </c>
      <c r="H143" s="35">
        <v>77.608628773028528</v>
      </c>
      <c r="I143" s="35">
        <v>78.276773442049034</v>
      </c>
      <c r="J143" s="35">
        <v>78.735285388173708</v>
      </c>
      <c r="K143" s="36">
        <v>74.784657528704116</v>
      </c>
    </row>
    <row r="144" spans="2:13" x14ac:dyDescent="0.35">
      <c r="B144" s="4"/>
      <c r="C144" s="4"/>
      <c r="D144" s="4"/>
      <c r="E144" s="4"/>
      <c r="F144" s="4"/>
      <c r="G144" s="4"/>
      <c r="H144" s="4"/>
      <c r="I144" s="4"/>
      <c r="J144" s="4"/>
      <c r="K144" s="4"/>
    </row>
  </sheetData>
  <mergeCells count="9">
    <mergeCell ref="C86:K86"/>
    <mergeCell ref="C106:K106"/>
    <mergeCell ref="C120:K120"/>
    <mergeCell ref="C133:K133"/>
    <mergeCell ref="C6:K6"/>
    <mergeCell ref="C16:K16"/>
    <mergeCell ref="C27:K27"/>
    <mergeCell ref="C50:K50"/>
    <mergeCell ref="C68:K6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44"/>
  <sheetViews>
    <sheetView topLeftCell="A82" zoomScale="70" zoomScaleNormal="70" workbookViewId="0">
      <selection activeCell="C88" sqref="C88:K104"/>
    </sheetView>
  </sheetViews>
  <sheetFormatPr baseColWidth="10" defaultRowHeight="14.5" x14ac:dyDescent="0.35"/>
  <cols>
    <col min="2" max="2" width="59.26953125" bestFit="1" customWidth="1"/>
    <col min="3" max="4" width="12.54296875" bestFit="1" customWidth="1"/>
    <col min="5" max="6" width="14.1796875" bestFit="1" customWidth="1"/>
    <col min="7" max="7" width="13.7265625" bestFit="1" customWidth="1"/>
    <col min="8" max="8" width="14.1796875" bestFit="1" customWidth="1"/>
    <col min="9" max="11" width="14.54296875" bestFit="1" customWidth="1"/>
  </cols>
  <sheetData>
    <row r="2" spans="2:15" ht="15.5" x14ac:dyDescent="0.35">
      <c r="B2" t="s">
        <v>0</v>
      </c>
      <c r="C2" s="1" t="s">
        <v>35</v>
      </c>
    </row>
    <row r="3" spans="2:15" ht="15" thickBot="1" x14ac:dyDescent="0.4"/>
    <row r="4" spans="2:15" ht="15" thickBot="1" x14ac:dyDescent="0.4">
      <c r="B4" s="2" t="s">
        <v>1</v>
      </c>
      <c r="C4" s="3">
        <v>1268.9728663574065</v>
      </c>
    </row>
    <row r="6" spans="2:15" x14ac:dyDescent="0.35">
      <c r="C6" s="88" t="s">
        <v>2</v>
      </c>
      <c r="D6" s="89"/>
      <c r="E6" s="89"/>
      <c r="F6" s="89"/>
      <c r="G6" s="89"/>
      <c r="H6" s="89"/>
      <c r="I6" s="89"/>
      <c r="J6" s="89"/>
      <c r="K6" s="90"/>
    </row>
    <row r="7" spans="2:15" x14ac:dyDescent="0.35">
      <c r="B7" s="4"/>
      <c r="C7" s="5">
        <v>2020</v>
      </c>
      <c r="D7" s="6">
        <v>2025</v>
      </c>
      <c r="E7" s="6">
        <v>2030</v>
      </c>
      <c r="F7" s="6">
        <v>2035</v>
      </c>
      <c r="G7" s="6">
        <v>2040</v>
      </c>
      <c r="H7" s="6">
        <v>2045</v>
      </c>
      <c r="I7" s="6">
        <v>2050</v>
      </c>
      <c r="J7" s="6">
        <v>2055</v>
      </c>
      <c r="K7" s="7">
        <v>2060</v>
      </c>
      <c r="N7" s="45" t="s">
        <v>32</v>
      </c>
      <c r="O7" s="46">
        <v>2.5000000000000001E-2</v>
      </c>
    </row>
    <row r="8" spans="2:15" x14ac:dyDescent="0.35">
      <c r="B8" s="8" t="s">
        <v>3</v>
      </c>
      <c r="C8" s="9">
        <v>14.988667789505902</v>
      </c>
      <c r="D8" s="10">
        <v>18.68391472089705</v>
      </c>
      <c r="E8" s="10">
        <v>22.10724758346695</v>
      </c>
      <c r="F8" s="10">
        <v>25.140102607927396</v>
      </c>
      <c r="G8" s="10">
        <v>27.924624600884869</v>
      </c>
      <c r="H8" s="10">
        <v>30.315529530496068</v>
      </c>
      <c r="I8" s="10">
        <v>33.055317927979949</v>
      </c>
      <c r="J8" s="10">
        <v>32.943896953097074</v>
      </c>
      <c r="K8" s="11">
        <v>33.588976607932992</v>
      </c>
      <c r="N8" s="47" t="s">
        <v>33</v>
      </c>
      <c r="O8" s="48">
        <v>0.97560975609756106</v>
      </c>
    </row>
    <row r="9" spans="2:15" x14ac:dyDescent="0.35">
      <c r="B9" s="12" t="s">
        <v>4</v>
      </c>
      <c r="C9" s="9">
        <v>11.257921576164012</v>
      </c>
      <c r="D9" s="10">
        <v>12.333630141776586</v>
      </c>
      <c r="E9" s="10">
        <v>12.630084206476051</v>
      </c>
      <c r="F9" s="10">
        <v>12.134881255498984</v>
      </c>
      <c r="G9" s="10">
        <v>11.268343399731965</v>
      </c>
      <c r="H9" s="10">
        <v>9.9443534316194757</v>
      </c>
      <c r="I9" s="10">
        <v>8.1569996545730099</v>
      </c>
      <c r="J9" s="10">
        <v>6.9215007006377629</v>
      </c>
      <c r="K9" s="11">
        <v>7.249579210104903</v>
      </c>
      <c r="N9" s="49" t="s">
        <v>34</v>
      </c>
      <c r="O9" s="50">
        <v>4.7619742080098071</v>
      </c>
    </row>
    <row r="10" spans="2:15" x14ac:dyDescent="0.35">
      <c r="B10" s="12" t="s">
        <v>5</v>
      </c>
      <c r="C10" s="9">
        <v>-2.8465147490217089E-2</v>
      </c>
      <c r="D10" s="10">
        <v>-2.2780608494848513</v>
      </c>
      <c r="E10" s="10">
        <v>-4.6145241755777642</v>
      </c>
      <c r="F10" s="10">
        <v>-4.7586502904457042</v>
      </c>
      <c r="G10" s="10">
        <v>-5.2794132110386673</v>
      </c>
      <c r="H10" s="10">
        <v>-6.397649676628685</v>
      </c>
      <c r="I10" s="10">
        <v>-6.2867304607799106</v>
      </c>
      <c r="J10" s="10">
        <v>-3.1064037738353063</v>
      </c>
      <c r="K10" s="11">
        <v>-6.0513139265905709</v>
      </c>
      <c r="M10" s="42"/>
    </row>
    <row r="11" spans="2:15" x14ac:dyDescent="0.35">
      <c r="B11" s="12" t="s">
        <v>6</v>
      </c>
      <c r="C11" s="9">
        <v>13.08058339587363</v>
      </c>
      <c r="D11" s="10">
        <v>13.469855615523739</v>
      </c>
      <c r="E11" s="10">
        <v>13.897030765038709</v>
      </c>
      <c r="F11" s="10">
        <v>14.448646036021186</v>
      </c>
      <c r="G11" s="10">
        <v>15.065140630809887</v>
      </c>
      <c r="H11" s="10">
        <v>15.64791330021162</v>
      </c>
      <c r="I11" s="10">
        <v>16.498372319317692</v>
      </c>
      <c r="J11" s="10">
        <v>16.875997297369889</v>
      </c>
      <c r="K11" s="11">
        <v>17.16085558820355</v>
      </c>
    </row>
    <row r="12" spans="2:15" x14ac:dyDescent="0.35">
      <c r="B12" s="8" t="s">
        <v>7</v>
      </c>
      <c r="C12" s="13">
        <v>39.298707614053328</v>
      </c>
      <c r="D12" s="14">
        <v>42.209339628712527</v>
      </c>
      <c r="E12" s="14">
        <v>44.019838379403943</v>
      </c>
      <c r="F12" s="14">
        <v>46.964979609001858</v>
      </c>
      <c r="G12" s="14">
        <v>48.97869542038805</v>
      </c>
      <c r="H12" s="14">
        <v>49.510146585698472</v>
      </c>
      <c r="I12" s="14">
        <v>51.423959441090744</v>
      </c>
      <c r="J12" s="14">
        <v>53.634991177269427</v>
      </c>
      <c r="K12" s="15">
        <v>51.948097479650869</v>
      </c>
    </row>
    <row r="13" spans="2:15" x14ac:dyDescent="0.35">
      <c r="B13" s="16" t="s">
        <v>8</v>
      </c>
      <c r="C13" s="17">
        <v>187.13943206624057</v>
      </c>
      <c r="D13" s="18">
        <v>177.65452323836573</v>
      </c>
      <c r="E13" s="18">
        <v>163.75585187233321</v>
      </c>
      <c r="F13" s="18">
        <v>154.41987482352121</v>
      </c>
      <c r="G13" s="18">
        <v>142.33671687836971</v>
      </c>
      <c r="H13" s="18">
        <v>127.16998386804259</v>
      </c>
      <c r="I13" s="18">
        <v>116.74454304800655</v>
      </c>
      <c r="J13" s="18">
        <v>107.62172867839918</v>
      </c>
      <c r="K13" s="19">
        <v>92.130211884127689</v>
      </c>
    </row>
    <row r="14" spans="2:15" x14ac:dyDescent="0.35">
      <c r="B14" s="20" t="s">
        <v>9</v>
      </c>
      <c r="C14" s="21">
        <v>4.7619742080098071</v>
      </c>
      <c r="D14" s="21">
        <v>4.2088913212354031</v>
      </c>
      <c r="E14" s="21">
        <v>3.7200466403563968</v>
      </c>
      <c r="F14" s="21">
        <v>3.2879791731863817</v>
      </c>
      <c r="G14" s="21">
        <v>2.9060944897915779</v>
      </c>
      <c r="H14" s="21">
        <v>2.5685640750006784</v>
      </c>
      <c r="I14" s="21">
        <v>2.2702363706891235</v>
      </c>
      <c r="J14" s="21">
        <v>2.0065581501206511</v>
      </c>
      <c r="K14" s="22">
        <v>1.7735050243219586</v>
      </c>
    </row>
    <row r="16" spans="2:15" x14ac:dyDescent="0.35">
      <c r="C16" s="88" t="s">
        <v>10</v>
      </c>
      <c r="D16" s="89"/>
      <c r="E16" s="89"/>
      <c r="F16" s="89"/>
      <c r="G16" s="89"/>
      <c r="H16" s="89"/>
      <c r="I16" s="89"/>
      <c r="J16" s="89"/>
      <c r="K16" s="90"/>
    </row>
    <row r="17" spans="2:13" x14ac:dyDescent="0.35">
      <c r="B17" s="4"/>
      <c r="C17" s="5">
        <v>2020</v>
      </c>
      <c r="D17" s="6">
        <v>2025</v>
      </c>
      <c r="E17" s="6">
        <v>2030</v>
      </c>
      <c r="F17" s="6">
        <v>2035</v>
      </c>
      <c r="G17" s="6">
        <v>2040</v>
      </c>
      <c r="H17" s="6">
        <v>2045</v>
      </c>
      <c r="I17" s="6">
        <v>2050</v>
      </c>
      <c r="J17" s="6">
        <v>2055</v>
      </c>
      <c r="K17" s="7">
        <v>2060</v>
      </c>
    </row>
    <row r="18" spans="2:13" x14ac:dyDescent="0.35">
      <c r="B18" s="8" t="s">
        <v>3</v>
      </c>
      <c r="C18" s="9">
        <v>32.049082519104637</v>
      </c>
      <c r="D18" s="10">
        <v>38.211184841572695</v>
      </c>
      <c r="E18" s="10">
        <v>43.733870681082109</v>
      </c>
      <c r="F18" s="10">
        <v>48.219664129771743</v>
      </c>
      <c r="G18" s="10">
        <v>52.188656687391294</v>
      </c>
      <c r="H18" s="10">
        <v>55.189611245504594</v>
      </c>
      <c r="I18" s="10">
        <v>58.734674268881548</v>
      </c>
      <c r="J18" s="10">
        <v>58.346107814617021</v>
      </c>
      <c r="K18" s="11">
        <v>59.488018389114522</v>
      </c>
    </row>
    <row r="19" spans="2:13" x14ac:dyDescent="0.35">
      <c r="B19" s="12" t="s">
        <v>4</v>
      </c>
      <c r="C19" s="9">
        <v>24.07192304580278</v>
      </c>
      <c r="D19" s="10">
        <v>25.223976246686188</v>
      </c>
      <c r="E19" s="10">
        <v>24.985582999047292</v>
      </c>
      <c r="F19" s="10">
        <v>23.275159513880119</v>
      </c>
      <c r="G19" s="10">
        <v>21.05953843711146</v>
      </c>
      <c r="H19" s="10">
        <v>18.103757660801701</v>
      </c>
      <c r="I19" s="10">
        <v>14.49384691342472</v>
      </c>
      <c r="J19" s="10">
        <v>12.258495911801736</v>
      </c>
      <c r="K19" s="11">
        <v>12.839423671580626</v>
      </c>
    </row>
    <row r="20" spans="2:13" x14ac:dyDescent="0.35">
      <c r="B20" s="12" t="s">
        <v>5</v>
      </c>
      <c r="C20" s="9">
        <v>-6.0864772883362762E-2</v>
      </c>
      <c r="D20" s="10">
        <v>-4.6589489140976159</v>
      </c>
      <c r="E20" s="10">
        <v>-9.1287258980340305</v>
      </c>
      <c r="F20" s="10">
        <v>-9.1272705722361316</v>
      </c>
      <c r="G20" s="10">
        <v>-9.8667569401468089</v>
      </c>
      <c r="H20" s="10">
        <v>-11.646961277152647</v>
      </c>
      <c r="I20" s="10">
        <v>-11.17064027744866</v>
      </c>
      <c r="J20" s="10">
        <v>-5.5016736411594707</v>
      </c>
      <c r="K20" s="11">
        <v>-10.717226617089162</v>
      </c>
    </row>
    <row r="21" spans="2:13" x14ac:dyDescent="0.35">
      <c r="B21" s="12" t="s">
        <v>6</v>
      </c>
      <c r="C21" s="9">
        <v>27.969176616609996</v>
      </c>
      <c r="D21" s="10">
        <v>27.547714191737757</v>
      </c>
      <c r="E21" s="10">
        <v>27.491931957361711</v>
      </c>
      <c r="F21" s="10">
        <v>27.713047550060796</v>
      </c>
      <c r="G21" s="10">
        <v>28.155417075998681</v>
      </c>
      <c r="H21" s="10">
        <v>28.487124098336952</v>
      </c>
      <c r="I21" s="10">
        <v>29.315298865167346</v>
      </c>
      <c r="J21" s="10">
        <v>29.888654617679094</v>
      </c>
      <c r="K21" s="11">
        <v>30.392866824137929</v>
      </c>
    </row>
    <row r="22" spans="2:13" x14ac:dyDescent="0.35">
      <c r="B22" s="8" t="s">
        <v>11</v>
      </c>
      <c r="C22" s="13">
        <v>84.029317408634043</v>
      </c>
      <c r="D22" s="14">
        <v>86.323926365899041</v>
      </c>
      <c r="E22" s="14">
        <v>87.082659739457071</v>
      </c>
      <c r="F22" s="14">
        <v>90.08060062147652</v>
      </c>
      <c r="G22" s="14">
        <v>91.536855260354628</v>
      </c>
      <c r="H22" s="14">
        <v>90.133531727490592</v>
      </c>
      <c r="I22" s="14">
        <v>91.373179770024961</v>
      </c>
      <c r="J22" s="14">
        <v>94.991584702938397</v>
      </c>
      <c r="K22" s="15">
        <v>92.003082267743906</v>
      </c>
      <c r="L22" s="7" t="s">
        <v>38</v>
      </c>
      <c r="M22" s="7" t="s">
        <v>53</v>
      </c>
    </row>
    <row r="23" spans="2:13" x14ac:dyDescent="0.35">
      <c r="B23" s="23" t="s">
        <v>12</v>
      </c>
      <c r="C23" s="24">
        <v>467.67852966059399</v>
      </c>
      <c r="D23" s="25">
        <v>488.96454790298662</v>
      </c>
      <c r="E23" s="25">
        <v>505.49487706401084</v>
      </c>
      <c r="F23" s="25">
        <v>521.3661907778702</v>
      </c>
      <c r="G23" s="25">
        <v>535.07076773699407</v>
      </c>
      <c r="H23" s="25">
        <v>549.29775452921649</v>
      </c>
      <c r="I23" s="25">
        <v>562.79052092220627</v>
      </c>
      <c r="J23" s="25">
        <v>564.6288704941494</v>
      </c>
      <c r="K23" s="26">
        <v>564.6343165816279</v>
      </c>
      <c r="L23" s="51">
        <v>14257.660091418418</v>
      </c>
      <c r="M23" s="51">
        <v>15445.856838841442</v>
      </c>
    </row>
    <row r="24" spans="2:13" x14ac:dyDescent="0.35">
      <c r="B24" s="23" t="s">
        <v>67</v>
      </c>
      <c r="C24" s="34">
        <v>467.67852966059399</v>
      </c>
      <c r="D24" s="35">
        <v>506.28889974129225</v>
      </c>
      <c r="E24" s="35">
        <v>548.98529684710627</v>
      </c>
      <c r="F24" s="35">
        <v>568.70218513844156</v>
      </c>
      <c r="G24" s="35">
        <v>590.35557259342988</v>
      </c>
      <c r="H24" s="35">
        <v>615.85127246461286</v>
      </c>
      <c r="I24" s="35">
        <v>640.04210591491449</v>
      </c>
      <c r="J24" s="35">
        <v>640.07832015794293</v>
      </c>
      <c r="K24" s="36">
        <v>643.27597235678365</v>
      </c>
      <c r="L24" s="37"/>
      <c r="M24" s="37"/>
    </row>
    <row r="25" spans="2:13" x14ac:dyDescent="0.35">
      <c r="B25" s="23" t="s">
        <v>70</v>
      </c>
      <c r="C25" s="24">
        <v>550.65226198927962</v>
      </c>
      <c r="D25" s="25">
        <v>602.60371420575211</v>
      </c>
      <c r="E25" s="25">
        <v>636.50996008384163</v>
      </c>
      <c r="F25" s="25">
        <v>638.93987608011105</v>
      </c>
      <c r="G25" s="25">
        <v>650.91160366959605</v>
      </c>
      <c r="H25" s="25">
        <v>656.41398374770949</v>
      </c>
      <c r="I25" s="25">
        <v>660.04012107839401</v>
      </c>
      <c r="J25" s="25">
        <v>642.03834354252638</v>
      </c>
      <c r="K25" s="26">
        <v>670.41646386612831</v>
      </c>
      <c r="L25" s="37"/>
      <c r="M25" s="37"/>
    </row>
    <row r="27" spans="2:13" x14ac:dyDescent="0.35">
      <c r="C27" s="88" t="s">
        <v>13</v>
      </c>
      <c r="D27" s="89"/>
      <c r="E27" s="89"/>
      <c r="F27" s="89"/>
      <c r="G27" s="89"/>
      <c r="H27" s="89"/>
      <c r="I27" s="89"/>
      <c r="J27" s="89"/>
      <c r="K27" s="90"/>
    </row>
    <row r="28" spans="2:13" x14ac:dyDescent="0.35">
      <c r="C28" s="27">
        <v>2020</v>
      </c>
      <c r="D28" s="28">
        <v>2025</v>
      </c>
      <c r="E28" s="28">
        <v>2030</v>
      </c>
      <c r="F28" s="28">
        <v>2035</v>
      </c>
      <c r="G28" s="28">
        <v>2040</v>
      </c>
      <c r="H28" s="28">
        <v>2045</v>
      </c>
      <c r="I28" s="28">
        <v>2050</v>
      </c>
      <c r="J28" s="28">
        <v>2055</v>
      </c>
      <c r="K28" s="29">
        <v>2060</v>
      </c>
      <c r="L28" s="7" t="s">
        <v>38</v>
      </c>
    </row>
    <row r="29" spans="2:13" x14ac:dyDescent="0.35">
      <c r="B29" s="30" t="s">
        <v>74</v>
      </c>
      <c r="C29" s="13">
        <v>2.4746036913262266</v>
      </c>
      <c r="D29" s="14">
        <v>3.7525444267464496</v>
      </c>
      <c r="E29" s="14">
        <v>4.9147209907475986</v>
      </c>
      <c r="F29" s="14">
        <v>5.3812122729664882</v>
      </c>
      <c r="G29" s="14">
        <v>5.7843828305299549</v>
      </c>
      <c r="H29" s="14">
        <v>6.2080797580211593</v>
      </c>
      <c r="I29" s="14">
        <v>6.9136286800650719</v>
      </c>
      <c r="J29" s="14">
        <v>8.1424076660622067</v>
      </c>
      <c r="K29" s="15">
        <v>9.6676172778087555</v>
      </c>
      <c r="L29" s="11">
        <v>145.48952308747411</v>
      </c>
    </row>
    <row r="30" spans="2:13" x14ac:dyDescent="0.35">
      <c r="B30" s="31" t="s">
        <v>93</v>
      </c>
      <c r="C30" s="9">
        <v>0</v>
      </c>
      <c r="D30" s="10">
        <v>0.26179768891412825</v>
      </c>
      <c r="E30" s="10">
        <v>0.32630060715910347</v>
      </c>
      <c r="F30" s="10">
        <v>2.2946970248483707</v>
      </c>
      <c r="G30" s="10">
        <v>4.0911478321699848</v>
      </c>
      <c r="H30" s="10">
        <v>5.8219630437960319</v>
      </c>
      <c r="I30" s="10">
        <v>7.40842100052196</v>
      </c>
      <c r="J30" s="10">
        <v>7.4032375808181676</v>
      </c>
      <c r="K30" s="11">
        <v>7.2963295486621638</v>
      </c>
      <c r="L30" s="11">
        <v>81.317965440434236</v>
      </c>
    </row>
    <row r="31" spans="2:13" x14ac:dyDescent="0.35">
      <c r="B31" s="31" t="s">
        <v>94</v>
      </c>
      <c r="C31" s="9">
        <v>0</v>
      </c>
      <c r="D31" s="10">
        <v>0.60553126242191124</v>
      </c>
      <c r="E31" s="10">
        <v>1.7888398342112042</v>
      </c>
      <c r="F31" s="10">
        <v>2.4522423500951054</v>
      </c>
      <c r="G31" s="10">
        <v>3.0618726602882971</v>
      </c>
      <c r="H31" s="10">
        <v>3.6173712344428695</v>
      </c>
      <c r="I31" s="10">
        <v>3.9951978680158104</v>
      </c>
      <c r="J31" s="10">
        <v>3.8597378320911044</v>
      </c>
      <c r="K31" s="11">
        <v>3.7975367951831176</v>
      </c>
      <c r="L31" s="11">
        <v>59.005428229179152</v>
      </c>
    </row>
    <row r="32" spans="2:13" x14ac:dyDescent="0.35">
      <c r="B32" s="31" t="s">
        <v>15</v>
      </c>
      <c r="C32" s="9">
        <v>0.98630633226843256</v>
      </c>
      <c r="D32" s="10">
        <v>1.9664076491022762</v>
      </c>
      <c r="E32" s="10">
        <v>2.8605727882090246</v>
      </c>
      <c r="F32" s="10">
        <v>4.1941067438738768</v>
      </c>
      <c r="G32" s="10">
        <v>5.416834299532276</v>
      </c>
      <c r="H32" s="10">
        <v>6.2103314470305238</v>
      </c>
      <c r="I32" s="10">
        <v>7.2727684059077289</v>
      </c>
      <c r="J32" s="10">
        <v>7.5485821081153954</v>
      </c>
      <c r="K32" s="11">
        <v>7.3726085575174967</v>
      </c>
      <c r="L32" s="11">
        <v>113.83115839740134</v>
      </c>
    </row>
    <row r="33" spans="2:13" x14ac:dyDescent="0.35">
      <c r="B33" s="31" t="s">
        <v>16</v>
      </c>
      <c r="C33" s="9">
        <v>4.896468071214791</v>
      </c>
      <c r="D33" s="10">
        <v>4.8964420890675147</v>
      </c>
      <c r="E33" s="10">
        <v>4.8964811528647569</v>
      </c>
      <c r="F33" s="10">
        <v>5.1182893415445818</v>
      </c>
      <c r="G33" s="10">
        <v>5.1182681252188686</v>
      </c>
      <c r="H33" s="10">
        <v>5.1182657649488128</v>
      </c>
      <c r="I33" s="10">
        <v>5.1182665356500436</v>
      </c>
      <c r="J33" s="10">
        <v>5.1182647143225211</v>
      </c>
      <c r="K33" s="11">
        <v>5.1182774779615858</v>
      </c>
      <c r="L33" s="11">
        <v>137.95724010897888</v>
      </c>
    </row>
    <row r="34" spans="2:13" x14ac:dyDescent="0.35">
      <c r="B34" s="31" t="s">
        <v>17</v>
      </c>
      <c r="C34" s="9">
        <v>1.035590436009852</v>
      </c>
      <c r="D34" s="10">
        <v>1.1123824263158708</v>
      </c>
      <c r="E34" s="10">
        <v>1.1123824263158708</v>
      </c>
      <c r="F34" s="10">
        <v>1.1123824263158708</v>
      </c>
      <c r="G34" s="10">
        <v>1.1123824263158708</v>
      </c>
      <c r="H34" s="10">
        <v>1.1123824263158708</v>
      </c>
      <c r="I34" s="10">
        <v>1.1123824263158708</v>
      </c>
      <c r="J34" s="10">
        <v>1.1123824263158708</v>
      </c>
      <c r="K34" s="11">
        <v>1.1123824263158708</v>
      </c>
      <c r="L34" s="11">
        <v>30.229117310015184</v>
      </c>
    </row>
    <row r="35" spans="2:13" x14ac:dyDescent="0.35">
      <c r="B35" s="31" t="s">
        <v>95</v>
      </c>
      <c r="C35" s="9">
        <v>17.259524591666221</v>
      </c>
      <c r="D35" s="10">
        <v>17.232963971645546</v>
      </c>
      <c r="E35" s="10">
        <v>16.047484554048722</v>
      </c>
      <c r="F35" s="10">
        <v>12.963315699873094</v>
      </c>
      <c r="G35" s="10">
        <v>10.135092711282439</v>
      </c>
      <c r="H35" s="10">
        <v>6.7403091565257922</v>
      </c>
      <c r="I35" s="10">
        <v>2.842442270566373</v>
      </c>
      <c r="J35" s="10">
        <v>0</v>
      </c>
      <c r="K35" s="11">
        <v>0</v>
      </c>
      <c r="L35" s="11">
        <v>310.26105534538868</v>
      </c>
    </row>
    <row r="36" spans="2:13" x14ac:dyDescent="0.35">
      <c r="B36" s="31" t="s">
        <v>96</v>
      </c>
      <c r="C36" s="9">
        <v>0</v>
      </c>
      <c r="D36" s="10">
        <v>0.96167885907573214</v>
      </c>
      <c r="E36" s="10">
        <v>0.96355045924319793</v>
      </c>
      <c r="F36" s="10">
        <v>0.96292298313810476</v>
      </c>
      <c r="G36" s="10">
        <v>0.9627231608402218</v>
      </c>
      <c r="H36" s="10">
        <v>0.96203803368121277</v>
      </c>
      <c r="I36" s="10">
        <v>0.96151380941756348</v>
      </c>
      <c r="J36" s="10">
        <v>0.96191840536049722</v>
      </c>
      <c r="K36" s="11">
        <v>0.96078773543661633</v>
      </c>
      <c r="L36" s="11">
        <v>21.883916684642404</v>
      </c>
      <c r="M36" s="42"/>
    </row>
    <row r="37" spans="2:13" x14ac:dyDescent="0.35">
      <c r="B37" s="31" t="s">
        <v>19</v>
      </c>
      <c r="C37" s="9">
        <v>0.63400029731898089</v>
      </c>
      <c r="D37" s="10">
        <v>1.2139184233458873</v>
      </c>
      <c r="E37" s="10">
        <v>1.9564430129180739</v>
      </c>
      <c r="F37" s="10">
        <v>2.1275316095476926</v>
      </c>
      <c r="G37" s="10">
        <v>2.1646166790137094</v>
      </c>
      <c r="H37" s="10">
        <v>2.0640416992254846</v>
      </c>
      <c r="I37" s="10">
        <v>1.9972283637243626</v>
      </c>
      <c r="J37" s="10">
        <v>1.4310692712399071</v>
      </c>
      <c r="K37" s="11">
        <v>3.7676503109406206E-2</v>
      </c>
      <c r="L37" s="11">
        <v>41.466410270537608</v>
      </c>
    </row>
    <row r="38" spans="2:13" x14ac:dyDescent="0.35">
      <c r="B38" s="31" t="s">
        <v>20</v>
      </c>
      <c r="C38" s="9">
        <v>1.2648195505013233</v>
      </c>
      <c r="D38" s="10">
        <v>0.450462220604678</v>
      </c>
      <c r="E38" s="10">
        <v>0.29671227865033134</v>
      </c>
      <c r="F38" s="10">
        <v>0.14614414428784306</v>
      </c>
      <c r="G38" s="10">
        <v>0</v>
      </c>
      <c r="H38" s="10">
        <v>0</v>
      </c>
      <c r="I38" s="10">
        <v>0</v>
      </c>
      <c r="J38" s="10">
        <v>0</v>
      </c>
      <c r="K38" s="11">
        <v>0</v>
      </c>
      <c r="L38" s="11">
        <v>9.5032870261685467</v>
      </c>
    </row>
    <row r="39" spans="2:13" x14ac:dyDescent="0.35">
      <c r="B39" s="31" t="s">
        <v>103</v>
      </c>
      <c r="C39" s="9">
        <v>6.455570852E-9</v>
      </c>
      <c r="D39" s="10">
        <v>1.9318257195000002E-8</v>
      </c>
      <c r="E39" s="10">
        <v>2.3442150865000002E-8</v>
      </c>
      <c r="F39" s="10">
        <v>8.759843783848105E-2</v>
      </c>
      <c r="G39" s="10">
        <v>8.8524834604461783E-2</v>
      </c>
      <c r="H39" s="10">
        <v>8.9451150853083139E-2</v>
      </c>
      <c r="I39" s="10">
        <v>9.0377481232853371E-2</v>
      </c>
      <c r="J39" s="10">
        <v>2.7793155415976366E-3</v>
      </c>
      <c r="K39" s="11">
        <v>5.001821598236221E-3</v>
      </c>
      <c r="L39" s="11">
        <v>0.994670444047703</v>
      </c>
    </row>
    <row r="40" spans="2:13" x14ac:dyDescent="0.35">
      <c r="B40" s="31" t="s">
        <v>104</v>
      </c>
      <c r="C40" s="9">
        <v>1.368472445530902E-3</v>
      </c>
      <c r="D40" s="10">
        <v>0.4998311248899131</v>
      </c>
      <c r="E40" s="10">
        <v>1.0677054388150613</v>
      </c>
      <c r="F40" s="10">
        <v>1.4006107110645374</v>
      </c>
      <c r="G40" s="10">
        <v>1.7946689252894721</v>
      </c>
      <c r="H40" s="10">
        <v>2.2387772132731634</v>
      </c>
      <c r="I40" s="10">
        <v>2.7970431988643059</v>
      </c>
      <c r="J40" s="10">
        <v>2.8332750408452632</v>
      </c>
      <c r="K40" s="11">
        <v>2.8265845179654905</v>
      </c>
      <c r="L40" s="11">
        <v>38.701306758600488</v>
      </c>
    </row>
    <row r="41" spans="2:13" x14ac:dyDescent="0.35">
      <c r="B41" s="31" t="s">
        <v>22</v>
      </c>
      <c r="C41" s="9">
        <v>0.59351531444799988</v>
      </c>
      <c r="D41" s="10">
        <v>0.85487500293149998</v>
      </c>
      <c r="E41" s="10">
        <v>1.1162346914149999</v>
      </c>
      <c r="F41" s="10">
        <v>1.3513588595099999</v>
      </c>
      <c r="G41" s="10">
        <v>1.5864830276049997</v>
      </c>
      <c r="H41" s="10">
        <v>1.8216071957</v>
      </c>
      <c r="I41" s="10">
        <v>2.0567313637949991</v>
      </c>
      <c r="J41" s="10">
        <v>2.2918555318899996</v>
      </c>
      <c r="K41" s="11">
        <v>2.526979699985</v>
      </c>
      <c r="L41" s="11">
        <v>38.059068823086015</v>
      </c>
    </row>
    <row r="42" spans="2:13" x14ac:dyDescent="0.35">
      <c r="B42" s="31" t="s">
        <v>23</v>
      </c>
      <c r="C42" s="9">
        <v>0</v>
      </c>
      <c r="D42" s="10">
        <v>0.29385331069514919</v>
      </c>
      <c r="E42" s="10">
        <v>0.65110533819336625</v>
      </c>
      <c r="F42" s="10">
        <v>0.73848330006509044</v>
      </c>
      <c r="G42" s="10">
        <v>0.8123776002230112</v>
      </c>
      <c r="H42" s="10">
        <v>0.87265327271981941</v>
      </c>
      <c r="I42" s="10">
        <v>0.78563001059948745</v>
      </c>
      <c r="J42" s="10">
        <v>0.68438194727568702</v>
      </c>
      <c r="K42" s="11">
        <v>0.66013005192164065</v>
      </c>
      <c r="L42" s="11">
        <v>15.016930461061769</v>
      </c>
    </row>
    <row r="43" spans="2:13" x14ac:dyDescent="0.35">
      <c r="B43" s="32" t="s">
        <v>24</v>
      </c>
      <c r="C43" s="17">
        <v>13.08058339587363</v>
      </c>
      <c r="D43" s="18">
        <v>13.469855615523739</v>
      </c>
      <c r="E43" s="18">
        <v>13.897030765038709</v>
      </c>
      <c r="F43" s="18">
        <v>14.448646036021186</v>
      </c>
      <c r="G43" s="18">
        <v>15.065140630809887</v>
      </c>
      <c r="H43" s="18">
        <v>15.64791330021162</v>
      </c>
      <c r="I43" s="18">
        <v>16.498372319317692</v>
      </c>
      <c r="J43" s="18">
        <v>16.875997297369889</v>
      </c>
      <c r="K43" s="19">
        <v>17.16085558820355</v>
      </c>
      <c r="L43" s="11">
        <v>403.91313755999533</v>
      </c>
    </row>
    <row r="44" spans="2:13" x14ac:dyDescent="0.35">
      <c r="B44" s="31" t="s">
        <v>25</v>
      </c>
      <c r="C44" s="9">
        <v>-0.59669655203717009</v>
      </c>
      <c r="D44" s="10">
        <v>-0.84102297226383493</v>
      </c>
      <c r="E44" s="10">
        <v>-2.0753361054678652</v>
      </c>
      <c r="F44" s="10">
        <v>-1.8153939335262899</v>
      </c>
      <c r="G44" s="10">
        <v>-1.8104478615328301</v>
      </c>
      <c r="H44" s="10">
        <v>-3.1549021753270798</v>
      </c>
      <c r="I44" s="10">
        <v>-4.8626236258409454</v>
      </c>
      <c r="J44" s="10">
        <v>-6.4466068957842504</v>
      </c>
      <c r="K44" s="11">
        <v>-7.0290530049195992</v>
      </c>
      <c r="L44" s="11">
        <v>-69.876310813358259</v>
      </c>
      <c r="M44" s="42"/>
    </row>
    <row r="45" spans="2:13" x14ac:dyDescent="0.35">
      <c r="B45" s="31" t="s">
        <v>26</v>
      </c>
      <c r="C45" s="9">
        <v>-2.3337629045662398</v>
      </c>
      <c r="D45" s="10">
        <v>-3.7674958644473602</v>
      </c>
      <c r="E45" s="10">
        <v>-3.9134260500729798</v>
      </c>
      <c r="F45" s="10">
        <v>-3.78196605738925</v>
      </c>
      <c r="G45" s="10">
        <v>-3.5088762730287297</v>
      </c>
      <c r="H45" s="10">
        <v>-2.24715800446572</v>
      </c>
      <c r="I45" s="10">
        <v>0.87823310388804809</v>
      </c>
      <c r="J45" s="10">
        <v>6.3342907429549795</v>
      </c>
      <c r="K45" s="11">
        <v>5.4077347864485201</v>
      </c>
      <c r="L45" s="11">
        <v>-45.637983525731137</v>
      </c>
    </row>
    <row r="46" spans="2:13" x14ac:dyDescent="0.35">
      <c r="B46" s="31" t="s">
        <v>27</v>
      </c>
      <c r="C46" s="9">
        <v>0</v>
      </c>
      <c r="D46" s="10">
        <v>-0.76634083675431064</v>
      </c>
      <c r="E46" s="10">
        <v>-1.9018061318113089</v>
      </c>
      <c r="F46" s="10">
        <v>-2.2315606865271227</v>
      </c>
      <c r="G46" s="10">
        <v>-2.8965004201578894</v>
      </c>
      <c r="H46" s="10">
        <v>-3.6147774163424002</v>
      </c>
      <c r="I46" s="10">
        <v>-4.443633173591782</v>
      </c>
      <c r="J46" s="10">
        <v>-4.602611292539132</v>
      </c>
      <c r="K46" s="11">
        <v>-5.0710959793032595</v>
      </c>
      <c r="L46" s="11">
        <v>-63.656988238304479</v>
      </c>
    </row>
    <row r="47" spans="2:13" x14ac:dyDescent="0.35">
      <c r="B47" s="31" t="s">
        <v>28</v>
      </c>
      <c r="C47" s="9">
        <v>2.3869111281819085E-3</v>
      </c>
      <c r="D47" s="10">
        <v>1.1655211579468644E-2</v>
      </c>
      <c r="E47" s="10">
        <v>1.4842305483937668E-2</v>
      </c>
      <c r="F47" s="10">
        <v>1.4358345454212253E-2</v>
      </c>
      <c r="G47" s="10">
        <v>4.2313840603680003E-6</v>
      </c>
      <c r="H47" s="10">
        <v>1.7994850882368601E-3</v>
      </c>
      <c r="I47" s="10">
        <v>1.9794026412959637E-3</v>
      </c>
      <c r="J47" s="10">
        <v>8.4029485389714886E-2</v>
      </c>
      <c r="K47" s="11">
        <v>9.7743675756292669E-2</v>
      </c>
      <c r="L47" s="11">
        <v>0.51393298778894558</v>
      </c>
    </row>
    <row r="48" spans="2:13" x14ac:dyDescent="0.35">
      <c r="B48" s="33" t="s">
        <v>7</v>
      </c>
      <c r="C48" s="34">
        <v>39.298707614053328</v>
      </c>
      <c r="D48" s="35">
        <v>42.209339628712513</v>
      </c>
      <c r="E48" s="35">
        <v>44.019838379403964</v>
      </c>
      <c r="F48" s="35">
        <v>46.964979609001887</v>
      </c>
      <c r="G48" s="35">
        <v>48.978695420388057</v>
      </c>
      <c r="H48" s="35">
        <v>49.510146585698472</v>
      </c>
      <c r="I48" s="35">
        <v>51.423959441090744</v>
      </c>
      <c r="J48" s="35">
        <v>53.63499117726942</v>
      </c>
      <c r="K48" s="36">
        <v>51.94809747965089</v>
      </c>
      <c r="L48" s="51">
        <v>1268.9728663574065</v>
      </c>
    </row>
    <row r="49" spans="2:11" x14ac:dyDescent="0.35">
      <c r="B49" s="4"/>
      <c r="C49" s="37"/>
      <c r="D49" s="37"/>
      <c r="E49" s="37"/>
      <c r="F49" s="37"/>
      <c r="G49" s="37"/>
      <c r="H49" s="37"/>
      <c r="I49" s="37"/>
      <c r="J49" s="37"/>
      <c r="K49" s="37"/>
    </row>
    <row r="50" spans="2:11" x14ac:dyDescent="0.35">
      <c r="C50" s="88" t="s">
        <v>82</v>
      </c>
      <c r="D50" s="89"/>
      <c r="E50" s="89"/>
      <c r="F50" s="89"/>
      <c r="G50" s="89"/>
      <c r="H50" s="89"/>
      <c r="I50" s="89"/>
      <c r="J50" s="89"/>
      <c r="K50" s="90"/>
    </row>
    <row r="51" spans="2:11" x14ac:dyDescent="0.35">
      <c r="C51" s="27">
        <v>2020</v>
      </c>
      <c r="D51" s="28">
        <v>2025</v>
      </c>
      <c r="E51" s="28">
        <v>2030</v>
      </c>
      <c r="F51" s="28">
        <v>2035</v>
      </c>
      <c r="G51" s="28">
        <v>2040</v>
      </c>
      <c r="H51" s="28">
        <v>2045</v>
      </c>
      <c r="I51" s="28">
        <v>2050</v>
      </c>
      <c r="J51" s="28">
        <v>2055</v>
      </c>
      <c r="K51" s="29">
        <v>2060</v>
      </c>
    </row>
    <row r="52" spans="2:11" x14ac:dyDescent="0.35">
      <c r="B52" s="30" t="s">
        <v>84</v>
      </c>
      <c r="C52" s="13">
        <v>2.1093895550268793</v>
      </c>
      <c r="D52" s="14">
        <v>2.9958182256478758</v>
      </c>
      <c r="E52" s="14">
        <v>3.8319411816223381</v>
      </c>
      <c r="F52" s="14">
        <v>4.1134652954207498</v>
      </c>
      <c r="G52" s="14">
        <v>4.38945824630005</v>
      </c>
      <c r="H52" s="14">
        <v>4.6465799933864851</v>
      </c>
      <c r="I52" s="14">
        <v>5.2451223542413343</v>
      </c>
      <c r="J52" s="14">
        <v>6.14027963316481</v>
      </c>
      <c r="K52" s="15">
        <v>7.2654182778868401</v>
      </c>
    </row>
    <row r="53" spans="2:11" x14ac:dyDescent="0.35">
      <c r="B53" s="31" t="s">
        <v>92</v>
      </c>
      <c r="C53" s="9">
        <v>0</v>
      </c>
      <c r="D53" s="10">
        <v>0.18919482067940599</v>
      </c>
      <c r="E53" s="10">
        <v>0.24448463085204378</v>
      </c>
      <c r="F53" s="10">
        <v>1.7293184101586938</v>
      </c>
      <c r="G53" s="10">
        <v>3.1785161797633736</v>
      </c>
      <c r="H53" s="10">
        <v>4.5920779386483037</v>
      </c>
      <c r="I53" s="10">
        <v>5.9311280393097876</v>
      </c>
      <c r="J53" s="10">
        <v>5.9259446196052989</v>
      </c>
      <c r="K53" s="11">
        <v>5.8190365874492089</v>
      </c>
    </row>
    <row r="54" spans="2:11" x14ac:dyDescent="0.35">
      <c r="B54" s="31" t="s">
        <v>91</v>
      </c>
      <c r="C54" s="9">
        <v>0</v>
      </c>
      <c r="D54" s="10">
        <v>0.45717762147719998</v>
      </c>
      <c r="E54" s="10">
        <v>1.3715328638281328</v>
      </c>
      <c r="F54" s="10">
        <v>1.9106085169982219</v>
      </c>
      <c r="G54" s="10">
        <v>2.4289504913995827</v>
      </c>
      <c r="H54" s="10">
        <v>2.9265587866678064</v>
      </c>
      <c r="I54" s="10">
        <v>3.2800680131623494</v>
      </c>
      <c r="J54" s="10">
        <v>3.1446079772372904</v>
      </c>
      <c r="K54" s="11">
        <v>3.0824069403294869</v>
      </c>
    </row>
    <row r="55" spans="2:11" x14ac:dyDescent="0.35">
      <c r="B55" s="31" t="s">
        <v>46</v>
      </c>
      <c r="C55" s="9">
        <v>0.72590796940613511</v>
      </c>
      <c r="D55" s="10">
        <v>1.4873873284302561</v>
      </c>
      <c r="E55" s="10">
        <v>2.2730292585932852</v>
      </c>
      <c r="F55" s="10">
        <v>3.330588564953429</v>
      </c>
      <c r="G55" s="10">
        <v>4.3207184764484987</v>
      </c>
      <c r="H55" s="10">
        <v>4.9243733539711272</v>
      </c>
      <c r="I55" s="10">
        <v>5.7572168575012723</v>
      </c>
      <c r="J55" s="10">
        <v>5.9154511290027019</v>
      </c>
      <c r="K55" s="11">
        <v>5.7344030879235186</v>
      </c>
    </row>
    <row r="56" spans="2:11" x14ac:dyDescent="0.35">
      <c r="B56" s="31" t="s">
        <v>85</v>
      </c>
      <c r="C56" s="9">
        <v>4.5335144907818128</v>
      </c>
      <c r="D56" s="10">
        <v>4.5335144907818128</v>
      </c>
      <c r="E56" s="10">
        <v>4.5335144907818128</v>
      </c>
      <c r="F56" s="10">
        <v>4.7192170207180801</v>
      </c>
      <c r="G56" s="10">
        <v>4.7192170207180801</v>
      </c>
      <c r="H56" s="10">
        <v>4.7192170207180801</v>
      </c>
      <c r="I56" s="10">
        <v>4.7192170207180801</v>
      </c>
      <c r="J56" s="10">
        <v>4.7192170207180801</v>
      </c>
      <c r="K56" s="11">
        <v>4.7192170207180801</v>
      </c>
    </row>
    <row r="57" spans="2:11" x14ac:dyDescent="0.35">
      <c r="B57" s="31" t="s">
        <v>86</v>
      </c>
      <c r="C57" s="9">
        <v>0.79741400320665712</v>
      </c>
      <c r="D57" s="10">
        <v>0.84204504309922523</v>
      </c>
      <c r="E57" s="10">
        <v>0.84204504309922523</v>
      </c>
      <c r="F57" s="10">
        <v>0.84204504309922523</v>
      </c>
      <c r="G57" s="10">
        <v>0.84204504309922523</v>
      </c>
      <c r="H57" s="10">
        <v>0.84204504309922523</v>
      </c>
      <c r="I57" s="10">
        <v>0.84204504309922523</v>
      </c>
      <c r="J57" s="10">
        <v>0.84204504309922523</v>
      </c>
      <c r="K57" s="11">
        <v>0.84204504309922523</v>
      </c>
    </row>
    <row r="58" spans="2:11" x14ac:dyDescent="0.35">
      <c r="B58" s="31" t="s">
        <v>97</v>
      </c>
      <c r="C58" s="9">
        <v>5.0994389910228275</v>
      </c>
      <c r="D58" s="10">
        <v>5.0994389910228275</v>
      </c>
      <c r="E58" s="10">
        <v>4.6877141909632201</v>
      </c>
      <c r="F58" s="10">
        <v>3.6271412648420949</v>
      </c>
      <c r="G58" s="10">
        <v>2.77648489542683</v>
      </c>
      <c r="H58" s="10">
        <v>1.850989907598845</v>
      </c>
      <c r="I58" s="10">
        <v>0.83952150905449496</v>
      </c>
      <c r="J58" s="10">
        <v>0</v>
      </c>
      <c r="K58" s="11">
        <v>0</v>
      </c>
    </row>
    <row r="59" spans="2:11" x14ac:dyDescent="0.35">
      <c r="B59" s="31" t="s">
        <v>98</v>
      </c>
      <c r="C59" s="9">
        <v>0</v>
      </c>
      <c r="D59" s="10">
        <v>0.68140643299927506</v>
      </c>
      <c r="E59" s="10">
        <v>0.68140643299927506</v>
      </c>
      <c r="F59" s="10">
        <v>0.68140643299927506</v>
      </c>
      <c r="G59" s="10">
        <v>0.68140643299927506</v>
      </c>
      <c r="H59" s="10">
        <v>0.68140643299927506</v>
      </c>
      <c r="I59" s="10">
        <v>0.68140643299927506</v>
      </c>
      <c r="J59" s="10">
        <v>0.68140643299927506</v>
      </c>
      <c r="K59" s="11">
        <v>0.68140643299927506</v>
      </c>
    </row>
    <row r="60" spans="2:11" x14ac:dyDescent="0.35">
      <c r="B60" s="31" t="s">
        <v>48</v>
      </c>
      <c r="C60" s="9">
        <v>0.46409081313697409</v>
      </c>
      <c r="D60" s="10">
        <v>0.66177499569698484</v>
      </c>
      <c r="E60" s="10">
        <v>0.96489503591728132</v>
      </c>
      <c r="F60" s="10">
        <v>0.92701032043338283</v>
      </c>
      <c r="G60" s="10">
        <v>0.74536128722730899</v>
      </c>
      <c r="H60" s="10">
        <v>0.59082643693473313</v>
      </c>
      <c r="I60" s="10">
        <v>0.54952897322437844</v>
      </c>
      <c r="J60" s="10">
        <v>0.32430570081092774</v>
      </c>
      <c r="K60" s="11">
        <v>8.6678941443458293E-3</v>
      </c>
    </row>
    <row r="61" spans="2:11" x14ac:dyDescent="0.35">
      <c r="B61" s="31" t="s">
        <v>87</v>
      </c>
      <c r="C61" s="9">
        <v>0.72512639283059288</v>
      </c>
      <c r="D61" s="10">
        <v>0.28791702511704825</v>
      </c>
      <c r="E61" s="10">
        <v>0.18700072667306861</v>
      </c>
      <c r="F61" s="10">
        <v>8.608442822908334E-2</v>
      </c>
      <c r="G61" s="10">
        <v>0</v>
      </c>
      <c r="H61" s="10">
        <v>0</v>
      </c>
      <c r="I61" s="10">
        <v>0</v>
      </c>
      <c r="J61" s="10">
        <v>0</v>
      </c>
      <c r="K61" s="11">
        <v>0</v>
      </c>
    </row>
    <row r="62" spans="2:11" x14ac:dyDescent="0.35">
      <c r="B62" s="31" t="s">
        <v>105</v>
      </c>
      <c r="C62" s="9">
        <v>2.7240882399999999E-10</v>
      </c>
      <c r="D62" s="10">
        <v>8.1524055999999998E-10</v>
      </c>
      <c r="E62" s="10">
        <v>2.0310146000000002E-9</v>
      </c>
      <c r="F62" s="10">
        <v>6.7583920032788014E-2</v>
      </c>
      <c r="G62" s="10">
        <v>6.8510224364793759E-2</v>
      </c>
      <c r="H62" s="10">
        <v>6.9436527619249427E-2</v>
      </c>
      <c r="I62" s="10">
        <v>7.0362830653790953E-2</v>
      </c>
      <c r="J62" s="10">
        <v>2.7791906899765498E-3</v>
      </c>
      <c r="K62" s="11">
        <v>4.2822294585976488E-3</v>
      </c>
    </row>
    <row r="63" spans="2:11" x14ac:dyDescent="0.35">
      <c r="B63" s="31" t="s">
        <v>106</v>
      </c>
      <c r="C63" s="9">
        <v>1.205559373615263E-3</v>
      </c>
      <c r="D63" s="10">
        <v>0.4970361990073266</v>
      </c>
      <c r="E63" s="10">
        <v>1.0624542963836765</v>
      </c>
      <c r="F63" s="10">
        <v>1.3948859445087851</v>
      </c>
      <c r="G63" s="10">
        <v>1.7879646140963523</v>
      </c>
      <c r="H63" s="10">
        <v>2.2190558742758055</v>
      </c>
      <c r="I63" s="10">
        <v>2.7609878841435429</v>
      </c>
      <c r="J63" s="10">
        <v>2.7609878841435429</v>
      </c>
      <c r="K63" s="11">
        <v>2.7609878841435429</v>
      </c>
    </row>
    <row r="64" spans="2:11" x14ac:dyDescent="0.35">
      <c r="B64" s="31" t="s">
        <v>88</v>
      </c>
      <c r="C64" s="9">
        <v>0.53258001444799985</v>
      </c>
      <c r="D64" s="10">
        <v>0.75636887793149998</v>
      </c>
      <c r="E64" s="10">
        <v>0.98015774141499989</v>
      </c>
      <c r="F64" s="10">
        <v>1.18921190951</v>
      </c>
      <c r="G64" s="10">
        <v>1.3982660776049998</v>
      </c>
      <c r="H64" s="10">
        <v>1.6073202457</v>
      </c>
      <c r="I64" s="10">
        <v>1.8163744137949991</v>
      </c>
      <c r="J64" s="10">
        <v>2.0254285818899995</v>
      </c>
      <c r="K64" s="11">
        <v>2.2344827499850002</v>
      </c>
    </row>
    <row r="65" spans="2:11" x14ac:dyDescent="0.35">
      <c r="B65" s="31" t="s">
        <v>89</v>
      </c>
      <c r="C65" s="9">
        <v>0</v>
      </c>
      <c r="D65" s="10">
        <v>0.19483466819106568</v>
      </c>
      <c r="E65" s="10">
        <v>0.44707168830758215</v>
      </c>
      <c r="F65" s="10">
        <v>0.52153553602359393</v>
      </c>
      <c r="G65" s="10">
        <v>0.58772561143650615</v>
      </c>
      <c r="H65" s="10">
        <v>0.64564196887713143</v>
      </c>
      <c r="I65" s="10">
        <v>0.56233855607741834</v>
      </c>
      <c r="J65" s="10">
        <v>0.46144373973594532</v>
      </c>
      <c r="K65" s="11">
        <v>0.43662245979587816</v>
      </c>
    </row>
    <row r="66" spans="2:11" x14ac:dyDescent="0.35">
      <c r="B66" s="32" t="s">
        <v>90</v>
      </c>
      <c r="C66" s="17">
        <v>13.08058339587363</v>
      </c>
      <c r="D66" s="18">
        <v>13.469855615523739</v>
      </c>
      <c r="E66" s="18">
        <v>13.897030765038709</v>
      </c>
      <c r="F66" s="18">
        <v>14.448646036021186</v>
      </c>
      <c r="G66" s="18">
        <v>15.065140630809887</v>
      </c>
      <c r="H66" s="18">
        <v>15.64791330021162</v>
      </c>
      <c r="I66" s="18">
        <v>16.498372319317692</v>
      </c>
      <c r="J66" s="18">
        <v>16.875997297369889</v>
      </c>
      <c r="K66" s="19">
        <v>17.16085558820355</v>
      </c>
    </row>
    <row r="67" spans="2:11" x14ac:dyDescent="0.35">
      <c r="B67" s="4"/>
      <c r="C67" s="37"/>
      <c r="D67" s="37"/>
      <c r="E67" s="37"/>
      <c r="F67" s="37"/>
      <c r="G67" s="37"/>
      <c r="H67" s="37"/>
      <c r="I67" s="37"/>
      <c r="J67" s="37"/>
      <c r="K67" s="37"/>
    </row>
    <row r="68" spans="2:11" x14ac:dyDescent="0.35">
      <c r="C68" s="88" t="s">
        <v>83</v>
      </c>
      <c r="D68" s="89"/>
      <c r="E68" s="89"/>
      <c r="F68" s="89"/>
      <c r="G68" s="89"/>
      <c r="H68" s="89"/>
      <c r="I68" s="89"/>
      <c r="J68" s="89"/>
      <c r="K68" s="90"/>
    </row>
    <row r="69" spans="2:11" x14ac:dyDescent="0.35">
      <c r="C69" s="27">
        <v>2020</v>
      </c>
      <c r="D69" s="28">
        <v>2025</v>
      </c>
      <c r="E69" s="28">
        <v>2030</v>
      </c>
      <c r="F69" s="28">
        <v>2035</v>
      </c>
      <c r="G69" s="28">
        <v>2040</v>
      </c>
      <c r="H69" s="28">
        <v>2045</v>
      </c>
      <c r="I69" s="28">
        <v>2050</v>
      </c>
      <c r="J69" s="28">
        <v>2055</v>
      </c>
      <c r="K69" s="29">
        <v>2060</v>
      </c>
    </row>
    <row r="70" spans="2:11" x14ac:dyDescent="0.35">
      <c r="B70" s="30" t="s">
        <v>84</v>
      </c>
      <c r="C70" s="13">
        <v>0.36521413629934707</v>
      </c>
      <c r="D70" s="14">
        <v>0.75672620109857391</v>
      </c>
      <c r="E70" s="14">
        <v>1.0827798091252601</v>
      </c>
      <c r="F70" s="14">
        <v>1.2677469775457388</v>
      </c>
      <c r="G70" s="14">
        <v>1.3949245842299054</v>
      </c>
      <c r="H70" s="14">
        <v>1.561499764634674</v>
      </c>
      <c r="I70" s="14">
        <v>1.668506325823738</v>
      </c>
      <c r="J70" s="14">
        <v>2.0021280328973963</v>
      </c>
      <c r="K70" s="15">
        <v>2.4021989999219144</v>
      </c>
    </row>
    <row r="71" spans="2:11" x14ac:dyDescent="0.35">
      <c r="B71" s="31" t="s">
        <v>92</v>
      </c>
      <c r="C71" s="9">
        <v>0</v>
      </c>
      <c r="D71" s="10">
        <v>7.2602868234722229E-2</v>
      </c>
      <c r="E71" s="10">
        <v>8.181597630705971E-2</v>
      </c>
      <c r="F71" s="10">
        <v>0.56537861468967665</v>
      </c>
      <c r="G71" s="10">
        <v>0.91263165240661104</v>
      </c>
      <c r="H71" s="10">
        <v>1.2298851051477286</v>
      </c>
      <c r="I71" s="10">
        <v>1.4772929612121724</v>
      </c>
      <c r="J71" s="10">
        <v>1.4772929612128691</v>
      </c>
      <c r="K71" s="11">
        <v>1.4772929612129546</v>
      </c>
    </row>
    <row r="72" spans="2:11" x14ac:dyDescent="0.35">
      <c r="B72" s="31" t="s">
        <v>91</v>
      </c>
      <c r="C72" s="9">
        <v>0</v>
      </c>
      <c r="D72" s="10">
        <v>0.14835364094471123</v>
      </c>
      <c r="E72" s="10">
        <v>0.41730697038307141</v>
      </c>
      <c r="F72" s="10">
        <v>0.5416338330968834</v>
      </c>
      <c r="G72" s="10">
        <v>0.63292216888871422</v>
      </c>
      <c r="H72" s="10">
        <v>0.69081244777506312</v>
      </c>
      <c r="I72" s="10">
        <v>0.71512985485346126</v>
      </c>
      <c r="J72" s="10">
        <v>0.7151298548538142</v>
      </c>
      <c r="K72" s="11">
        <v>0.71512985485363045</v>
      </c>
    </row>
    <row r="73" spans="2:11" x14ac:dyDescent="0.35">
      <c r="B73" s="31" t="s">
        <v>46</v>
      </c>
      <c r="C73" s="9">
        <v>0.26039836286229745</v>
      </c>
      <c r="D73" s="10">
        <v>0.47902032067202016</v>
      </c>
      <c r="E73" s="10">
        <v>0.58754352961573919</v>
      </c>
      <c r="F73" s="10">
        <v>0.8635181789204478</v>
      </c>
      <c r="G73" s="10">
        <v>1.0961158230837771</v>
      </c>
      <c r="H73" s="10">
        <v>1.2859580930593963</v>
      </c>
      <c r="I73" s="10">
        <v>1.5155515484064566</v>
      </c>
      <c r="J73" s="10">
        <v>1.6331309791126938</v>
      </c>
      <c r="K73" s="11">
        <v>1.6382054695939781</v>
      </c>
    </row>
    <row r="74" spans="2:11" x14ac:dyDescent="0.35">
      <c r="B74" s="31" t="s">
        <v>85</v>
      </c>
      <c r="C74" s="9">
        <v>0.36295358043297826</v>
      </c>
      <c r="D74" s="10">
        <v>0.3629275982857022</v>
      </c>
      <c r="E74" s="10">
        <v>0.36296666208294404</v>
      </c>
      <c r="F74" s="10">
        <v>0.39907232082650129</v>
      </c>
      <c r="G74" s="10">
        <v>0.39905110450078818</v>
      </c>
      <c r="H74" s="10">
        <v>0.39904874423073278</v>
      </c>
      <c r="I74" s="10">
        <v>0.39904951493196311</v>
      </c>
      <c r="J74" s="10">
        <v>0.39904769360444092</v>
      </c>
      <c r="K74" s="11">
        <v>0.39906045724350597</v>
      </c>
    </row>
    <row r="75" spans="2:11" x14ac:dyDescent="0.35">
      <c r="B75" s="31" t="s">
        <v>86</v>
      </c>
      <c r="C75" s="9">
        <v>0.23817643280319492</v>
      </c>
      <c r="D75" s="10">
        <v>0.27033738321664558</v>
      </c>
      <c r="E75" s="10">
        <v>0.27033738321664558</v>
      </c>
      <c r="F75" s="10">
        <v>0.27033738321664558</v>
      </c>
      <c r="G75" s="10">
        <v>0.27033738321664558</v>
      </c>
      <c r="H75" s="10">
        <v>0.27033738321664558</v>
      </c>
      <c r="I75" s="10">
        <v>0.27033738321664558</v>
      </c>
      <c r="J75" s="10">
        <v>0.27033738321664558</v>
      </c>
      <c r="K75" s="11">
        <v>0.27033738321664558</v>
      </c>
    </row>
    <row r="76" spans="2:11" x14ac:dyDescent="0.35">
      <c r="B76" s="31" t="s">
        <v>97</v>
      </c>
      <c r="C76" s="9">
        <v>12.160085600643392</v>
      </c>
      <c r="D76" s="10">
        <v>12.133524980622719</v>
      </c>
      <c r="E76" s="10">
        <v>11.3597703630855</v>
      </c>
      <c r="F76" s="10">
        <v>9.3361744350309994</v>
      </c>
      <c r="G76" s="10">
        <v>7.3586078158556099</v>
      </c>
      <c r="H76" s="10">
        <v>4.889319248926947</v>
      </c>
      <c r="I76" s="10">
        <v>2.002920761511878</v>
      </c>
      <c r="J76" s="10">
        <v>0</v>
      </c>
      <c r="K76" s="11">
        <v>0</v>
      </c>
    </row>
    <row r="77" spans="2:11" x14ac:dyDescent="0.35">
      <c r="B77" s="31" t="s">
        <v>98</v>
      </c>
      <c r="C77" s="9">
        <v>0</v>
      </c>
      <c r="D77" s="10">
        <v>0.28027242607645703</v>
      </c>
      <c r="E77" s="10">
        <v>0.28214402624392287</v>
      </c>
      <c r="F77" s="10">
        <v>0.2815165501388297</v>
      </c>
      <c r="G77" s="10">
        <v>0.28131672784094669</v>
      </c>
      <c r="H77" s="10">
        <v>0.28063160068193771</v>
      </c>
      <c r="I77" s="10">
        <v>0.28010737641828848</v>
      </c>
      <c r="J77" s="10">
        <v>0.28051197236122211</v>
      </c>
      <c r="K77" s="11">
        <v>0.27938130243734133</v>
      </c>
    </row>
    <row r="78" spans="2:11" x14ac:dyDescent="0.35">
      <c r="B78" s="31" t="s">
        <v>48</v>
      </c>
      <c r="C78" s="9">
        <v>0.16990948418200677</v>
      </c>
      <c r="D78" s="10">
        <v>0.55214342764890245</v>
      </c>
      <c r="E78" s="10">
        <v>0.99154797700079267</v>
      </c>
      <c r="F78" s="10">
        <v>1.2005212891143098</v>
      </c>
      <c r="G78" s="10">
        <v>1.4192553917864004</v>
      </c>
      <c r="H78" s="10">
        <v>1.4732152622907515</v>
      </c>
      <c r="I78" s="10">
        <v>1.4476993904999842</v>
      </c>
      <c r="J78" s="10">
        <v>1.1067635704289793</v>
      </c>
      <c r="K78" s="11">
        <v>2.9008608965060377E-2</v>
      </c>
    </row>
    <row r="79" spans="2:11" x14ac:dyDescent="0.35">
      <c r="B79" s="31" t="s">
        <v>87</v>
      </c>
      <c r="C79" s="9">
        <v>0.53969315767073034</v>
      </c>
      <c r="D79" s="10">
        <v>0.16254519548762972</v>
      </c>
      <c r="E79" s="10">
        <v>0.10971155197726271</v>
      </c>
      <c r="F79" s="10">
        <v>6.0059716058759718E-2</v>
      </c>
      <c r="G79" s="10">
        <v>0</v>
      </c>
      <c r="H79" s="10">
        <v>0</v>
      </c>
      <c r="I79" s="10">
        <v>0</v>
      </c>
      <c r="J79" s="10">
        <v>0</v>
      </c>
      <c r="K79" s="11">
        <v>0</v>
      </c>
    </row>
    <row r="80" spans="2:11" x14ac:dyDescent="0.35">
      <c r="B80" s="31" t="s">
        <v>105</v>
      </c>
      <c r="C80" s="9">
        <v>6.1831620280000002E-9</v>
      </c>
      <c r="D80" s="10">
        <v>1.8503016635000003E-8</v>
      </c>
      <c r="E80" s="10">
        <v>2.1411136265000001E-8</v>
      </c>
      <c r="F80" s="10">
        <v>2.0014517805693039E-2</v>
      </c>
      <c r="G80" s="10">
        <v>2.0014610239668027E-2</v>
      </c>
      <c r="H80" s="10">
        <v>2.0014623233833712E-2</v>
      </c>
      <c r="I80" s="10">
        <v>2.0014650579062421E-2</v>
      </c>
      <c r="J80" s="10">
        <v>1.2485162108699999E-7</v>
      </c>
      <c r="K80" s="11">
        <v>7.1959213963857199E-4</v>
      </c>
    </row>
    <row r="81" spans="2:11" x14ac:dyDescent="0.35">
      <c r="B81" s="31" t="s">
        <v>106</v>
      </c>
      <c r="C81" s="9">
        <v>1.6291307191563902E-4</v>
      </c>
      <c r="D81" s="10">
        <v>2.7949258825865201E-3</v>
      </c>
      <c r="E81" s="10">
        <v>5.2511424313847702E-3</v>
      </c>
      <c r="F81" s="10">
        <v>5.7247665557523201E-3</v>
      </c>
      <c r="G81" s="10">
        <v>6.7043111931197599E-3</v>
      </c>
      <c r="H81" s="10">
        <v>1.9721338997358003E-2</v>
      </c>
      <c r="I81" s="10">
        <v>3.6055314720762899E-2</v>
      </c>
      <c r="J81" s="10">
        <v>7.2287156701720395E-2</v>
      </c>
      <c r="K81" s="11">
        <v>6.5596633821947803E-2</v>
      </c>
    </row>
    <row r="82" spans="2:11" x14ac:dyDescent="0.35">
      <c r="B82" s="31" t="s">
        <v>88</v>
      </c>
      <c r="C82" s="9">
        <v>6.0935299999999998E-2</v>
      </c>
      <c r="D82" s="10">
        <v>9.8506125E-2</v>
      </c>
      <c r="E82" s="10">
        <v>0.13607695</v>
      </c>
      <c r="F82" s="10">
        <v>0.16214695000000001</v>
      </c>
      <c r="G82" s="10">
        <v>0.18821694999999999</v>
      </c>
      <c r="H82" s="10">
        <v>0.21428695</v>
      </c>
      <c r="I82" s="10">
        <v>0.24035695000000001</v>
      </c>
      <c r="J82" s="10">
        <v>0.26642695</v>
      </c>
      <c r="K82" s="11">
        <v>0.29249694999999998</v>
      </c>
    </row>
    <row r="83" spans="2:11" x14ac:dyDescent="0.35">
      <c r="B83" s="31" t="s">
        <v>89</v>
      </c>
      <c r="C83" s="9">
        <v>0</v>
      </c>
      <c r="D83" s="10">
        <v>9.9018642504083515E-2</v>
      </c>
      <c r="E83" s="10">
        <v>0.20403364988578415</v>
      </c>
      <c r="F83" s="10">
        <v>0.21694776404149652</v>
      </c>
      <c r="G83" s="10">
        <v>0.22465198878650505</v>
      </c>
      <c r="H83" s="10">
        <v>0.22701130384268794</v>
      </c>
      <c r="I83" s="10">
        <v>0.22329145452206914</v>
      </c>
      <c r="J83" s="10">
        <v>0.22293820753974167</v>
      </c>
      <c r="K83" s="11">
        <v>0.22350759212576252</v>
      </c>
    </row>
    <row r="84" spans="2:11" x14ac:dyDescent="0.35">
      <c r="B84" s="32" t="s">
        <v>90</v>
      </c>
      <c r="C84" s="17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9">
        <v>0</v>
      </c>
    </row>
    <row r="85" spans="2:11" x14ac:dyDescent="0.35">
      <c r="B85" s="4"/>
      <c r="C85" s="37"/>
      <c r="D85" s="37"/>
      <c r="E85" s="37"/>
      <c r="F85" s="37"/>
      <c r="G85" s="37"/>
      <c r="H85" s="37"/>
      <c r="I85" s="37"/>
      <c r="J85" s="37"/>
      <c r="K85" s="37"/>
    </row>
    <row r="86" spans="2:11" x14ac:dyDescent="0.35">
      <c r="C86" s="85" t="s">
        <v>29</v>
      </c>
      <c r="D86" s="86"/>
      <c r="E86" s="86"/>
      <c r="F86" s="86"/>
      <c r="G86" s="86"/>
      <c r="H86" s="86"/>
      <c r="I86" s="86"/>
      <c r="J86" s="86"/>
      <c r="K86" s="87"/>
    </row>
    <row r="87" spans="2:11" x14ac:dyDescent="0.35">
      <c r="B87" s="4"/>
      <c r="C87" s="39">
        <v>2020</v>
      </c>
      <c r="D87" s="40">
        <v>2025</v>
      </c>
      <c r="E87" s="40">
        <v>2030</v>
      </c>
      <c r="F87" s="40">
        <v>2035</v>
      </c>
      <c r="G87" s="40">
        <v>2040</v>
      </c>
      <c r="H87" s="40">
        <v>2045</v>
      </c>
      <c r="I87" s="40">
        <v>2050</v>
      </c>
      <c r="J87" s="40">
        <v>2055</v>
      </c>
      <c r="K87" s="41">
        <v>2060</v>
      </c>
    </row>
    <row r="88" spans="2:11" x14ac:dyDescent="0.35">
      <c r="B88" s="30" t="s">
        <v>74</v>
      </c>
      <c r="C88" s="13">
        <v>5.2912492970804292</v>
      </c>
      <c r="D88" s="14">
        <v>7.6744713759717724</v>
      </c>
      <c r="E88" s="14">
        <v>9.7225930741237718</v>
      </c>
      <c r="F88" s="14">
        <v>10.321367914052507</v>
      </c>
      <c r="G88" s="14">
        <v>10.810500553028119</v>
      </c>
      <c r="H88" s="14">
        <v>11.30184805386995</v>
      </c>
      <c r="I88" s="14">
        <v>12.284550686348062</v>
      </c>
      <c r="J88" s="14">
        <v>14.420813549502297</v>
      </c>
      <c r="K88" s="15">
        <v>17.121908806991772</v>
      </c>
    </row>
    <row r="89" spans="2:11" x14ac:dyDescent="0.35">
      <c r="B89" s="31" t="s">
        <v>75</v>
      </c>
      <c r="C89" s="9">
        <v>0</v>
      </c>
      <c r="D89" s="10">
        <v>1.7738074366653727</v>
      </c>
      <c r="E89" s="10">
        <v>4.1842964930828908</v>
      </c>
      <c r="F89" s="10">
        <v>9.1048085950128783</v>
      </c>
      <c r="G89" s="10">
        <v>13.368363446037181</v>
      </c>
      <c r="H89" s="10">
        <v>17.184367131318457</v>
      </c>
      <c r="I89" s="10">
        <v>20.262634931824085</v>
      </c>
      <c r="J89" s="10">
        <v>19.947572647236743</v>
      </c>
      <c r="K89" s="11">
        <v>19.647878313541128</v>
      </c>
    </row>
    <row r="90" spans="2:11" x14ac:dyDescent="0.35">
      <c r="B90" s="31" t="s">
        <v>15</v>
      </c>
      <c r="C90" s="9">
        <v>2.1089407995364247</v>
      </c>
      <c r="D90" s="10">
        <v>4.0215750968768038</v>
      </c>
      <c r="E90" s="10">
        <v>5.6589550517774887</v>
      </c>
      <c r="F90" s="10">
        <v>8.0444547768169148</v>
      </c>
      <c r="G90" s="10">
        <v>10.1235848155974</v>
      </c>
      <c r="H90" s="10">
        <v>11.305947267804102</v>
      </c>
      <c r="I90" s="10">
        <v>12.92269172194006</v>
      </c>
      <c r="J90" s="10">
        <v>13.369104030243903</v>
      </c>
      <c r="K90" s="11">
        <v>13.057315754650302</v>
      </c>
    </row>
    <row r="91" spans="2:11" x14ac:dyDescent="0.35">
      <c r="B91" s="31" t="s">
        <v>16</v>
      </c>
      <c r="C91" s="9">
        <v>10.469730296937685</v>
      </c>
      <c r="D91" s="10">
        <v>10.013900005770964</v>
      </c>
      <c r="E91" s="10">
        <v>9.6865099430962491</v>
      </c>
      <c r="F91" s="10">
        <v>9.8170718241399086</v>
      </c>
      <c r="G91" s="10">
        <v>9.565591009327342</v>
      </c>
      <c r="H91" s="10">
        <v>9.3178348586833302</v>
      </c>
      <c r="I91" s="10">
        <v>9.0944433947876213</v>
      </c>
      <c r="J91" s="10">
        <v>9.0648299826453105</v>
      </c>
      <c r="K91" s="11">
        <v>9.0647651544601935</v>
      </c>
    </row>
    <row r="92" spans="2:11" x14ac:dyDescent="0.35">
      <c r="B92" s="31" t="s">
        <v>17</v>
      </c>
      <c r="C92" s="9">
        <v>2.2143210994984224</v>
      </c>
      <c r="D92" s="10">
        <v>2.274975621620269</v>
      </c>
      <c r="E92" s="10">
        <v>2.200581008410516</v>
      </c>
      <c r="F92" s="10">
        <v>2.1335914103985409</v>
      </c>
      <c r="G92" s="10">
        <v>2.0789444936798445</v>
      </c>
      <c r="H92" s="10">
        <v>2.0250991691550864</v>
      </c>
      <c r="I92" s="10">
        <v>1.9765479071912688</v>
      </c>
      <c r="J92" s="10">
        <v>1.9701125543621971</v>
      </c>
      <c r="K92" s="11">
        <v>1.9700935519654272</v>
      </c>
    </row>
    <row r="93" spans="2:11" x14ac:dyDescent="0.35">
      <c r="B93" s="31" t="s">
        <v>18</v>
      </c>
      <c r="C93" s="9">
        <v>36.90467596233654</v>
      </c>
      <c r="D93" s="10">
        <v>37.210556284197516</v>
      </c>
      <c r="E93" s="10">
        <v>33.652240181136023</v>
      </c>
      <c r="F93" s="10">
        <v>26.711050561666589</v>
      </c>
      <c r="G93" s="10">
        <v>20.740837551375307</v>
      </c>
      <c r="H93" s="10">
        <v>14.022171266307856</v>
      </c>
      <c r="I93" s="10">
        <v>6.7590976368092592</v>
      </c>
      <c r="J93" s="10">
        <v>1.703629508917335</v>
      </c>
      <c r="K93" s="11">
        <v>1.7016105950721425</v>
      </c>
    </row>
    <row r="94" spans="2:11" x14ac:dyDescent="0.35">
      <c r="B94" s="31" t="s">
        <v>19</v>
      </c>
      <c r="C94" s="9">
        <v>1.3556326773843792</v>
      </c>
      <c r="D94" s="10">
        <v>2.4826307521721098</v>
      </c>
      <c r="E94" s="10">
        <v>3.8703518110438329</v>
      </c>
      <c r="F94" s="10">
        <v>4.0806857966249188</v>
      </c>
      <c r="G94" s="10">
        <v>4.0454773639917736</v>
      </c>
      <c r="H94" s="10">
        <v>3.7576008316190936</v>
      </c>
      <c r="I94" s="10">
        <v>3.5487953145544124</v>
      </c>
      <c r="J94" s="10">
        <v>2.5345308148828276</v>
      </c>
      <c r="K94" s="11">
        <v>6.6727264006029283E-2</v>
      </c>
    </row>
    <row r="95" spans="2:11" x14ac:dyDescent="0.35">
      <c r="B95" s="31" t="s">
        <v>30</v>
      </c>
      <c r="C95" s="9">
        <v>2.7044635797568781</v>
      </c>
      <c r="D95" s="10">
        <v>0.92125742558753421</v>
      </c>
      <c r="E95" s="10">
        <v>0.58697385891164755</v>
      </c>
      <c r="F95" s="10">
        <v>0.28030997573854621</v>
      </c>
      <c r="G95" s="10">
        <v>0</v>
      </c>
      <c r="H95" s="10">
        <v>0</v>
      </c>
      <c r="I95" s="10">
        <v>0</v>
      </c>
      <c r="J95" s="10">
        <v>0</v>
      </c>
      <c r="K95" s="11">
        <v>0</v>
      </c>
    </row>
    <row r="96" spans="2:11" x14ac:dyDescent="0.35">
      <c r="B96" s="31" t="s">
        <v>21</v>
      </c>
      <c r="C96" s="9">
        <v>2.9261101682279351E-3</v>
      </c>
      <c r="D96" s="10">
        <v>1.0222236895328856</v>
      </c>
      <c r="E96" s="10">
        <v>2.1121983836089573</v>
      </c>
      <c r="F96" s="10">
        <v>2.8544412261996386</v>
      </c>
      <c r="G96" s="10">
        <v>3.5195227873476154</v>
      </c>
      <c r="H96" s="10">
        <v>4.2385543085310591</v>
      </c>
      <c r="I96" s="10">
        <v>5.1305424891765075</v>
      </c>
      <c r="J96" s="10">
        <v>5.0228645834294934</v>
      </c>
      <c r="K96" s="11">
        <v>5.0149030202530573</v>
      </c>
    </row>
    <row r="97" spans="2:11" x14ac:dyDescent="0.35">
      <c r="B97" s="31" t="s">
        <v>22</v>
      </c>
      <c r="C97" s="9">
        <v>1.2690668414449746</v>
      </c>
      <c r="D97" s="10">
        <v>1.7483373929618966</v>
      </c>
      <c r="E97" s="10">
        <v>2.2082017881135738</v>
      </c>
      <c r="F97" s="10">
        <v>2.5919572143598222</v>
      </c>
      <c r="G97" s="10">
        <v>2.9649966383228237</v>
      </c>
      <c r="H97" s="10">
        <v>3.316247300630665</v>
      </c>
      <c r="I97" s="10">
        <v>3.654523818959805</v>
      </c>
      <c r="J97" s="10">
        <v>4.0590477243648975</v>
      </c>
      <c r="K97" s="11">
        <v>4.47542706097581</v>
      </c>
    </row>
    <row r="98" spans="2:11" x14ac:dyDescent="0.35">
      <c r="B98" s="31" t="s">
        <v>23</v>
      </c>
      <c r="C98" s="9">
        <v>0</v>
      </c>
      <c r="D98" s="10">
        <v>0.6009705856086961</v>
      </c>
      <c r="E98" s="10">
        <v>1.2880552657132405</v>
      </c>
      <c r="F98" s="10">
        <v>1.4164387970061598</v>
      </c>
      <c r="G98" s="10">
        <v>1.5182619743157471</v>
      </c>
      <c r="H98" s="10">
        <v>1.588670744645114</v>
      </c>
      <c r="I98" s="10">
        <v>1.3959545894840755</v>
      </c>
      <c r="J98" s="10">
        <v>1.2120916641700108</v>
      </c>
      <c r="K98" s="11">
        <v>1.1691284651598166</v>
      </c>
    </row>
    <row r="99" spans="2:11" x14ac:dyDescent="0.35">
      <c r="B99" s="32" t="s">
        <v>24</v>
      </c>
      <c r="C99" s="17">
        <v>27.969176616609996</v>
      </c>
      <c r="D99" s="18">
        <v>27.547714191737757</v>
      </c>
      <c r="E99" s="18">
        <v>27.491931957361711</v>
      </c>
      <c r="F99" s="18">
        <v>27.713047550060796</v>
      </c>
      <c r="G99" s="18">
        <v>28.155417075998681</v>
      </c>
      <c r="H99" s="18">
        <v>28.487124098336952</v>
      </c>
      <c r="I99" s="18">
        <v>29.315298865167346</v>
      </c>
      <c r="J99" s="18">
        <v>29.888654617679094</v>
      </c>
      <c r="K99" s="19">
        <v>30.392866824137929</v>
      </c>
    </row>
    <row r="100" spans="2:11" x14ac:dyDescent="0.35">
      <c r="B100" s="31" t="s">
        <v>25</v>
      </c>
      <c r="C100" s="9">
        <v>-1.2758690301010991</v>
      </c>
      <c r="D100" s="10">
        <v>-1.7200080780308407</v>
      </c>
      <c r="E100" s="10">
        <v>-4.1055531908092222</v>
      </c>
      <c r="F100" s="10">
        <v>-3.4819939720635711</v>
      </c>
      <c r="G100" s="10">
        <v>-3.3835671292413574</v>
      </c>
      <c r="H100" s="10">
        <v>-5.7435191557100644</v>
      </c>
      <c r="I100" s="10">
        <v>-8.6402017181684183</v>
      </c>
      <c r="J100" s="10">
        <v>-11.417423430973939</v>
      </c>
      <c r="K100" s="11">
        <v>-12.44885901989527</v>
      </c>
    </row>
    <row r="101" spans="2:11" x14ac:dyDescent="0.35">
      <c r="B101" s="31" t="s">
        <v>26</v>
      </c>
      <c r="C101" s="9">
        <v>-4.9901005852458304</v>
      </c>
      <c r="D101" s="10">
        <v>-7.7050491300544204</v>
      </c>
      <c r="E101" s="10">
        <v>-7.7417719301187349</v>
      </c>
      <c r="F101" s="10">
        <v>-7.2539534098799461</v>
      </c>
      <c r="G101" s="10">
        <v>-6.5577798014812592</v>
      </c>
      <c r="H101" s="10">
        <v>-4.0909652113755293</v>
      </c>
      <c r="I101" s="10">
        <v>1.5604973275828236</v>
      </c>
      <c r="J101" s="10">
        <v>11.21850311588099</v>
      </c>
      <c r="K101" s="11">
        <v>9.5774107730250506</v>
      </c>
    </row>
    <row r="102" spans="2:11" x14ac:dyDescent="0.35">
      <c r="B102" s="31" t="s">
        <v>27</v>
      </c>
      <c r="C102" s="9">
        <v>0</v>
      </c>
      <c r="D102" s="10">
        <v>-1.5672728013531916</v>
      </c>
      <c r="E102" s="10">
        <v>-3.7622658865650247</v>
      </c>
      <c r="F102" s="10">
        <v>-4.280217486288608</v>
      </c>
      <c r="G102" s="10">
        <v>-5.4133034260276025</v>
      </c>
      <c r="H102" s="10">
        <v>-6.580724910191007</v>
      </c>
      <c r="I102" s="10">
        <v>-7.8957143171322519</v>
      </c>
      <c r="J102" s="10">
        <v>-8.1515691688082459</v>
      </c>
      <c r="K102" s="11">
        <v>-8.9812039941255382</v>
      </c>
    </row>
    <row r="103" spans="2:11" x14ac:dyDescent="0.35">
      <c r="B103" s="31" t="s">
        <v>28</v>
      </c>
      <c r="C103" s="9">
        <v>5.1037432270285097E-3</v>
      </c>
      <c r="D103" s="10">
        <v>2.3836516633883045E-2</v>
      </c>
      <c r="E103" s="10">
        <v>2.936193057018496E-2</v>
      </c>
      <c r="F103" s="10">
        <v>2.7539847631450416E-2</v>
      </c>
      <c r="G103" s="10">
        <v>7.9080830340705009E-6</v>
      </c>
      <c r="H103" s="10">
        <v>3.2759738655387997E-3</v>
      </c>
      <c r="I103" s="10">
        <v>3.5171215002918889E-3</v>
      </c>
      <c r="J103" s="10">
        <v>0.14882250940546901</v>
      </c>
      <c r="K103" s="11">
        <v>0.17310969752608385</v>
      </c>
    </row>
    <row r="104" spans="2:11" x14ac:dyDescent="0.35">
      <c r="B104" s="33" t="s">
        <v>11</v>
      </c>
      <c r="C104" s="34">
        <v>84.029317408634043</v>
      </c>
      <c r="D104" s="35">
        <v>86.323926365898998</v>
      </c>
      <c r="E104" s="35">
        <v>87.082659739457128</v>
      </c>
      <c r="F104" s="35">
        <v>90.080600621476549</v>
      </c>
      <c r="G104" s="35">
        <v>91.53685526035467</v>
      </c>
      <c r="H104" s="35">
        <v>90.133531727490606</v>
      </c>
      <c r="I104" s="35">
        <v>91.373179770024976</v>
      </c>
      <c r="J104" s="35">
        <v>94.991584702938383</v>
      </c>
      <c r="K104" s="36">
        <v>92.00308226774392</v>
      </c>
    </row>
    <row r="105" spans="2:11" x14ac:dyDescent="0.35">
      <c r="B105" s="38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35">
      <c r="B106" s="38"/>
      <c r="C106" s="85" t="s">
        <v>69</v>
      </c>
      <c r="D106" s="86"/>
      <c r="E106" s="86"/>
      <c r="F106" s="86"/>
      <c r="G106" s="86"/>
      <c r="H106" s="86"/>
      <c r="I106" s="86"/>
      <c r="J106" s="86"/>
      <c r="K106" s="87"/>
    </row>
    <row r="107" spans="2:11" x14ac:dyDescent="0.35">
      <c r="C107" s="39">
        <v>2020</v>
      </c>
      <c r="D107" s="40">
        <v>2025</v>
      </c>
      <c r="E107" s="40">
        <v>2030</v>
      </c>
      <c r="F107" s="40">
        <v>2035</v>
      </c>
      <c r="G107" s="40">
        <v>2040</v>
      </c>
      <c r="H107" s="40">
        <v>2045</v>
      </c>
      <c r="I107" s="40">
        <v>2050</v>
      </c>
      <c r="J107" s="40">
        <v>2055</v>
      </c>
      <c r="K107" s="41">
        <v>2060</v>
      </c>
    </row>
    <row r="108" spans="2:11" x14ac:dyDescent="0.35">
      <c r="B108" s="63" t="s">
        <v>52</v>
      </c>
      <c r="C108" s="30">
        <v>13.172495431265467</v>
      </c>
      <c r="D108" s="43">
        <v>11.588293848532134</v>
      </c>
      <c r="E108" s="43">
        <v>9.6935495955956732</v>
      </c>
      <c r="F108" s="43">
        <v>10.651323686812317</v>
      </c>
      <c r="G108" s="43">
        <v>10.665290400807589</v>
      </c>
      <c r="H108" s="43">
        <v>8.4825097221145835</v>
      </c>
      <c r="I108" s="43">
        <v>5.5082372065633747</v>
      </c>
      <c r="J108" s="43">
        <v>3.0673684496117497</v>
      </c>
      <c r="K108" s="76">
        <v>2.4335713582266338</v>
      </c>
    </row>
    <row r="109" spans="2:11" x14ac:dyDescent="0.35">
      <c r="B109" s="64" t="s">
        <v>45</v>
      </c>
      <c r="C109" s="31">
        <v>5.2912492970804292</v>
      </c>
      <c r="D109" s="77">
        <v>9.4482788126371453</v>
      </c>
      <c r="E109" s="77">
        <v>13.906889567206662</v>
      </c>
      <c r="F109" s="77">
        <v>19.426176509065385</v>
      </c>
      <c r="G109" s="77">
        <v>24.1788639990653</v>
      </c>
      <c r="H109" s="77">
        <v>28.486215185188406</v>
      </c>
      <c r="I109" s="77">
        <v>32.547185618172151</v>
      </c>
      <c r="J109" s="77">
        <v>34.368386196739038</v>
      </c>
      <c r="K109" s="78">
        <v>36.769787120532897</v>
      </c>
    </row>
    <row r="110" spans="2:11" x14ac:dyDescent="0.35">
      <c r="B110" s="64" t="s">
        <v>46</v>
      </c>
      <c r="C110" s="31">
        <v>2.1089407995364247</v>
      </c>
      <c r="D110" s="77">
        <v>4.0215750968768038</v>
      </c>
      <c r="E110" s="77">
        <v>5.6589550517774887</v>
      </c>
      <c r="F110" s="77">
        <v>8.0444547768169148</v>
      </c>
      <c r="G110" s="77">
        <v>10.1235848155974</v>
      </c>
      <c r="H110" s="77">
        <v>11.305947267804102</v>
      </c>
      <c r="I110" s="77">
        <v>12.92269172194006</v>
      </c>
      <c r="J110" s="77">
        <v>13.369104030243903</v>
      </c>
      <c r="K110" s="78">
        <v>13.057315754650302</v>
      </c>
    </row>
    <row r="111" spans="2:11" x14ac:dyDescent="0.35">
      <c r="B111" s="64" t="s">
        <v>49</v>
      </c>
      <c r="C111" s="31">
        <v>2.2143210994984224</v>
      </c>
      <c r="D111" s="77">
        <v>2.274975621620269</v>
      </c>
      <c r="E111" s="77">
        <v>2.200581008410516</v>
      </c>
      <c r="F111" s="77">
        <v>2.1335914103985409</v>
      </c>
      <c r="G111" s="77">
        <v>2.0789444936798445</v>
      </c>
      <c r="H111" s="77">
        <v>2.0250991691550864</v>
      </c>
      <c r="I111" s="77">
        <v>1.9765479071912688</v>
      </c>
      <c r="J111" s="77">
        <v>1.9701125543621971</v>
      </c>
      <c r="K111" s="78">
        <v>1.9700935519654272</v>
      </c>
    </row>
    <row r="112" spans="2:11" x14ac:dyDescent="0.35">
      <c r="B112" s="64" t="s">
        <v>44</v>
      </c>
      <c r="C112" s="31">
        <v>36.90467596233654</v>
      </c>
      <c r="D112" s="77">
        <v>37.210556284197516</v>
      </c>
      <c r="E112" s="77">
        <v>33.652240181136023</v>
      </c>
      <c r="F112" s="77">
        <v>26.711050561666589</v>
      </c>
      <c r="G112" s="77">
        <v>20.740837551375307</v>
      </c>
      <c r="H112" s="77">
        <v>14.022171266307856</v>
      </c>
      <c r="I112" s="77">
        <v>6.7590976368092592</v>
      </c>
      <c r="J112" s="77">
        <v>1.703629508917335</v>
      </c>
      <c r="K112" s="78">
        <v>1.7016105950721425</v>
      </c>
    </row>
    <row r="113" spans="2:13" x14ac:dyDescent="0.35">
      <c r="B113" s="64" t="s">
        <v>48</v>
      </c>
      <c r="C113" s="31">
        <v>1.3556326773843792</v>
      </c>
      <c r="D113" s="77">
        <v>2.4826307521721098</v>
      </c>
      <c r="E113" s="77">
        <v>3.8703518110438329</v>
      </c>
      <c r="F113" s="77">
        <v>4.0806857966249188</v>
      </c>
      <c r="G113" s="77">
        <v>4.0454773639917736</v>
      </c>
      <c r="H113" s="77">
        <v>3.7576008316190936</v>
      </c>
      <c r="I113" s="77">
        <v>3.5487953145544124</v>
      </c>
      <c r="J113" s="77">
        <v>2.5345308148828276</v>
      </c>
      <c r="K113" s="78">
        <v>6.6727264006029283E-2</v>
      </c>
    </row>
    <row r="114" spans="2:13" x14ac:dyDescent="0.35">
      <c r="B114" s="64" t="s">
        <v>47</v>
      </c>
      <c r="C114" s="31">
        <v>1.3803436426053104E-8</v>
      </c>
      <c r="D114" s="77">
        <v>3.9508502769474514E-8</v>
      </c>
      <c r="E114" s="77">
        <v>4.6374655666454002E-8</v>
      </c>
      <c r="F114" s="77">
        <v>0.16801710465303771</v>
      </c>
      <c r="G114" s="77">
        <v>0.1654450961297419</v>
      </c>
      <c r="H114" s="77">
        <v>0.1628463799742792</v>
      </c>
      <c r="I114" s="77">
        <v>0.16058813692305618</v>
      </c>
      <c r="J114" s="77">
        <v>4.9223758947452463E-3</v>
      </c>
      <c r="K114" s="78">
        <v>8.8585150624884475E-3</v>
      </c>
    </row>
    <row r="115" spans="2:13" x14ac:dyDescent="0.35">
      <c r="B115" s="64" t="s">
        <v>50</v>
      </c>
      <c r="C115" s="31">
        <v>27.969176616609996</v>
      </c>
      <c r="D115" s="77">
        <v>27.547714191737757</v>
      </c>
      <c r="E115" s="77">
        <v>27.491931957361711</v>
      </c>
      <c r="F115" s="77">
        <v>27.713047550060796</v>
      </c>
      <c r="G115" s="77">
        <v>28.155417075998681</v>
      </c>
      <c r="H115" s="77">
        <v>28.487124098336952</v>
      </c>
      <c r="I115" s="77">
        <v>29.315298865167346</v>
      </c>
      <c r="J115" s="77">
        <v>29.888654617679094</v>
      </c>
      <c r="K115" s="78">
        <v>30.392866824137929</v>
      </c>
    </row>
    <row r="116" spans="2:13" x14ac:dyDescent="0.35">
      <c r="B116" s="64" t="s">
        <v>51</v>
      </c>
      <c r="C116" s="31">
        <v>-1.2758690301010991</v>
      </c>
      <c r="D116" s="77">
        <v>-7.7050491300544204</v>
      </c>
      <c r="E116" s="77">
        <v>-7.7417719301187349</v>
      </c>
      <c r="F116" s="77">
        <v>-7.2539534098799461</v>
      </c>
      <c r="G116" s="77">
        <v>-6.5577798014812592</v>
      </c>
      <c r="H116" s="77">
        <v>-4.0909652113755293</v>
      </c>
      <c r="I116" s="77">
        <v>1.5604973275828236</v>
      </c>
      <c r="J116" s="77">
        <v>11.21850311588099</v>
      </c>
      <c r="K116" s="78">
        <v>9.5774107730250506</v>
      </c>
    </row>
    <row r="117" spans="2:13" x14ac:dyDescent="0.35">
      <c r="B117" s="65" t="s">
        <v>27</v>
      </c>
      <c r="C117" s="31">
        <v>-4.9901005852458304</v>
      </c>
      <c r="D117" s="44">
        <v>-1.5672728013531916</v>
      </c>
      <c r="E117" s="44">
        <v>-3.7622658865650247</v>
      </c>
      <c r="F117" s="44">
        <v>-4.280217486288608</v>
      </c>
      <c r="G117" s="44">
        <v>-5.4133034260276025</v>
      </c>
      <c r="H117" s="44">
        <v>-6.580724910191007</v>
      </c>
      <c r="I117" s="44">
        <v>-7.8957143171322519</v>
      </c>
      <c r="J117" s="44">
        <v>-8.1515691688082459</v>
      </c>
      <c r="K117" s="79">
        <v>-8.9812039941255382</v>
      </c>
    </row>
    <row r="118" spans="2:13" x14ac:dyDescent="0.35">
      <c r="B118" s="33" t="s">
        <v>11</v>
      </c>
      <c r="C118" s="33">
        <v>82.750522282168163</v>
      </c>
      <c r="D118" s="80">
        <v>85.301702715874626</v>
      </c>
      <c r="E118" s="80">
        <v>84.97046140222281</v>
      </c>
      <c r="F118" s="80">
        <v>87.394176499929941</v>
      </c>
      <c r="G118" s="80">
        <v>88.182777569136789</v>
      </c>
      <c r="H118" s="80">
        <v>86.057823798933825</v>
      </c>
      <c r="I118" s="80">
        <v>86.403225417771495</v>
      </c>
      <c r="J118" s="80">
        <v>89.973642495403638</v>
      </c>
      <c r="K118" s="81">
        <v>86.997037762553362</v>
      </c>
    </row>
    <row r="119" spans="2:13" x14ac:dyDescent="0.35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3" x14ac:dyDescent="0.35">
      <c r="B120" s="38"/>
      <c r="C120" s="85" t="s">
        <v>71</v>
      </c>
      <c r="D120" s="86"/>
      <c r="E120" s="86"/>
      <c r="F120" s="86"/>
      <c r="G120" s="86"/>
      <c r="H120" s="86"/>
      <c r="I120" s="86"/>
      <c r="J120" s="86"/>
      <c r="K120" s="87"/>
    </row>
    <row r="121" spans="2:13" x14ac:dyDescent="0.35">
      <c r="C121" s="39">
        <v>2020</v>
      </c>
      <c r="D121" s="40">
        <v>2025</v>
      </c>
      <c r="E121" s="40">
        <v>2030</v>
      </c>
      <c r="F121" s="40">
        <v>2035</v>
      </c>
      <c r="G121" s="40">
        <v>2040</v>
      </c>
      <c r="H121" s="40">
        <v>2045</v>
      </c>
      <c r="I121" s="40">
        <v>2050</v>
      </c>
      <c r="J121" s="40">
        <v>2055</v>
      </c>
      <c r="K121" s="41">
        <v>2060</v>
      </c>
    </row>
    <row r="122" spans="2:13" x14ac:dyDescent="0.35">
      <c r="B122" s="63" t="s">
        <v>52</v>
      </c>
      <c r="C122" s="30">
        <v>13.172495431265471</v>
      </c>
      <c r="D122" s="43">
        <v>10.611355600852727</v>
      </c>
      <c r="E122" s="43">
        <v>7.7396140613388749</v>
      </c>
      <c r="F122" s="43">
        <v>8.4662181420988762</v>
      </c>
      <c r="G122" s="43">
        <v>8.2904401175962867</v>
      </c>
      <c r="H122" s="43">
        <v>6.1488389156938208</v>
      </c>
      <c r="I122" s="43">
        <v>3.6159397246797025</v>
      </c>
      <c r="J122" s="43">
        <v>1.6365854034229714</v>
      </c>
      <c r="K122" s="76">
        <v>1.1098624532291703</v>
      </c>
      <c r="M122" t="s">
        <v>72</v>
      </c>
    </row>
    <row r="123" spans="2:13" x14ac:dyDescent="0.35">
      <c r="B123" s="64" t="s">
        <v>45</v>
      </c>
      <c r="C123" s="31">
        <v>5.2912492970804292</v>
      </c>
      <c r="D123" s="77">
        <v>9.1249746546748121</v>
      </c>
      <c r="E123" s="77">
        <v>12.805190726402532</v>
      </c>
      <c r="F123" s="77">
        <v>17.809236385199444</v>
      </c>
      <c r="G123" s="77">
        <v>21.914595073870945</v>
      </c>
      <c r="H123" s="77">
        <v>25.407780637749951</v>
      </c>
      <c r="I123" s="77">
        <v>28.618816448675783</v>
      </c>
      <c r="J123" s="77">
        <v>30.317200985940424</v>
      </c>
      <c r="K123" s="78">
        <v>32.274613873093614</v>
      </c>
    </row>
    <row r="124" spans="2:13" x14ac:dyDescent="0.35">
      <c r="B124" s="64" t="s">
        <v>46</v>
      </c>
      <c r="C124" s="31">
        <v>2.1089407995364247</v>
      </c>
      <c r="D124" s="77">
        <v>3.8839635830591734</v>
      </c>
      <c r="E124" s="77">
        <v>5.2106546471056054</v>
      </c>
      <c r="F124" s="77">
        <v>7.3748736218639417</v>
      </c>
      <c r="G124" s="77">
        <v>9.1755453001589249</v>
      </c>
      <c r="H124" s="77">
        <v>10.084141617791937</v>
      </c>
      <c r="I124" s="77">
        <v>11.362953059957826</v>
      </c>
      <c r="J124" s="77">
        <v>11.793216346169544</v>
      </c>
      <c r="K124" s="78">
        <v>11.461035192261754</v>
      </c>
    </row>
    <row r="125" spans="2:13" x14ac:dyDescent="0.35">
      <c r="B125" s="64" t="s">
        <v>49</v>
      </c>
      <c r="C125" s="31">
        <v>2.2143210994984224</v>
      </c>
      <c r="D125" s="77">
        <v>2.1971297946375783</v>
      </c>
      <c r="E125" s="77">
        <v>2.0262517643084927</v>
      </c>
      <c r="F125" s="77">
        <v>1.9560016743123272</v>
      </c>
      <c r="G125" s="77">
        <v>1.8842583655629417</v>
      </c>
      <c r="H125" s="77">
        <v>1.8062517300064342</v>
      </c>
      <c r="I125" s="77">
        <v>1.7379831983487475</v>
      </c>
      <c r="J125" s="77">
        <v>1.7378848670290601</v>
      </c>
      <c r="K125" s="78">
        <v>1.7292460376538112</v>
      </c>
    </row>
    <row r="126" spans="2:13" x14ac:dyDescent="0.35">
      <c r="B126" s="64" t="s">
        <v>44</v>
      </c>
      <c r="C126" s="31">
        <v>36.90467596233654</v>
      </c>
      <c r="D126" s="77">
        <v>35.937273837167929</v>
      </c>
      <c r="E126" s="77">
        <v>30.986321693838612</v>
      </c>
      <c r="F126" s="77">
        <v>24.487753075225264</v>
      </c>
      <c r="G126" s="77">
        <v>18.798528187631049</v>
      </c>
      <c r="H126" s="77">
        <v>12.506830032813784</v>
      </c>
      <c r="I126" s="77">
        <v>5.9432903629775016</v>
      </c>
      <c r="J126" s="77">
        <v>1.502813601190458</v>
      </c>
      <c r="K126" s="78">
        <v>1.4935856097913283</v>
      </c>
    </row>
    <row r="127" spans="2:13" x14ac:dyDescent="0.35">
      <c r="B127" s="64" t="s">
        <v>48</v>
      </c>
      <c r="C127" s="31">
        <v>1.3556326773843792</v>
      </c>
      <c r="D127" s="77">
        <v>2.3976793170187722</v>
      </c>
      <c r="E127" s="77">
        <v>3.5637439183784698</v>
      </c>
      <c r="F127" s="77">
        <v>3.741029426552632</v>
      </c>
      <c r="G127" s="77">
        <v>3.6666320765035829</v>
      </c>
      <c r="H127" s="77">
        <v>3.3515262393877499</v>
      </c>
      <c r="I127" s="77">
        <v>3.1204640214559087</v>
      </c>
      <c r="J127" s="77">
        <v>2.235772133145804</v>
      </c>
      <c r="K127" s="78">
        <v>5.8569734808172631E-2</v>
      </c>
    </row>
    <row r="128" spans="2:13" x14ac:dyDescent="0.35">
      <c r="B128" s="64" t="s">
        <v>47</v>
      </c>
      <c r="C128" s="31">
        <v>1.3803436426053104E-8</v>
      </c>
      <c r="D128" s="77">
        <v>3.8156588471268886E-8</v>
      </c>
      <c r="E128" s="77">
        <v>4.2700871953459065E-8</v>
      </c>
      <c r="F128" s="77">
        <v>0.15403218086309373</v>
      </c>
      <c r="G128" s="77">
        <v>0.14995172183362734</v>
      </c>
      <c r="H128" s="77">
        <v>0.14524797601716904</v>
      </c>
      <c r="I128" s="77">
        <v>0.14120552444539941</v>
      </c>
      <c r="J128" s="77">
        <v>4.3421491621710058E-3</v>
      </c>
      <c r="K128" s="78">
        <v>7.7755455095127254E-3</v>
      </c>
    </row>
    <row r="129" spans="2:13" x14ac:dyDescent="0.35">
      <c r="B129" s="64" t="s">
        <v>50</v>
      </c>
      <c r="C129" s="31">
        <v>27.969176616609996</v>
      </c>
      <c r="D129" s="77">
        <v>26.605077896052393</v>
      </c>
      <c r="E129" s="77">
        <v>25.314030894545187</v>
      </c>
      <c r="F129" s="77">
        <v>25.406348724515436</v>
      </c>
      <c r="G129" s="77">
        <v>25.518757389938369</v>
      </c>
      <c r="H129" s="77">
        <v>25.40859132691125</v>
      </c>
      <c r="I129" s="77">
        <v>25.777010866705297</v>
      </c>
      <c r="J129" s="77">
        <v>26.365519290210678</v>
      </c>
      <c r="K129" s="78">
        <v>26.677283663076928</v>
      </c>
    </row>
    <row r="130" spans="2:13" x14ac:dyDescent="0.35">
      <c r="B130" s="64" t="s">
        <v>51</v>
      </c>
      <c r="C130" s="31">
        <v>-4.9901005852458304</v>
      </c>
      <c r="D130" s="77">
        <v>-7.4413953503079107</v>
      </c>
      <c r="E130" s="77">
        <v>-7.1284715138060948</v>
      </c>
      <c r="F130" s="77">
        <v>-6.6501697306976064</v>
      </c>
      <c r="G130" s="77">
        <v>-5.9436658785386731</v>
      </c>
      <c r="H130" s="77">
        <v>-3.648864758324978</v>
      </c>
      <c r="I130" s="77">
        <v>1.3721489504704525</v>
      </c>
      <c r="J130" s="77">
        <v>9.896118245954586</v>
      </c>
      <c r="K130" s="78">
        <v>8.4065549139603153</v>
      </c>
    </row>
    <row r="131" spans="2:13" x14ac:dyDescent="0.35">
      <c r="B131" s="33" t="s">
        <v>11</v>
      </c>
      <c r="C131" s="34">
        <v>84.026391312269268</v>
      </c>
      <c r="D131" s="35">
        <v>83.316059371312065</v>
      </c>
      <c r="E131" s="35">
        <v>80.517336234812547</v>
      </c>
      <c r="F131" s="35">
        <v>82.745323499933392</v>
      </c>
      <c r="G131" s="35">
        <v>83.455042354557065</v>
      </c>
      <c r="H131" s="35">
        <v>81.210343718047113</v>
      </c>
      <c r="I131" s="35">
        <v>81.689812157716617</v>
      </c>
      <c r="J131" s="35">
        <v>85.489453022225689</v>
      </c>
      <c r="K131" s="36">
        <v>83.21852702338461</v>
      </c>
    </row>
    <row r="132" spans="2:13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3" x14ac:dyDescent="0.35">
      <c r="B133" s="38"/>
      <c r="C133" s="85" t="s">
        <v>68</v>
      </c>
      <c r="D133" s="86"/>
      <c r="E133" s="86"/>
      <c r="F133" s="86"/>
      <c r="G133" s="86"/>
      <c r="H133" s="86"/>
      <c r="I133" s="86"/>
      <c r="J133" s="86"/>
      <c r="K133" s="87"/>
    </row>
    <row r="134" spans="2:13" x14ac:dyDescent="0.35">
      <c r="C134" s="39">
        <v>2020</v>
      </c>
      <c r="D134" s="40">
        <v>2025</v>
      </c>
      <c r="E134" s="40">
        <v>2030</v>
      </c>
      <c r="F134" s="40">
        <v>2035</v>
      </c>
      <c r="G134" s="40">
        <v>2040</v>
      </c>
      <c r="H134" s="40">
        <v>2045</v>
      </c>
      <c r="I134" s="40">
        <v>2050</v>
      </c>
      <c r="J134" s="40">
        <v>2055</v>
      </c>
      <c r="K134" s="41">
        <v>2060</v>
      </c>
    </row>
    <row r="135" spans="2:13" x14ac:dyDescent="0.35">
      <c r="B135" s="63" t="s">
        <v>52</v>
      </c>
      <c r="C135" s="30">
        <v>11.193406362442754</v>
      </c>
      <c r="D135" s="43">
        <v>8.8923439981022785</v>
      </c>
      <c r="E135" s="43">
        <v>8.1821747711740738</v>
      </c>
      <c r="F135" s="43">
        <v>8.2617974380812882</v>
      </c>
      <c r="G135" s="43">
        <v>7.8632372318269095</v>
      </c>
      <c r="H135" s="43">
        <v>7.8000551127882884</v>
      </c>
      <c r="I135" s="43">
        <v>7.7574768181148182</v>
      </c>
      <c r="J135" s="43">
        <v>8.1027780537341911</v>
      </c>
      <c r="K135" s="76">
        <v>7.7802700781516565</v>
      </c>
      <c r="M135" t="s">
        <v>73</v>
      </c>
    </row>
    <row r="136" spans="2:13" x14ac:dyDescent="0.35">
      <c r="B136" s="64" t="s">
        <v>45</v>
      </c>
      <c r="C136" s="31">
        <v>4.4939499247428918</v>
      </c>
      <c r="D136" s="77">
        <v>7.6665199187688478</v>
      </c>
      <c r="E136" s="77">
        <v>11.044385591691176</v>
      </c>
      <c r="F136" s="77">
        <v>15.851494056132575</v>
      </c>
      <c r="G136" s="77">
        <v>19.875822231547264</v>
      </c>
      <c r="H136" s="77">
        <v>23.837721961563346</v>
      </c>
      <c r="I136" s="77">
        <v>27.751718363234577</v>
      </c>
      <c r="J136" s="77">
        <v>30.224648222565438</v>
      </c>
      <c r="K136" s="78">
        <v>30.968039630064602</v>
      </c>
    </row>
    <row r="137" spans="2:13" x14ac:dyDescent="0.35">
      <c r="B137" s="64" t="s">
        <v>46</v>
      </c>
      <c r="C137" s="31">
        <v>1.7911600484583763</v>
      </c>
      <c r="D137" s="77">
        <v>3.2631854114839869</v>
      </c>
      <c r="E137" s="77">
        <v>4.4941524368797428</v>
      </c>
      <c r="F137" s="77">
        <v>6.5641649564974314</v>
      </c>
      <c r="G137" s="77">
        <v>8.3219200103273501</v>
      </c>
      <c r="H137" s="77">
        <v>9.4609980908289799</v>
      </c>
      <c r="I137" s="77">
        <v>11.018676249597153</v>
      </c>
      <c r="J137" s="77">
        <v>11.757213854962549</v>
      </c>
      <c r="K137" s="78">
        <v>10.997057731848439</v>
      </c>
    </row>
    <row r="138" spans="2:13" x14ac:dyDescent="0.35">
      <c r="B138" s="64" t="s">
        <v>49</v>
      </c>
      <c r="C138" s="31">
        <v>1.8806613674275863</v>
      </c>
      <c r="D138" s="77">
        <v>1.8459601228678464</v>
      </c>
      <c r="E138" s="77">
        <v>1.747627682321494</v>
      </c>
      <c r="F138" s="77">
        <v>1.7409813786241117</v>
      </c>
      <c r="G138" s="77">
        <v>1.7089608174822433</v>
      </c>
      <c r="H138" s="77">
        <v>1.6946354798306844</v>
      </c>
      <c r="I138" s="77">
        <v>1.6853254685464059</v>
      </c>
      <c r="J138" s="77">
        <v>1.7325794284779978</v>
      </c>
      <c r="K138" s="78">
        <v>1.6592409140745628</v>
      </c>
    </row>
    <row r="139" spans="2:13" x14ac:dyDescent="0.35">
      <c r="B139" s="64" t="s">
        <v>44</v>
      </c>
      <c r="C139" s="31">
        <v>31.343782243470088</v>
      </c>
      <c r="D139" s="77">
        <v>30.19337983122508</v>
      </c>
      <c r="E139" s="77">
        <v>26.725481265134032</v>
      </c>
      <c r="F139" s="77">
        <v>21.795851541538646</v>
      </c>
      <c r="G139" s="77">
        <v>17.049651303736681</v>
      </c>
      <c r="H139" s="77">
        <v>11.733977917763823</v>
      </c>
      <c r="I139" s="77">
        <v>5.7632194748539147</v>
      </c>
      <c r="J139" s="77">
        <v>1.4982257913958734</v>
      </c>
      <c r="K139" s="78">
        <v>1.4331207349771629</v>
      </c>
    </row>
    <row r="140" spans="2:13" x14ac:dyDescent="0.35">
      <c r="B140" s="64" t="s">
        <v>48</v>
      </c>
      <c r="C140" s="31">
        <v>1.1513623770991137</v>
      </c>
      <c r="D140" s="77">
        <v>2.0144555944960683</v>
      </c>
      <c r="E140" s="77">
        <v>3.0737036898218681</v>
      </c>
      <c r="F140" s="77">
        <v>3.3297837389647289</v>
      </c>
      <c r="G140" s="77">
        <v>3.3255155797045415</v>
      </c>
      <c r="H140" s="77">
        <v>3.144420670993493</v>
      </c>
      <c r="I140" s="77">
        <v>3.0259196372202783</v>
      </c>
      <c r="J140" s="77">
        <v>2.2289467375792613</v>
      </c>
      <c r="K140" s="78">
        <v>5.6198654329183681E-2</v>
      </c>
    </row>
    <row r="141" spans="2:13" x14ac:dyDescent="0.35">
      <c r="B141" s="64" t="s">
        <v>47</v>
      </c>
      <c r="C141" s="31">
        <v>1.1723498290334238E-8</v>
      </c>
      <c r="D141" s="77">
        <v>3.2057978966263066E-8</v>
      </c>
      <c r="E141" s="77">
        <v>3.6829197239760681E-8</v>
      </c>
      <c r="F141" s="77">
        <v>0.13709965697538942</v>
      </c>
      <c r="G141" s="77">
        <v>0.13600131585516664</v>
      </c>
      <c r="H141" s="77">
        <v>0.13627246382286606</v>
      </c>
      <c r="I141" s="77">
        <v>0.13692725388449392</v>
      </c>
      <c r="J141" s="77">
        <v>4.3288933901710876E-3</v>
      </c>
      <c r="K141" s="78">
        <v>7.4607678477821614E-3</v>
      </c>
    </row>
    <row r="142" spans="2:13" x14ac:dyDescent="0.35">
      <c r="B142" s="64" t="s">
        <v>50</v>
      </c>
      <c r="C142" s="31">
        <v>23.754707460237924</v>
      </c>
      <c r="D142" s="77">
        <v>22.352759032156602</v>
      </c>
      <c r="E142" s="77">
        <v>21.833170942381138</v>
      </c>
      <c r="F142" s="77">
        <v>22.613467365135303</v>
      </c>
      <c r="G142" s="77">
        <v>23.144679778142319</v>
      </c>
      <c r="H142" s="77">
        <v>23.838482554670623</v>
      </c>
      <c r="I142" s="77">
        <v>24.996014321617508</v>
      </c>
      <c r="J142" s="77">
        <v>26.285030274445099</v>
      </c>
      <c r="K142" s="78">
        <v>25.597306320971118</v>
      </c>
    </row>
    <row r="143" spans="2:13" x14ac:dyDescent="0.35">
      <c r="B143" s="33" t="s">
        <v>11</v>
      </c>
      <c r="C143" s="34">
        <v>75.609029795602225</v>
      </c>
      <c r="D143" s="35">
        <v>76.228603941158696</v>
      </c>
      <c r="E143" s="35">
        <v>77.100696416232722</v>
      </c>
      <c r="F143" s="35">
        <v>80.294640131949464</v>
      </c>
      <c r="G143" s="35">
        <v>81.425788268622483</v>
      </c>
      <c r="H143" s="35">
        <v>81.646564252262095</v>
      </c>
      <c r="I143" s="35">
        <v>82.13527758706914</v>
      </c>
      <c r="J143" s="35">
        <v>81.833751256550585</v>
      </c>
      <c r="K143" s="36">
        <v>78.498694832264519</v>
      </c>
    </row>
    <row r="144" spans="2:13" x14ac:dyDescent="0.35">
      <c r="B144" s="4"/>
      <c r="C144" s="4"/>
      <c r="D144" s="4"/>
      <c r="E144" s="4"/>
      <c r="F144" s="4"/>
      <c r="G144" s="4"/>
      <c r="H144" s="4"/>
      <c r="I144" s="4"/>
      <c r="J144" s="4"/>
      <c r="K144" s="4"/>
    </row>
  </sheetData>
  <mergeCells count="9">
    <mergeCell ref="C86:K86"/>
    <mergeCell ref="C106:K106"/>
    <mergeCell ref="C120:K120"/>
    <mergeCell ref="C133:K133"/>
    <mergeCell ref="C6:K6"/>
    <mergeCell ref="C16:K16"/>
    <mergeCell ref="C27:K27"/>
    <mergeCell ref="C50:K50"/>
    <mergeCell ref="C68:K6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44"/>
  <sheetViews>
    <sheetView topLeftCell="A86" zoomScale="70" zoomScaleNormal="70" workbookViewId="0">
      <selection activeCell="C88" sqref="C88:K104"/>
    </sheetView>
  </sheetViews>
  <sheetFormatPr baseColWidth="10" defaultRowHeight="14.5" x14ac:dyDescent="0.35"/>
  <cols>
    <col min="2" max="2" width="59.26953125" bestFit="1" customWidth="1"/>
    <col min="3" max="4" width="12.54296875" bestFit="1" customWidth="1"/>
    <col min="5" max="6" width="14.1796875" bestFit="1" customWidth="1"/>
    <col min="7" max="7" width="13.7265625" bestFit="1" customWidth="1"/>
    <col min="8" max="8" width="14.1796875" bestFit="1" customWidth="1"/>
    <col min="9" max="11" width="14.54296875" bestFit="1" customWidth="1"/>
  </cols>
  <sheetData>
    <row r="2" spans="2:15" ht="15.5" x14ac:dyDescent="0.35">
      <c r="B2" t="s">
        <v>0</v>
      </c>
      <c r="C2" s="1" t="s">
        <v>36</v>
      </c>
    </row>
    <row r="3" spans="2:15" ht="15" thickBot="1" x14ac:dyDescent="0.4"/>
    <row r="4" spans="2:15" ht="15" thickBot="1" x14ac:dyDescent="0.4">
      <c r="B4" s="2" t="s">
        <v>1</v>
      </c>
      <c r="C4" s="3">
        <v>1262.8630861823603</v>
      </c>
    </row>
    <row r="6" spans="2:15" x14ac:dyDescent="0.35">
      <c r="C6" s="88" t="s">
        <v>2</v>
      </c>
      <c r="D6" s="89"/>
      <c r="E6" s="89"/>
      <c r="F6" s="89"/>
      <c r="G6" s="89"/>
      <c r="H6" s="89"/>
      <c r="I6" s="89"/>
      <c r="J6" s="89"/>
      <c r="K6" s="90"/>
    </row>
    <row r="7" spans="2:15" x14ac:dyDescent="0.35">
      <c r="B7" s="4"/>
      <c r="C7" s="5">
        <v>2020</v>
      </c>
      <c r="D7" s="6">
        <v>2025</v>
      </c>
      <c r="E7" s="6">
        <v>2030</v>
      </c>
      <c r="F7" s="6">
        <v>2035</v>
      </c>
      <c r="G7" s="6">
        <v>2040</v>
      </c>
      <c r="H7" s="6">
        <v>2045</v>
      </c>
      <c r="I7" s="6">
        <v>2050</v>
      </c>
      <c r="J7" s="6">
        <v>2055</v>
      </c>
      <c r="K7" s="7">
        <v>2060</v>
      </c>
      <c r="N7" s="45" t="s">
        <v>32</v>
      </c>
      <c r="O7" s="46">
        <v>2.5000000000000001E-2</v>
      </c>
    </row>
    <row r="8" spans="2:15" x14ac:dyDescent="0.35">
      <c r="B8" s="8" t="s">
        <v>3</v>
      </c>
      <c r="C8" s="9">
        <v>14.989192270064144</v>
      </c>
      <c r="D8" s="10">
        <v>18.68657692564663</v>
      </c>
      <c r="E8" s="10">
        <v>22.099584855592894</v>
      </c>
      <c r="F8" s="10">
        <v>25.495818419476013</v>
      </c>
      <c r="G8" s="10">
        <v>27.831662012012874</v>
      </c>
      <c r="H8" s="10">
        <v>30.067818858618743</v>
      </c>
      <c r="I8" s="10">
        <v>32.345637209189732</v>
      </c>
      <c r="J8" s="10">
        <v>33.037407950122656</v>
      </c>
      <c r="K8" s="11">
        <v>34.604471050808336</v>
      </c>
      <c r="N8" s="47" t="s">
        <v>33</v>
      </c>
      <c r="O8" s="48">
        <v>0.97560975609756106</v>
      </c>
    </row>
    <row r="9" spans="2:15" x14ac:dyDescent="0.35">
      <c r="B9" s="12" t="s">
        <v>4</v>
      </c>
      <c r="C9" s="9">
        <v>11.258041041127219</v>
      </c>
      <c r="D9" s="10">
        <v>12.334242760265571</v>
      </c>
      <c r="E9" s="10">
        <v>12.628165661705486</v>
      </c>
      <c r="F9" s="10">
        <v>12.254316619682687</v>
      </c>
      <c r="G9" s="10">
        <v>11.215126514079488</v>
      </c>
      <c r="H9" s="10">
        <v>9.92461864415821</v>
      </c>
      <c r="I9" s="10">
        <v>8.0879798208609248</v>
      </c>
      <c r="J9" s="10">
        <v>7.0673201552801048</v>
      </c>
      <c r="K9" s="11">
        <v>7.6145778998231046</v>
      </c>
      <c r="N9" s="49" t="s">
        <v>34</v>
      </c>
      <c r="O9" s="50">
        <v>4.7619742080098071</v>
      </c>
    </row>
    <row r="10" spans="2:15" x14ac:dyDescent="0.35">
      <c r="B10" s="12" t="s">
        <v>5</v>
      </c>
      <c r="C10" s="9">
        <v>-2.8766594082092166E-2</v>
      </c>
      <c r="D10" s="10">
        <v>-2.2761175707883874</v>
      </c>
      <c r="E10" s="10">
        <v>-4.6417832577900819</v>
      </c>
      <c r="F10" s="10">
        <v>-4.9692513331084882</v>
      </c>
      <c r="G10" s="10">
        <v>-4.7883759019677932</v>
      </c>
      <c r="H10" s="10">
        <v>-5.8210596957364347</v>
      </c>
      <c r="I10" s="10">
        <v>-5.1544165834046876</v>
      </c>
      <c r="J10" s="10">
        <v>-4.3379106981885904</v>
      </c>
      <c r="K10" s="11">
        <v>-8.2295024751323034</v>
      </c>
      <c r="M10" s="42"/>
    </row>
    <row r="11" spans="2:15" x14ac:dyDescent="0.35">
      <c r="B11" s="12" t="s">
        <v>6</v>
      </c>
      <c r="C11" s="9">
        <v>13.08058339587363</v>
      </c>
      <c r="D11" s="10">
        <v>13.437023068262889</v>
      </c>
      <c r="E11" s="10">
        <v>13.83751499275354</v>
      </c>
      <c r="F11" s="10">
        <v>14.249576187693943</v>
      </c>
      <c r="G11" s="10">
        <v>14.756626218979806</v>
      </c>
      <c r="H11" s="10">
        <v>15.212123358457418</v>
      </c>
      <c r="I11" s="10">
        <v>16.074918570646691</v>
      </c>
      <c r="J11" s="10">
        <v>16.340808706087262</v>
      </c>
      <c r="K11" s="11">
        <v>16.600194024284612</v>
      </c>
    </row>
    <row r="12" spans="2:15" x14ac:dyDescent="0.35">
      <c r="B12" s="8" t="s">
        <v>7</v>
      </c>
      <c r="C12" s="13">
        <v>39.299050112982904</v>
      </c>
      <c r="D12" s="14">
        <v>42.181725183386703</v>
      </c>
      <c r="E12" s="14">
        <v>43.923482252261842</v>
      </c>
      <c r="F12" s="14">
        <v>47.030459893744151</v>
      </c>
      <c r="G12" s="14">
        <v>49.015038843104378</v>
      </c>
      <c r="H12" s="14">
        <v>49.383501165497933</v>
      </c>
      <c r="I12" s="14">
        <v>51.35411901729266</v>
      </c>
      <c r="J12" s="14">
        <v>52.107626113301436</v>
      </c>
      <c r="K12" s="15">
        <v>50.589740499783751</v>
      </c>
    </row>
    <row r="13" spans="2:15" x14ac:dyDescent="0.35">
      <c r="B13" s="16" t="s">
        <v>8</v>
      </c>
      <c r="C13" s="17">
        <v>187.14106303730949</v>
      </c>
      <c r="D13" s="18">
        <v>177.53829703909315</v>
      </c>
      <c r="E13" s="18">
        <v>163.39740258528047</v>
      </c>
      <c r="F13" s="18">
        <v>154.63517263600818</v>
      </c>
      <c r="G13" s="18">
        <v>142.4423342988658</v>
      </c>
      <c r="H13" s="18">
        <v>126.84468699145212</v>
      </c>
      <c r="I13" s="18">
        <v>116.58598877775579</v>
      </c>
      <c r="J13" s="18">
        <v>104.55698186108467</v>
      </c>
      <c r="K13" s="19">
        <v>89.72115895551056</v>
      </c>
    </row>
    <row r="14" spans="2:15" x14ac:dyDescent="0.35">
      <c r="B14" s="20" t="s">
        <v>9</v>
      </c>
      <c r="C14" s="21">
        <v>4.7619742080098071</v>
      </c>
      <c r="D14" s="21">
        <v>4.2088913212354031</v>
      </c>
      <c r="E14" s="21">
        <v>3.7200466403563968</v>
      </c>
      <c r="F14" s="21">
        <v>3.2879791731863817</v>
      </c>
      <c r="G14" s="21">
        <v>2.9060944897915779</v>
      </c>
      <c r="H14" s="21">
        <v>2.5685640750006784</v>
      </c>
      <c r="I14" s="21">
        <v>2.2702363706891235</v>
      </c>
      <c r="J14" s="21">
        <v>2.0065581501206511</v>
      </c>
      <c r="K14" s="22">
        <v>1.7735050243219586</v>
      </c>
    </row>
    <row r="16" spans="2:15" x14ac:dyDescent="0.35">
      <c r="C16" s="88" t="s">
        <v>10</v>
      </c>
      <c r="D16" s="89"/>
      <c r="E16" s="89"/>
      <c r="F16" s="89"/>
      <c r="G16" s="89"/>
      <c r="H16" s="89"/>
      <c r="I16" s="89"/>
      <c r="J16" s="89"/>
      <c r="K16" s="90"/>
    </row>
    <row r="17" spans="2:13" x14ac:dyDescent="0.35">
      <c r="B17" s="4"/>
      <c r="C17" s="5">
        <v>2020</v>
      </c>
      <c r="D17" s="6">
        <v>2025</v>
      </c>
      <c r="E17" s="6">
        <v>2030</v>
      </c>
      <c r="F17" s="6">
        <v>2035</v>
      </c>
      <c r="G17" s="6">
        <v>2040</v>
      </c>
      <c r="H17" s="6">
        <v>2045</v>
      </c>
      <c r="I17" s="6">
        <v>2050</v>
      </c>
      <c r="J17" s="6">
        <v>2055</v>
      </c>
      <c r="K17" s="7">
        <v>2060</v>
      </c>
    </row>
    <row r="18" spans="2:13" x14ac:dyDescent="0.35">
      <c r="B18" s="8" t="s">
        <v>3</v>
      </c>
      <c r="C18" s="9">
        <v>32.050203974385283</v>
      </c>
      <c r="D18" s="10">
        <v>38.216630739204255</v>
      </c>
      <c r="E18" s="10">
        <v>43.718727026190628</v>
      </c>
      <c r="F18" s="10">
        <v>48.901955955116328</v>
      </c>
      <c r="G18" s="10">
        <v>52.015049499983299</v>
      </c>
      <c r="H18" s="10">
        <v>54.738912472158411</v>
      </c>
      <c r="I18" s="10">
        <v>57.474268941086784</v>
      </c>
      <c r="J18" s="10">
        <v>58.512227778170278</v>
      </c>
      <c r="K18" s="11">
        <v>61.286977853370146</v>
      </c>
    </row>
    <row r="19" spans="2:13" x14ac:dyDescent="0.35">
      <c r="B19" s="12" t="s">
        <v>4</v>
      </c>
      <c r="C19" s="9">
        <v>24.072178488279818</v>
      </c>
      <c r="D19" s="10">
        <v>25.225230008275652</v>
      </c>
      <c r="E19" s="10">
        <v>24.981796310345423</v>
      </c>
      <c r="F19" s="10">
        <v>23.504248490332973</v>
      </c>
      <c r="G19" s="10">
        <v>20.960133840610315</v>
      </c>
      <c r="H19" s="10">
        <v>18.067916194273767</v>
      </c>
      <c r="I19" s="10">
        <v>14.371357856019443</v>
      </c>
      <c r="J19" s="10">
        <v>12.516861108816737</v>
      </c>
      <c r="K19" s="11">
        <v>13.4859586908299</v>
      </c>
    </row>
    <row r="20" spans="2:13" x14ac:dyDescent="0.35">
      <c r="B20" s="12" t="s">
        <v>5</v>
      </c>
      <c r="C20" s="9">
        <v>-6.1509332282082538E-2</v>
      </c>
      <c r="D20" s="10">
        <v>-4.654974801856298</v>
      </c>
      <c r="E20" s="10">
        <v>-9.182654628496735</v>
      </c>
      <c r="F20" s="10">
        <v>-9.5312143279128598</v>
      </c>
      <c r="G20" s="10">
        <v>-8.9490742399026608</v>
      </c>
      <c r="H20" s="10">
        <v>-10.597325954316442</v>
      </c>
      <c r="I20" s="10">
        <v>-9.1587722644966778</v>
      </c>
      <c r="J20" s="10">
        <v>-7.6828309060133178</v>
      </c>
      <c r="K20" s="11">
        <v>-14.575033821414438</v>
      </c>
    </row>
    <row r="21" spans="2:13" x14ac:dyDescent="0.35">
      <c r="B21" s="12" t="s">
        <v>6</v>
      </c>
      <c r="C21" s="9">
        <v>27.969176616607179</v>
      </c>
      <c r="D21" s="10">
        <v>27.480568050384239</v>
      </c>
      <c r="E21" s="10">
        <v>27.374203843286733</v>
      </c>
      <c r="F21" s="10">
        <v>27.331232739615849</v>
      </c>
      <c r="G21" s="10">
        <v>27.578900710337891</v>
      </c>
      <c r="H21" s="10">
        <v>27.693897350841283</v>
      </c>
      <c r="I21" s="10">
        <v>28.563178000182674</v>
      </c>
      <c r="J21" s="10">
        <v>28.941045330601849</v>
      </c>
      <c r="K21" s="11">
        <v>29.400123528378948</v>
      </c>
    </row>
    <row r="22" spans="2:13" x14ac:dyDescent="0.35">
      <c r="B22" s="8" t="s">
        <v>11</v>
      </c>
      <c r="C22" s="13">
        <v>84.030049746990215</v>
      </c>
      <c r="D22" s="14">
        <v>86.267453996007845</v>
      </c>
      <c r="E22" s="14">
        <v>86.892072551326052</v>
      </c>
      <c r="F22" s="14">
        <v>90.206222857152284</v>
      </c>
      <c r="G22" s="14">
        <v>91.605009811028836</v>
      </c>
      <c r="H22" s="14">
        <v>89.903400062957019</v>
      </c>
      <c r="I22" s="14">
        <v>91.250032532792218</v>
      </c>
      <c r="J22" s="14">
        <v>92.287303311575542</v>
      </c>
      <c r="K22" s="15">
        <v>89.598026251164569</v>
      </c>
      <c r="L22" s="7" t="s">
        <v>38</v>
      </c>
      <c r="M22" s="7" t="s">
        <v>53</v>
      </c>
    </row>
    <row r="23" spans="2:13" x14ac:dyDescent="0.35">
      <c r="B23" s="23" t="s">
        <v>12</v>
      </c>
      <c r="C23" s="24">
        <v>467.67852966064106</v>
      </c>
      <c r="D23" s="25">
        <v>488.96453099611267</v>
      </c>
      <c r="E23" s="25">
        <v>505.49470121473729</v>
      </c>
      <c r="F23" s="25">
        <v>521.36602558140692</v>
      </c>
      <c r="G23" s="25">
        <v>535.06941317092878</v>
      </c>
      <c r="H23" s="25">
        <v>549.29514491015857</v>
      </c>
      <c r="I23" s="25">
        <v>562.78466529683374</v>
      </c>
      <c r="J23" s="25">
        <v>564.62399748943153</v>
      </c>
      <c r="K23" s="26">
        <v>564.630077430151</v>
      </c>
      <c r="L23" s="51">
        <v>14257.617593681207</v>
      </c>
      <c r="M23" s="51">
        <v>15403.181672837918</v>
      </c>
    </row>
    <row r="24" spans="2:13" x14ac:dyDescent="0.35">
      <c r="B24" s="23" t="s">
        <v>67</v>
      </c>
      <c r="C24" s="34">
        <v>467.67852966064106</v>
      </c>
      <c r="D24" s="35">
        <v>506.28812225191814</v>
      </c>
      <c r="E24" s="35">
        <v>548.88024660390545</v>
      </c>
      <c r="F24" s="35">
        <v>569.3283217195933</v>
      </c>
      <c r="G24" s="35">
        <v>588.62868942070486</v>
      </c>
      <c r="H24" s="35">
        <v>612.06171507549095</v>
      </c>
      <c r="I24" s="35">
        <v>633.2463654283074</v>
      </c>
      <c r="J24" s="35">
        <v>635.43773439709446</v>
      </c>
      <c r="K24" s="36">
        <v>640.54235910943157</v>
      </c>
      <c r="L24" s="37"/>
      <c r="M24" s="37"/>
    </row>
    <row r="25" spans="2:13" x14ac:dyDescent="0.35">
      <c r="B25" s="23" t="s">
        <v>70</v>
      </c>
      <c r="C25" s="24">
        <v>550.69278051994615</v>
      </c>
      <c r="D25" s="25">
        <v>602.64925187554911</v>
      </c>
      <c r="E25" s="25">
        <v>636.51592185479512</v>
      </c>
      <c r="F25" s="25">
        <v>644.58895380236925</v>
      </c>
      <c r="G25" s="25">
        <v>644.32727583480357</v>
      </c>
      <c r="H25" s="25">
        <v>646.30511399460977</v>
      </c>
      <c r="I25" s="25">
        <v>637.70741370459564</v>
      </c>
      <c r="J25" s="25">
        <v>627.92372687392844</v>
      </c>
      <c r="K25" s="26">
        <v>666.96198615712422</v>
      </c>
      <c r="L25" s="37"/>
      <c r="M25" s="37"/>
    </row>
    <row r="27" spans="2:13" x14ac:dyDescent="0.35">
      <c r="C27" s="88" t="s">
        <v>13</v>
      </c>
      <c r="D27" s="89"/>
      <c r="E27" s="89"/>
      <c r="F27" s="89"/>
      <c r="G27" s="89"/>
      <c r="H27" s="89"/>
      <c r="I27" s="89"/>
      <c r="J27" s="89"/>
      <c r="K27" s="90"/>
    </row>
    <row r="28" spans="2:13" x14ac:dyDescent="0.35">
      <c r="C28" s="27">
        <v>2020</v>
      </c>
      <c r="D28" s="28">
        <v>2025</v>
      </c>
      <c r="E28" s="28">
        <v>2030</v>
      </c>
      <c r="F28" s="28">
        <v>2035</v>
      </c>
      <c r="G28" s="28">
        <v>2040</v>
      </c>
      <c r="H28" s="28">
        <v>2045</v>
      </c>
      <c r="I28" s="28">
        <v>2050</v>
      </c>
      <c r="J28" s="28">
        <v>2055</v>
      </c>
      <c r="K28" s="29">
        <v>2060</v>
      </c>
      <c r="L28" s="7" t="s">
        <v>38</v>
      </c>
    </row>
    <row r="29" spans="2:13" x14ac:dyDescent="0.35">
      <c r="B29" s="30" t="s">
        <v>74</v>
      </c>
      <c r="C29" s="13">
        <v>2.4746036913262266</v>
      </c>
      <c r="D29" s="14">
        <v>3.752539392205668</v>
      </c>
      <c r="E29" s="14">
        <v>4.914719820759589</v>
      </c>
      <c r="F29" s="14">
        <v>5.381362017717791</v>
      </c>
      <c r="G29" s="14">
        <v>5.7846217323465083</v>
      </c>
      <c r="H29" s="14">
        <v>6.4893247484150294</v>
      </c>
      <c r="I29" s="14">
        <v>6.9195193939608339</v>
      </c>
      <c r="J29" s="14">
        <v>8.1485192100280379</v>
      </c>
      <c r="K29" s="15">
        <v>9.6739975341190974</v>
      </c>
      <c r="L29" s="11">
        <v>146.25003185061783</v>
      </c>
    </row>
    <row r="30" spans="2:13" x14ac:dyDescent="0.35">
      <c r="B30" s="31" t="s">
        <v>93</v>
      </c>
      <c r="C30" s="9">
        <v>0</v>
      </c>
      <c r="D30" s="10">
        <v>0.26179768891387223</v>
      </c>
      <c r="E30" s="10">
        <v>0.32630060756713991</v>
      </c>
      <c r="F30" s="10">
        <v>0.58613959655763526</v>
      </c>
      <c r="G30" s="10">
        <v>0.82241289589258293</v>
      </c>
      <c r="H30" s="10">
        <v>1.0540954728516605</v>
      </c>
      <c r="I30" s="10">
        <v>1.2328503591295077</v>
      </c>
      <c r="J30" s="10">
        <v>1.2276881613492834</v>
      </c>
      <c r="K30" s="11">
        <v>1.2131097932983961</v>
      </c>
      <c r="L30" s="11">
        <v>16.754213358395319</v>
      </c>
    </row>
    <row r="31" spans="2:13" x14ac:dyDescent="0.35">
      <c r="B31" s="31" t="s">
        <v>94</v>
      </c>
      <c r="C31" s="9">
        <v>0</v>
      </c>
      <c r="D31" s="10">
        <v>0.60553126242175326</v>
      </c>
      <c r="E31" s="10">
        <v>1.788839834496978</v>
      </c>
      <c r="F31" s="10">
        <v>2.4522673798576196</v>
      </c>
      <c r="G31" s="10">
        <v>3.061872658517514</v>
      </c>
      <c r="H31" s="10">
        <v>3.6176284084040198</v>
      </c>
      <c r="I31" s="10">
        <v>3.9951978655239779</v>
      </c>
      <c r="J31" s="10">
        <v>3.8597378295693128</v>
      </c>
      <c r="K31" s="11">
        <v>3.7975367929178687</v>
      </c>
      <c r="L31" s="11">
        <v>59.006171075496418</v>
      </c>
    </row>
    <row r="32" spans="2:13" x14ac:dyDescent="0.35">
      <c r="B32" s="31" t="s">
        <v>15</v>
      </c>
      <c r="C32" s="9">
        <v>0.98630633226843256</v>
      </c>
      <c r="D32" s="10">
        <v>1.9663952641219478</v>
      </c>
      <c r="E32" s="10">
        <v>2.8605474757636844</v>
      </c>
      <c r="F32" s="10">
        <v>4.1940813638151582</v>
      </c>
      <c r="G32" s="10">
        <v>5.4166884038760346</v>
      </c>
      <c r="H32" s="10">
        <v>6.2189228044223199</v>
      </c>
      <c r="I32" s="10">
        <v>7.3118444057594854</v>
      </c>
      <c r="J32" s="10">
        <v>7.5080424513543944</v>
      </c>
      <c r="K32" s="11">
        <v>7.2929187645727094</v>
      </c>
      <c r="L32" s="11">
        <v>113.71860845240562</v>
      </c>
    </row>
    <row r="33" spans="2:13" x14ac:dyDescent="0.35">
      <c r="B33" s="31" t="s">
        <v>16</v>
      </c>
      <c r="C33" s="9">
        <v>4.8964680659311393</v>
      </c>
      <c r="D33" s="10">
        <v>4.8964417795300861</v>
      </c>
      <c r="E33" s="10">
        <v>4.8964794534573253</v>
      </c>
      <c r="F33" s="10">
        <v>5.1182917120042895</v>
      </c>
      <c r="G33" s="10">
        <v>5.1182635850637093</v>
      </c>
      <c r="H33" s="10">
        <v>5.1182633964967934</v>
      </c>
      <c r="I33" s="10">
        <v>5.1182541713359297</v>
      </c>
      <c r="J33" s="10">
        <v>5.1182612650044383</v>
      </c>
      <c r="K33" s="11">
        <v>5.1182772813331052</v>
      </c>
      <c r="L33" s="11">
        <v>137.95718563562096</v>
      </c>
    </row>
    <row r="34" spans="2:13" x14ac:dyDescent="0.35">
      <c r="B34" s="31" t="s">
        <v>17</v>
      </c>
      <c r="C34" s="9">
        <v>1.035590436009852</v>
      </c>
      <c r="D34" s="10">
        <v>1.1123824263158708</v>
      </c>
      <c r="E34" s="10">
        <v>1.1123824263158708</v>
      </c>
      <c r="F34" s="10">
        <v>1.1123824263158708</v>
      </c>
      <c r="G34" s="10">
        <v>1.1123824263158708</v>
      </c>
      <c r="H34" s="10">
        <v>1.1123824263158708</v>
      </c>
      <c r="I34" s="10">
        <v>1.1123824263158708</v>
      </c>
      <c r="J34" s="10">
        <v>1.1123824263158708</v>
      </c>
      <c r="K34" s="11">
        <v>1.1123824263158708</v>
      </c>
      <c r="L34" s="11">
        <v>30.229117310015184</v>
      </c>
    </row>
    <row r="35" spans="2:13" x14ac:dyDescent="0.35">
      <c r="B35" s="31" t="s">
        <v>95</v>
      </c>
      <c r="C35" s="9">
        <v>17.25952459210793</v>
      </c>
      <c r="D35" s="10">
        <v>17.232879685256229</v>
      </c>
      <c r="E35" s="10">
        <v>16.047761871988705</v>
      </c>
      <c r="F35" s="10">
        <v>13.147214454657963</v>
      </c>
      <c r="G35" s="10">
        <v>10.150209303125648</v>
      </c>
      <c r="H35" s="10">
        <v>6.7525075485111437</v>
      </c>
      <c r="I35" s="10">
        <v>2.8999539974117119</v>
      </c>
      <c r="J35" s="10">
        <v>0</v>
      </c>
      <c r="K35" s="11">
        <v>0</v>
      </c>
      <c r="L35" s="11">
        <v>311.07221531632985</v>
      </c>
    </row>
    <row r="36" spans="2:13" x14ac:dyDescent="0.35">
      <c r="B36" s="31" t="s">
        <v>96</v>
      </c>
      <c r="C36" s="9">
        <v>0</v>
      </c>
      <c r="D36" s="10">
        <v>0.96162390637872464</v>
      </c>
      <c r="E36" s="10">
        <v>0.96367702304010672</v>
      </c>
      <c r="F36" s="10">
        <v>3.250711868355844</v>
      </c>
      <c r="G36" s="10">
        <v>4.4587219167488179</v>
      </c>
      <c r="H36" s="10">
        <v>5.6583504872802095</v>
      </c>
      <c r="I36" s="10">
        <v>6.8674253903805695</v>
      </c>
      <c r="J36" s="10">
        <v>8.0696815834674354</v>
      </c>
      <c r="K36" s="11">
        <v>9.2588391660744502</v>
      </c>
      <c r="L36" s="11">
        <v>94.015431910992916</v>
      </c>
      <c r="M36" s="42"/>
    </row>
    <row r="37" spans="2:13" x14ac:dyDescent="0.35">
      <c r="B37" s="31" t="s">
        <v>19</v>
      </c>
      <c r="C37" s="9">
        <v>0.63602436970773069</v>
      </c>
      <c r="D37" s="10">
        <v>1.2217898631767854</v>
      </c>
      <c r="E37" s="10">
        <v>1.9468609088043878</v>
      </c>
      <c r="F37" s="10">
        <v>2.004674413559822</v>
      </c>
      <c r="G37" s="10">
        <v>2.0974392171837524</v>
      </c>
      <c r="H37" s="10">
        <v>2.0360081952261408</v>
      </c>
      <c r="I37" s="10">
        <v>2.068917464258373</v>
      </c>
      <c r="J37" s="10">
        <v>1.4076154123600768</v>
      </c>
      <c r="K37" s="11">
        <v>3.9716658123060945E-6</v>
      </c>
      <c r="L37" s="11">
        <v>40.851228454939751</v>
      </c>
    </row>
    <row r="38" spans="2:13" x14ac:dyDescent="0.35">
      <c r="B38" s="31" t="s">
        <v>20</v>
      </c>
      <c r="C38" s="9">
        <v>1.2645401988978342</v>
      </c>
      <c r="D38" s="10">
        <v>0.450462220604678</v>
      </c>
      <c r="E38" s="10">
        <v>0.29671227865033134</v>
      </c>
      <c r="F38" s="10">
        <v>0.14614414428784306</v>
      </c>
      <c r="G38" s="10">
        <v>0</v>
      </c>
      <c r="H38" s="10">
        <v>0</v>
      </c>
      <c r="I38" s="10">
        <v>0</v>
      </c>
      <c r="J38" s="10">
        <v>0</v>
      </c>
      <c r="K38" s="11">
        <v>0</v>
      </c>
      <c r="L38" s="11">
        <v>9.501956761037766</v>
      </c>
    </row>
    <row r="39" spans="2:13" x14ac:dyDescent="0.35">
      <c r="B39" s="31" t="s">
        <v>103</v>
      </c>
      <c r="C39" s="9">
        <v>3.5842747049999998E-9</v>
      </c>
      <c r="D39" s="10">
        <v>8.7790170970000021E-9</v>
      </c>
      <c r="E39" s="10">
        <v>2.0333126282E-8</v>
      </c>
      <c r="F39" s="10">
        <v>7.1236264129229648E-2</v>
      </c>
      <c r="G39" s="10">
        <v>7.1989601165744946E-2</v>
      </c>
      <c r="H39" s="10">
        <v>7.2742931788349716E-2</v>
      </c>
      <c r="I39" s="10">
        <v>8.2632691122828242E-2</v>
      </c>
      <c r="J39" s="10">
        <v>7.8640208594029676E-2</v>
      </c>
      <c r="K39" s="11">
        <v>7.8693588646652241E-2</v>
      </c>
      <c r="L39" s="11">
        <v>1.1152323141859528</v>
      </c>
    </row>
    <row r="40" spans="2:13" x14ac:dyDescent="0.35">
      <c r="B40" s="31" t="s">
        <v>104</v>
      </c>
      <c r="C40" s="9">
        <v>1.366134783559247E-3</v>
      </c>
      <c r="D40" s="10">
        <v>0.49980989101377021</v>
      </c>
      <c r="E40" s="10">
        <v>1.0677066569193154</v>
      </c>
      <c r="F40" s="10">
        <v>1.400592381769038</v>
      </c>
      <c r="G40" s="10">
        <v>1.7947813678510236</v>
      </c>
      <c r="H40" s="10">
        <v>2.2374452074255107</v>
      </c>
      <c r="I40" s="10">
        <v>2.785757974265195</v>
      </c>
      <c r="J40" s="10">
        <v>2.8047375690013463</v>
      </c>
      <c r="K40" s="11">
        <v>2.7933149982927143</v>
      </c>
      <c r="L40" s="11">
        <v>38.556170062695813</v>
      </c>
    </row>
    <row r="41" spans="2:13" x14ac:dyDescent="0.35">
      <c r="B41" s="31" t="s">
        <v>22</v>
      </c>
      <c r="C41" s="9">
        <v>0.59351531444799988</v>
      </c>
      <c r="D41" s="10">
        <v>0.85487500293149998</v>
      </c>
      <c r="E41" s="10">
        <v>1.1162346914149999</v>
      </c>
      <c r="F41" s="10">
        <v>1.3513588595099999</v>
      </c>
      <c r="G41" s="10">
        <v>1.5864830276049997</v>
      </c>
      <c r="H41" s="10">
        <v>1.8216071957</v>
      </c>
      <c r="I41" s="10">
        <v>2.0567313637949991</v>
      </c>
      <c r="J41" s="10">
        <v>2.2918555318899996</v>
      </c>
      <c r="K41" s="11">
        <v>2.526979699985</v>
      </c>
      <c r="L41" s="11">
        <v>38.059068823086015</v>
      </c>
    </row>
    <row r="42" spans="2:13" x14ac:dyDescent="0.35">
      <c r="B42" s="31" t="s">
        <v>23</v>
      </c>
      <c r="C42" s="9">
        <v>0</v>
      </c>
      <c r="D42" s="10">
        <v>0.29385323178695605</v>
      </c>
      <c r="E42" s="10">
        <v>0.65108674231663732</v>
      </c>
      <c r="F42" s="10">
        <v>0.73861041440584063</v>
      </c>
      <c r="G42" s="10">
        <v>0.81206372809279537</v>
      </c>
      <c r="H42" s="10">
        <v>0.87193136023689954</v>
      </c>
      <c r="I42" s="10">
        <v>0.7843384223994263</v>
      </c>
      <c r="J42" s="10">
        <v>0.68349345199058242</v>
      </c>
      <c r="K42" s="11">
        <v>0.6596068517195407</v>
      </c>
      <c r="L42" s="11">
        <v>15.008869554034414</v>
      </c>
    </row>
    <row r="43" spans="2:13" x14ac:dyDescent="0.35">
      <c r="B43" s="32" t="s">
        <v>24</v>
      </c>
      <c r="C43" s="17">
        <v>13.08058339587363</v>
      </c>
      <c r="D43" s="18">
        <v>13.437023068262889</v>
      </c>
      <c r="E43" s="18">
        <v>13.83751499275354</v>
      </c>
      <c r="F43" s="18">
        <v>14.249576187693943</v>
      </c>
      <c r="G43" s="18">
        <v>14.756626218979806</v>
      </c>
      <c r="H43" s="18">
        <v>15.212123358457418</v>
      </c>
      <c r="I43" s="18">
        <v>16.074918570646691</v>
      </c>
      <c r="J43" s="18">
        <v>16.340808706087262</v>
      </c>
      <c r="K43" s="19">
        <v>16.600194024284612</v>
      </c>
      <c r="L43" s="11">
        <v>397.85352032006915</v>
      </c>
    </row>
    <row r="44" spans="2:13" x14ac:dyDescent="0.35">
      <c r="B44" s="31" t="s">
        <v>25</v>
      </c>
      <c r="C44" s="9">
        <v>-0.59670742026222001</v>
      </c>
      <c r="D44" s="10">
        <v>-0.84153400797564493</v>
      </c>
      <c r="E44" s="10">
        <v>-2.0468667448295101</v>
      </c>
      <c r="F44" s="10">
        <v>-1.8033336685378498</v>
      </c>
      <c r="G44" s="10">
        <v>-1.7426038651800202</v>
      </c>
      <c r="H44" s="10">
        <v>-2.9391584013660599</v>
      </c>
      <c r="I44" s="10">
        <v>-4.3657597045295091</v>
      </c>
      <c r="J44" s="10">
        <v>-4.6866345458145107</v>
      </c>
      <c r="K44" s="11">
        <v>-5.31179921798965</v>
      </c>
      <c r="L44" s="11">
        <v>-61.276595813249941</v>
      </c>
      <c r="M44" s="42"/>
    </row>
    <row r="45" spans="2:13" x14ac:dyDescent="0.35">
      <c r="B45" s="31" t="s">
        <v>26</v>
      </c>
      <c r="C45" s="9">
        <v>-2.3350610072639699</v>
      </c>
      <c r="D45" s="10">
        <v>-3.7694959551882401</v>
      </c>
      <c r="E45" s="10">
        <v>-3.9717078294278201</v>
      </c>
      <c r="F45" s="10">
        <v>-4.1213841546071803</v>
      </c>
      <c r="G45" s="10">
        <v>-3.4808220997754504</v>
      </c>
      <c r="H45" s="10">
        <v>-2.5416091010239801</v>
      </c>
      <c r="I45" s="10">
        <v>0.462214966173357</v>
      </c>
      <c r="J45" s="10">
        <v>2.4606105069726101</v>
      </c>
      <c r="K45" s="11">
        <v>0.67076932767722197</v>
      </c>
      <c r="L45" s="11">
        <v>-64.778438420901608</v>
      </c>
    </row>
    <row r="46" spans="2:13" x14ac:dyDescent="0.35">
      <c r="B46" s="31" t="s">
        <v>27</v>
      </c>
      <c r="C46" s="9">
        <v>0</v>
      </c>
      <c r="D46" s="10">
        <v>-0.76630719246937717</v>
      </c>
      <c r="E46" s="10">
        <v>-1.8972200467278444</v>
      </c>
      <c r="F46" s="10">
        <v>-2.2610864299641724</v>
      </c>
      <c r="G46" s="10">
        <v>-2.8060959347452465</v>
      </c>
      <c r="H46" s="10">
        <v>-3.4090937244692947</v>
      </c>
      <c r="I46" s="10">
        <v>-4.0530682729868515</v>
      </c>
      <c r="J46" s="10">
        <v>-4.3198208417749369</v>
      </c>
      <c r="K46" s="11">
        <v>-4.8950961498594356</v>
      </c>
      <c r="L46" s="11">
        <v>-61.179583785559942</v>
      </c>
    </row>
    <row r="47" spans="2:13" x14ac:dyDescent="0.35">
      <c r="B47" s="31" t="s">
        <v>28</v>
      </c>
      <c r="C47" s="9">
        <v>2.2960055704851689E-3</v>
      </c>
      <c r="D47" s="10">
        <v>1.1657647320215993E-2</v>
      </c>
      <c r="E47" s="10">
        <v>1.24520686652786E-2</v>
      </c>
      <c r="F47" s="10">
        <v>1.1620662215477721E-2</v>
      </c>
      <c r="G47" s="10">
        <v>4.6600402941640001E-6</v>
      </c>
      <c r="H47" s="10">
        <v>2.8850825902976997E-5</v>
      </c>
      <c r="I47" s="10">
        <v>7.5323302717339999E-6</v>
      </c>
      <c r="J47" s="10">
        <v>2.0071869061956149E-3</v>
      </c>
      <c r="K47" s="11">
        <v>1.1646729786214998E-5</v>
      </c>
      <c r="L47" s="11">
        <v>0.14868300214880248</v>
      </c>
    </row>
    <row r="48" spans="2:13" x14ac:dyDescent="0.35">
      <c r="B48" s="33" t="s">
        <v>7</v>
      </c>
      <c r="C48" s="34">
        <v>39.299050112982904</v>
      </c>
      <c r="D48" s="35">
        <v>42.181725183386696</v>
      </c>
      <c r="E48" s="35">
        <v>43.923482252261842</v>
      </c>
      <c r="F48" s="35">
        <v>47.030459893744172</v>
      </c>
      <c r="G48" s="35">
        <v>49.015038843104385</v>
      </c>
      <c r="H48" s="35">
        <v>49.383501165497933</v>
      </c>
      <c r="I48" s="35">
        <v>51.354119017292682</v>
      </c>
      <c r="J48" s="35">
        <v>52.107626113301436</v>
      </c>
      <c r="K48" s="36">
        <v>50.589740499783744</v>
      </c>
      <c r="L48" s="51">
        <v>1262.8630861823599</v>
      </c>
    </row>
    <row r="49" spans="2:11" x14ac:dyDescent="0.35">
      <c r="B49" s="4"/>
      <c r="C49" s="37"/>
      <c r="D49" s="37"/>
      <c r="E49" s="37"/>
      <c r="F49" s="37"/>
      <c r="G49" s="37"/>
      <c r="H49" s="37"/>
      <c r="I49" s="37"/>
      <c r="J49" s="37"/>
      <c r="K49" s="37"/>
    </row>
    <row r="50" spans="2:11" x14ac:dyDescent="0.35">
      <c r="C50" s="88" t="s">
        <v>82</v>
      </c>
      <c r="D50" s="89"/>
      <c r="E50" s="89"/>
      <c r="F50" s="89"/>
      <c r="G50" s="89"/>
      <c r="H50" s="89"/>
      <c r="I50" s="89"/>
      <c r="J50" s="89"/>
      <c r="K50" s="90"/>
    </row>
    <row r="51" spans="2:11" x14ac:dyDescent="0.35">
      <c r="C51" s="27">
        <v>2020</v>
      </c>
      <c r="D51" s="28">
        <v>2025</v>
      </c>
      <c r="E51" s="28">
        <v>2030</v>
      </c>
      <c r="F51" s="28">
        <v>2035</v>
      </c>
      <c r="G51" s="28">
        <v>2040</v>
      </c>
      <c r="H51" s="28">
        <v>2045</v>
      </c>
      <c r="I51" s="28">
        <v>2050</v>
      </c>
      <c r="J51" s="28">
        <v>2055</v>
      </c>
      <c r="K51" s="29">
        <v>2060</v>
      </c>
    </row>
    <row r="52" spans="2:11" x14ac:dyDescent="0.35">
      <c r="B52" s="30" t="s">
        <v>84</v>
      </c>
      <c r="C52" s="13">
        <v>2.1093895550268793</v>
      </c>
      <c r="D52" s="14">
        <v>2.9958182256478443</v>
      </c>
      <c r="E52" s="14">
        <v>3.8319411848904563</v>
      </c>
      <c r="F52" s="14">
        <v>4.1134652989245577</v>
      </c>
      <c r="G52" s="14">
        <v>4.3894582497344334</v>
      </c>
      <c r="H52" s="14">
        <v>4.8540713108513076</v>
      </c>
      <c r="I52" s="14">
        <v>5.2513611850792783</v>
      </c>
      <c r="J52" s="14">
        <v>6.1465184612038648</v>
      </c>
      <c r="K52" s="15">
        <v>7.2716571072227936</v>
      </c>
    </row>
    <row r="53" spans="2:11" x14ac:dyDescent="0.35">
      <c r="B53" s="31" t="s">
        <v>92</v>
      </c>
      <c r="C53" s="9">
        <v>0</v>
      </c>
      <c r="D53" s="10">
        <v>0.18919482067914997</v>
      </c>
      <c r="E53" s="10">
        <v>0.244484631245003</v>
      </c>
      <c r="F53" s="10">
        <v>0.44696196489858298</v>
      </c>
      <c r="G53" s="10">
        <v>0.64457984263260193</v>
      </c>
      <c r="H53" s="10">
        <v>0.83733826425687097</v>
      </c>
      <c r="I53" s="10">
        <v>0.98636158191385404</v>
      </c>
      <c r="J53" s="10">
        <v>0.98117816216269471</v>
      </c>
      <c r="K53" s="11">
        <v>0.96659979411442076</v>
      </c>
    </row>
    <row r="54" spans="2:11" x14ac:dyDescent="0.35">
      <c r="B54" s="31" t="s">
        <v>91</v>
      </c>
      <c r="C54" s="9">
        <v>0</v>
      </c>
      <c r="D54" s="10">
        <v>0.457177621476971</v>
      </c>
      <c r="E54" s="10">
        <v>1.371532864108012</v>
      </c>
      <c r="F54" s="10">
        <v>1.9106085150846099</v>
      </c>
      <c r="G54" s="10">
        <v>2.4289504895221281</v>
      </c>
      <c r="H54" s="10">
        <v>2.926558784202514</v>
      </c>
      <c r="I54" s="10">
        <v>3.2800680106701843</v>
      </c>
      <c r="J54" s="10">
        <v>3.1446079747157172</v>
      </c>
      <c r="K54" s="11">
        <v>3.0824069380646222</v>
      </c>
    </row>
    <row r="55" spans="2:11" x14ac:dyDescent="0.35">
      <c r="B55" s="31" t="s">
        <v>46</v>
      </c>
      <c r="C55" s="9">
        <v>0.72590796940613511</v>
      </c>
      <c r="D55" s="10">
        <v>1.4873873284972539</v>
      </c>
      <c r="E55" s="10">
        <v>2.273029258743847</v>
      </c>
      <c r="F55" s="10">
        <v>3.3305885664820036</v>
      </c>
      <c r="G55" s="10">
        <v>4.3207184939297401</v>
      </c>
      <c r="H55" s="10">
        <v>4.9313525116675949</v>
      </c>
      <c r="I55" s="10">
        <v>5.7867123451857276</v>
      </c>
      <c r="J55" s="10">
        <v>5.8826762848475234</v>
      </c>
      <c r="K55" s="11">
        <v>5.6706488853550416</v>
      </c>
    </row>
    <row r="56" spans="2:11" x14ac:dyDescent="0.35">
      <c r="B56" s="31" t="s">
        <v>85</v>
      </c>
      <c r="C56" s="9">
        <v>4.5335144907818128</v>
      </c>
      <c r="D56" s="10">
        <v>4.5335144907818128</v>
      </c>
      <c r="E56" s="10">
        <v>4.5335144907818128</v>
      </c>
      <c r="F56" s="10">
        <v>4.7192170214051732</v>
      </c>
      <c r="G56" s="10">
        <v>4.7192170214051732</v>
      </c>
      <c r="H56" s="10">
        <v>4.7192170214051732</v>
      </c>
      <c r="I56" s="10">
        <v>4.7192170214051732</v>
      </c>
      <c r="J56" s="10">
        <v>4.7192170214051732</v>
      </c>
      <c r="K56" s="11">
        <v>4.7192170214051732</v>
      </c>
    </row>
    <row r="57" spans="2:11" x14ac:dyDescent="0.35">
      <c r="B57" s="31" t="s">
        <v>86</v>
      </c>
      <c r="C57" s="9">
        <v>0.79741400320665712</v>
      </c>
      <c r="D57" s="10">
        <v>0.84204504309922523</v>
      </c>
      <c r="E57" s="10">
        <v>0.84204504309922523</v>
      </c>
      <c r="F57" s="10">
        <v>0.84204504309922523</v>
      </c>
      <c r="G57" s="10">
        <v>0.84204504309922523</v>
      </c>
      <c r="H57" s="10">
        <v>0.84204504309922523</v>
      </c>
      <c r="I57" s="10">
        <v>0.84204504309922523</v>
      </c>
      <c r="J57" s="10">
        <v>0.84204504309922523</v>
      </c>
      <c r="K57" s="11">
        <v>0.84204504309922523</v>
      </c>
    </row>
    <row r="58" spans="2:11" x14ac:dyDescent="0.35">
      <c r="B58" s="31" t="s">
        <v>97</v>
      </c>
      <c r="C58" s="9">
        <v>5.0994389910228275</v>
      </c>
      <c r="D58" s="10">
        <v>5.0994389910228275</v>
      </c>
      <c r="E58" s="10">
        <v>4.6877142057755066</v>
      </c>
      <c r="F58" s="10">
        <v>3.6758248064864723</v>
      </c>
      <c r="G58" s="10">
        <v>2.7764849078442686</v>
      </c>
      <c r="H58" s="10">
        <v>1.8509899200267219</v>
      </c>
      <c r="I58" s="10">
        <v>0.88820503589702293</v>
      </c>
      <c r="J58" s="10">
        <v>0</v>
      </c>
      <c r="K58" s="11">
        <v>0</v>
      </c>
    </row>
    <row r="59" spans="2:11" x14ac:dyDescent="0.35">
      <c r="B59" s="31" t="s">
        <v>98</v>
      </c>
      <c r="C59" s="9">
        <v>0</v>
      </c>
      <c r="D59" s="10">
        <v>0.68140643299927506</v>
      </c>
      <c r="E59" s="10">
        <v>0.68140643299927506</v>
      </c>
      <c r="F59" s="10">
        <v>2.299746486483945</v>
      </c>
      <c r="G59" s="10">
        <v>3.15150445985079</v>
      </c>
      <c r="H59" s="10">
        <v>4.0032622837696907</v>
      </c>
      <c r="I59" s="10">
        <v>4.8550202583852968</v>
      </c>
      <c r="J59" s="10">
        <v>5.7067782306701478</v>
      </c>
      <c r="K59" s="11">
        <v>6.5585360309566045</v>
      </c>
    </row>
    <row r="60" spans="2:11" x14ac:dyDescent="0.35">
      <c r="B60" s="31" t="s">
        <v>48</v>
      </c>
      <c r="C60" s="9">
        <v>0.46461529381638</v>
      </c>
      <c r="D60" s="10">
        <v>0.6644372008248538</v>
      </c>
      <c r="E60" s="10">
        <v>0.95723225194150607</v>
      </c>
      <c r="F60" s="10">
        <v>0.91068277703083</v>
      </c>
      <c r="G60" s="10">
        <v>0.72903374382475616</v>
      </c>
      <c r="H60" s="10">
        <v>0.57449889353218031</v>
      </c>
      <c r="I60" s="10">
        <v>0.5326769491424197</v>
      </c>
      <c r="J60" s="10">
        <v>0.30531595228050601</v>
      </c>
      <c r="K60" s="11">
        <v>3.1347175680901099E-6</v>
      </c>
    </row>
    <row r="61" spans="2:11" x14ac:dyDescent="0.35">
      <c r="B61" s="31" t="s">
        <v>87</v>
      </c>
      <c r="C61" s="9">
        <v>0.72512639283059288</v>
      </c>
      <c r="D61" s="10">
        <v>0.28791702511704825</v>
      </c>
      <c r="E61" s="10">
        <v>0.18700072667306861</v>
      </c>
      <c r="F61" s="10">
        <v>8.608442822908334E-2</v>
      </c>
      <c r="G61" s="10">
        <v>0</v>
      </c>
      <c r="H61" s="10">
        <v>0</v>
      </c>
      <c r="I61" s="10">
        <v>0</v>
      </c>
      <c r="J61" s="10">
        <v>0</v>
      </c>
      <c r="K61" s="11">
        <v>0</v>
      </c>
    </row>
    <row r="62" spans="2:11" x14ac:dyDescent="0.35">
      <c r="B62" s="31" t="s">
        <v>105</v>
      </c>
      <c r="C62" s="9">
        <v>1.51244667E-10</v>
      </c>
      <c r="D62" s="10">
        <v>3.7047316000000003E-10</v>
      </c>
      <c r="E62" s="10">
        <v>1.3578210849999999E-9</v>
      </c>
      <c r="F62" s="10">
        <v>5.4960083448517882E-2</v>
      </c>
      <c r="G62" s="10">
        <v>5.5713367098700416E-2</v>
      </c>
      <c r="H62" s="10">
        <v>5.6466650314939061E-2</v>
      </c>
      <c r="I62" s="10">
        <v>6.426884177384562E-2</v>
      </c>
      <c r="J62" s="10">
        <v>6.1210536366249325E-2</v>
      </c>
      <c r="K62" s="11">
        <v>6.1263909131322236E-2</v>
      </c>
    </row>
    <row r="63" spans="2:11" x14ac:dyDescent="0.35">
      <c r="B63" s="31" t="s">
        <v>106</v>
      </c>
      <c r="C63" s="9">
        <v>1.205559373615263E-3</v>
      </c>
      <c r="D63" s="10">
        <v>0.4970361990073266</v>
      </c>
      <c r="E63" s="10">
        <v>1.0624542963836765</v>
      </c>
      <c r="F63" s="10">
        <v>1.3948859445087851</v>
      </c>
      <c r="G63" s="10">
        <v>1.7879646140963523</v>
      </c>
      <c r="H63" s="10">
        <v>2.2190558742758055</v>
      </c>
      <c r="I63" s="10">
        <v>2.7609878841435429</v>
      </c>
      <c r="J63" s="10">
        <v>2.7609878841435429</v>
      </c>
      <c r="K63" s="11">
        <v>2.7609878841435429</v>
      </c>
    </row>
    <row r="64" spans="2:11" x14ac:dyDescent="0.35">
      <c r="B64" s="31" t="s">
        <v>88</v>
      </c>
      <c r="C64" s="9">
        <v>0.53258001444799985</v>
      </c>
      <c r="D64" s="10">
        <v>0.75636887793149998</v>
      </c>
      <c r="E64" s="10">
        <v>0.98015774141499989</v>
      </c>
      <c r="F64" s="10">
        <v>1.18921190951</v>
      </c>
      <c r="G64" s="10">
        <v>1.3982660776049998</v>
      </c>
      <c r="H64" s="10">
        <v>1.6073202457</v>
      </c>
      <c r="I64" s="10">
        <v>1.8163744137949991</v>
      </c>
      <c r="J64" s="10">
        <v>2.0254285818899995</v>
      </c>
      <c r="K64" s="11">
        <v>2.2344827499850002</v>
      </c>
    </row>
    <row r="65" spans="2:11" x14ac:dyDescent="0.35">
      <c r="B65" s="31" t="s">
        <v>89</v>
      </c>
      <c r="C65" s="9">
        <v>0</v>
      </c>
      <c r="D65" s="10">
        <v>0.19483466819106568</v>
      </c>
      <c r="E65" s="10">
        <v>0.44707172617868818</v>
      </c>
      <c r="F65" s="10">
        <v>0.52153557388423222</v>
      </c>
      <c r="G65" s="10">
        <v>0.58772570136971292</v>
      </c>
      <c r="H65" s="10">
        <v>0.64564205551671694</v>
      </c>
      <c r="I65" s="10">
        <v>0.56233863869916967</v>
      </c>
      <c r="J65" s="10">
        <v>0.46144381733800949</v>
      </c>
      <c r="K65" s="11">
        <v>0.4366225526130233</v>
      </c>
    </row>
    <row r="66" spans="2:11" x14ac:dyDescent="0.35">
      <c r="B66" s="32" t="s">
        <v>90</v>
      </c>
      <c r="C66" s="17">
        <v>13.08058339587363</v>
      </c>
      <c r="D66" s="18">
        <v>13.437023068262889</v>
      </c>
      <c r="E66" s="18">
        <v>13.83751499275354</v>
      </c>
      <c r="F66" s="18">
        <v>14.249576187693943</v>
      </c>
      <c r="G66" s="18">
        <v>14.756626218979806</v>
      </c>
      <c r="H66" s="18">
        <v>15.212123358457418</v>
      </c>
      <c r="I66" s="18">
        <v>16.074918570646691</v>
      </c>
      <c r="J66" s="18">
        <v>16.340808706087262</v>
      </c>
      <c r="K66" s="19">
        <v>16.600194024284612</v>
      </c>
    </row>
    <row r="67" spans="2:11" x14ac:dyDescent="0.35">
      <c r="B67" s="4"/>
      <c r="C67" s="37"/>
      <c r="D67" s="37"/>
      <c r="E67" s="37"/>
      <c r="F67" s="37"/>
      <c r="G67" s="37"/>
      <c r="H67" s="37"/>
      <c r="I67" s="37"/>
      <c r="J67" s="37"/>
      <c r="K67" s="37"/>
    </row>
    <row r="68" spans="2:11" x14ac:dyDescent="0.35">
      <c r="C68" s="88" t="s">
        <v>83</v>
      </c>
      <c r="D68" s="89"/>
      <c r="E68" s="89"/>
      <c r="F68" s="89"/>
      <c r="G68" s="89"/>
      <c r="H68" s="89"/>
      <c r="I68" s="89"/>
      <c r="J68" s="89"/>
      <c r="K68" s="90"/>
    </row>
    <row r="69" spans="2:11" x14ac:dyDescent="0.35">
      <c r="C69" s="27">
        <v>2020</v>
      </c>
      <c r="D69" s="28">
        <v>2025</v>
      </c>
      <c r="E69" s="28">
        <v>2030</v>
      </c>
      <c r="F69" s="28">
        <v>2035</v>
      </c>
      <c r="G69" s="28">
        <v>2040</v>
      </c>
      <c r="H69" s="28">
        <v>2045</v>
      </c>
      <c r="I69" s="28">
        <v>2050</v>
      </c>
      <c r="J69" s="28">
        <v>2055</v>
      </c>
      <c r="K69" s="29">
        <v>2060</v>
      </c>
    </row>
    <row r="70" spans="2:11" x14ac:dyDescent="0.35">
      <c r="B70" s="30" t="s">
        <v>84</v>
      </c>
      <c r="C70" s="13">
        <v>0.36521413629934707</v>
      </c>
      <c r="D70" s="14">
        <v>0.75672116655782362</v>
      </c>
      <c r="E70" s="14">
        <v>1.0827786358691329</v>
      </c>
      <c r="F70" s="14">
        <v>1.2678967187932337</v>
      </c>
      <c r="G70" s="14">
        <v>1.3951634826120749</v>
      </c>
      <c r="H70" s="14">
        <v>1.6352534375637218</v>
      </c>
      <c r="I70" s="14">
        <v>1.6681582088815559</v>
      </c>
      <c r="J70" s="14">
        <v>2.0020007488241736</v>
      </c>
      <c r="K70" s="15">
        <v>2.4023404268963042</v>
      </c>
    </row>
    <row r="71" spans="2:11" x14ac:dyDescent="0.35">
      <c r="B71" s="31" t="s">
        <v>92</v>
      </c>
      <c r="C71" s="9">
        <v>0</v>
      </c>
      <c r="D71" s="10">
        <v>7.2602868234722229E-2</v>
      </c>
      <c r="E71" s="10">
        <v>8.1815976322136927E-2</v>
      </c>
      <c r="F71" s="10">
        <v>0.13917763165905228</v>
      </c>
      <c r="G71" s="10">
        <v>0.17783305325998106</v>
      </c>
      <c r="H71" s="10">
        <v>0.21675720859478953</v>
      </c>
      <c r="I71" s="10">
        <v>0.24648877721565371</v>
      </c>
      <c r="J71" s="10">
        <v>0.24650999918658875</v>
      </c>
      <c r="K71" s="11">
        <v>0.24650999918397537</v>
      </c>
    </row>
    <row r="72" spans="2:11" x14ac:dyDescent="0.35">
      <c r="B72" s="31" t="s">
        <v>91</v>
      </c>
      <c r="C72" s="9">
        <v>0</v>
      </c>
      <c r="D72" s="10">
        <v>0.14835364094478232</v>
      </c>
      <c r="E72" s="10">
        <v>0.41730697038896591</v>
      </c>
      <c r="F72" s="10">
        <v>0.54165886477300951</v>
      </c>
      <c r="G72" s="10">
        <v>0.63292216899538578</v>
      </c>
      <c r="H72" s="10">
        <v>0.69106962420150564</v>
      </c>
      <c r="I72" s="10">
        <v>0.71512985485379343</v>
      </c>
      <c r="J72" s="10">
        <v>0.7151298548535957</v>
      </c>
      <c r="K72" s="11">
        <v>0.71512985485324654</v>
      </c>
    </row>
    <row r="73" spans="2:11" x14ac:dyDescent="0.35">
      <c r="B73" s="31" t="s">
        <v>46</v>
      </c>
      <c r="C73" s="9">
        <v>0.26039836286229745</v>
      </c>
      <c r="D73" s="10">
        <v>0.47900793562469385</v>
      </c>
      <c r="E73" s="10">
        <v>0.58751821701983731</v>
      </c>
      <c r="F73" s="10">
        <v>0.86349279733315443</v>
      </c>
      <c r="G73" s="10">
        <v>1.0959699099462945</v>
      </c>
      <c r="H73" s="10">
        <v>1.2875702927547252</v>
      </c>
      <c r="I73" s="10">
        <v>1.5251320605737577</v>
      </c>
      <c r="J73" s="10">
        <v>1.6253661665068708</v>
      </c>
      <c r="K73" s="11">
        <v>1.6222698792176673</v>
      </c>
    </row>
    <row r="74" spans="2:11" x14ac:dyDescent="0.35">
      <c r="B74" s="31" t="s">
        <v>85</v>
      </c>
      <c r="C74" s="9">
        <v>0.36295357514932625</v>
      </c>
      <c r="D74" s="10">
        <v>0.36292728874827368</v>
      </c>
      <c r="E74" s="10">
        <v>0.36296496267551281</v>
      </c>
      <c r="F74" s="10">
        <v>0.3990746905991166</v>
      </c>
      <c r="G74" s="10">
        <v>0.39904656365853641</v>
      </c>
      <c r="H74" s="10">
        <v>0.39904637509162033</v>
      </c>
      <c r="I74" s="10">
        <v>0.39903714993075667</v>
      </c>
      <c r="J74" s="10">
        <v>0.39904424359926488</v>
      </c>
      <c r="K74" s="11">
        <v>0.39906025992793159</v>
      </c>
    </row>
    <row r="75" spans="2:11" x14ac:dyDescent="0.35">
      <c r="B75" s="31" t="s">
        <v>86</v>
      </c>
      <c r="C75" s="9">
        <v>0.23817643280319492</v>
      </c>
      <c r="D75" s="10">
        <v>0.27033738321664558</v>
      </c>
      <c r="E75" s="10">
        <v>0.27033738321664558</v>
      </c>
      <c r="F75" s="10">
        <v>0.27033738321664558</v>
      </c>
      <c r="G75" s="10">
        <v>0.27033738321664558</v>
      </c>
      <c r="H75" s="10">
        <v>0.27033738321664558</v>
      </c>
      <c r="I75" s="10">
        <v>0.27033738321664558</v>
      </c>
      <c r="J75" s="10">
        <v>0.27033738321664558</v>
      </c>
      <c r="K75" s="11">
        <v>0.27033738321664558</v>
      </c>
    </row>
    <row r="76" spans="2:11" x14ac:dyDescent="0.35">
      <c r="B76" s="31" t="s">
        <v>97</v>
      </c>
      <c r="C76" s="9">
        <v>12.1600856010851</v>
      </c>
      <c r="D76" s="10">
        <v>12.1334406942334</v>
      </c>
      <c r="E76" s="10">
        <v>11.3600476662132</v>
      </c>
      <c r="F76" s="10">
        <v>9.4713896481714901</v>
      </c>
      <c r="G76" s="10">
        <v>7.3737243952813794</v>
      </c>
      <c r="H76" s="10">
        <v>4.901517628484422</v>
      </c>
      <c r="I76" s="10">
        <v>2.0117489615146891</v>
      </c>
      <c r="J76" s="10">
        <v>0</v>
      </c>
      <c r="K76" s="11">
        <v>0</v>
      </c>
    </row>
    <row r="77" spans="2:11" x14ac:dyDescent="0.35">
      <c r="B77" s="31" t="s">
        <v>98</v>
      </c>
      <c r="C77" s="9">
        <v>0</v>
      </c>
      <c r="D77" s="10">
        <v>0.28021747337944963</v>
      </c>
      <c r="E77" s="10">
        <v>0.28227059004083166</v>
      </c>
      <c r="F77" s="10">
        <v>0.95096538187189905</v>
      </c>
      <c r="G77" s="10">
        <v>1.3072174568980279</v>
      </c>
      <c r="H77" s="10">
        <v>1.655088203510519</v>
      </c>
      <c r="I77" s="10">
        <v>2.0124051319952732</v>
      </c>
      <c r="J77" s="10">
        <v>2.362903352797288</v>
      </c>
      <c r="K77" s="11">
        <v>2.7003031351178453</v>
      </c>
    </row>
    <row r="78" spans="2:11" x14ac:dyDescent="0.35">
      <c r="B78" s="31" t="s">
        <v>48</v>
      </c>
      <c r="C78" s="9">
        <v>0.17140907589135065</v>
      </c>
      <c r="D78" s="10">
        <v>0.5573526623519317</v>
      </c>
      <c r="E78" s="10">
        <v>0.98962865686288159</v>
      </c>
      <c r="F78" s="10">
        <v>1.0939916365289919</v>
      </c>
      <c r="G78" s="10">
        <v>1.3684054733589963</v>
      </c>
      <c r="H78" s="10">
        <v>1.4615093016939604</v>
      </c>
      <c r="I78" s="10">
        <v>1.5362405151159535</v>
      </c>
      <c r="J78" s="10">
        <v>1.1022994600795708</v>
      </c>
      <c r="K78" s="11">
        <v>8.3694824421598501E-7</v>
      </c>
    </row>
    <row r="79" spans="2:11" x14ac:dyDescent="0.35">
      <c r="B79" s="31" t="s">
        <v>87</v>
      </c>
      <c r="C79" s="9">
        <v>0.53941380606724132</v>
      </c>
      <c r="D79" s="10">
        <v>0.16254519548762972</v>
      </c>
      <c r="E79" s="10">
        <v>0.10971155197726271</v>
      </c>
      <c r="F79" s="10">
        <v>6.0059716058759718E-2</v>
      </c>
      <c r="G79" s="10">
        <v>0</v>
      </c>
      <c r="H79" s="10">
        <v>0</v>
      </c>
      <c r="I79" s="10">
        <v>0</v>
      </c>
      <c r="J79" s="10">
        <v>0</v>
      </c>
      <c r="K79" s="11">
        <v>0</v>
      </c>
    </row>
    <row r="80" spans="2:11" x14ac:dyDescent="0.35">
      <c r="B80" s="31" t="s">
        <v>105</v>
      </c>
      <c r="C80" s="9">
        <v>3.433030038E-9</v>
      </c>
      <c r="D80" s="10">
        <v>8.4085439370000018E-9</v>
      </c>
      <c r="E80" s="10">
        <v>1.8975305197000002E-8</v>
      </c>
      <c r="F80" s="10">
        <v>1.6276180680711762E-2</v>
      </c>
      <c r="G80" s="10">
        <v>1.6276234067044527E-2</v>
      </c>
      <c r="H80" s="10">
        <v>1.6276281473410658E-2</v>
      </c>
      <c r="I80" s="10">
        <v>1.8363849348982619E-2</v>
      </c>
      <c r="J80" s="10">
        <v>1.742967222778035E-2</v>
      </c>
      <c r="K80" s="11">
        <v>1.7429679515330004E-2</v>
      </c>
    </row>
    <row r="81" spans="2:11" x14ac:dyDescent="0.35">
      <c r="B81" s="31" t="s">
        <v>106</v>
      </c>
      <c r="C81" s="9">
        <v>1.6057540994398402E-4</v>
      </c>
      <c r="D81" s="10">
        <v>2.7736920064436402E-3</v>
      </c>
      <c r="E81" s="10">
        <v>5.2523605356390004E-3</v>
      </c>
      <c r="F81" s="10">
        <v>5.7064372602529494E-3</v>
      </c>
      <c r="G81" s="10">
        <v>6.8167537546711902E-3</v>
      </c>
      <c r="H81" s="10">
        <v>1.8389333149705298E-2</v>
      </c>
      <c r="I81" s="10">
        <v>2.4770090121651999E-2</v>
      </c>
      <c r="J81" s="10">
        <v>4.3749684857803395E-2</v>
      </c>
      <c r="K81" s="11">
        <v>3.2327114149171499E-2</v>
      </c>
    </row>
    <row r="82" spans="2:11" x14ac:dyDescent="0.35">
      <c r="B82" s="31" t="s">
        <v>88</v>
      </c>
      <c r="C82" s="9">
        <v>6.0935299999999998E-2</v>
      </c>
      <c r="D82" s="10">
        <v>9.8506125E-2</v>
      </c>
      <c r="E82" s="10">
        <v>0.13607695</v>
      </c>
      <c r="F82" s="10">
        <v>0.16214695000000001</v>
      </c>
      <c r="G82" s="10">
        <v>0.18821694999999999</v>
      </c>
      <c r="H82" s="10">
        <v>0.21428695</v>
      </c>
      <c r="I82" s="10">
        <v>0.24035695000000001</v>
      </c>
      <c r="J82" s="10">
        <v>0.26642695</v>
      </c>
      <c r="K82" s="11">
        <v>0.29249694999999998</v>
      </c>
    </row>
    <row r="83" spans="2:11" x14ac:dyDescent="0.35">
      <c r="B83" s="31" t="s">
        <v>89</v>
      </c>
      <c r="C83" s="9">
        <v>0</v>
      </c>
      <c r="D83" s="10">
        <v>9.9018563595890369E-2</v>
      </c>
      <c r="E83" s="10">
        <v>0.2040150161379492</v>
      </c>
      <c r="F83" s="10">
        <v>0.21707484052160841</v>
      </c>
      <c r="G83" s="10">
        <v>0.22433802672308251</v>
      </c>
      <c r="H83" s="10">
        <v>0.22628930472018258</v>
      </c>
      <c r="I83" s="10">
        <v>0.22199978370025666</v>
      </c>
      <c r="J83" s="10">
        <v>0.22204963465257296</v>
      </c>
      <c r="K83" s="11">
        <v>0.22298429910651743</v>
      </c>
    </row>
    <row r="84" spans="2:11" x14ac:dyDescent="0.35">
      <c r="B84" s="32" t="s">
        <v>90</v>
      </c>
      <c r="C84" s="17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9">
        <v>0</v>
      </c>
    </row>
    <row r="85" spans="2:11" x14ac:dyDescent="0.35">
      <c r="B85" s="38"/>
      <c r="C85" s="4"/>
      <c r="D85" s="4"/>
      <c r="E85" s="4"/>
      <c r="F85" s="4"/>
      <c r="G85" s="4"/>
      <c r="H85" s="4"/>
      <c r="I85" s="4"/>
      <c r="J85" s="4"/>
      <c r="K85" s="4"/>
    </row>
    <row r="86" spans="2:11" x14ac:dyDescent="0.35">
      <c r="C86" s="85" t="s">
        <v>29</v>
      </c>
      <c r="D86" s="86"/>
      <c r="E86" s="86"/>
      <c r="F86" s="86"/>
      <c r="G86" s="86"/>
      <c r="H86" s="86"/>
      <c r="I86" s="86"/>
      <c r="J86" s="86"/>
      <c r="K86" s="87"/>
    </row>
    <row r="87" spans="2:11" x14ac:dyDescent="0.35">
      <c r="B87" s="4"/>
      <c r="C87" s="39">
        <v>2020</v>
      </c>
      <c r="D87" s="40">
        <v>2025</v>
      </c>
      <c r="E87" s="40">
        <v>2030</v>
      </c>
      <c r="F87" s="40">
        <v>2035</v>
      </c>
      <c r="G87" s="40">
        <v>2040</v>
      </c>
      <c r="H87" s="40">
        <v>2045</v>
      </c>
      <c r="I87" s="40">
        <v>2050</v>
      </c>
      <c r="J87" s="40">
        <v>2055</v>
      </c>
      <c r="K87" s="41">
        <v>2060</v>
      </c>
    </row>
    <row r="88" spans="2:11" x14ac:dyDescent="0.35">
      <c r="B88" s="30" t="s">
        <v>74</v>
      </c>
      <c r="C88" s="13">
        <v>5.2912492970798963</v>
      </c>
      <c r="D88" s="14">
        <v>7.6744613449998909</v>
      </c>
      <c r="E88" s="14">
        <v>9.7225941418360904</v>
      </c>
      <c r="F88" s="14">
        <v>10.321658400577036</v>
      </c>
      <c r="G88" s="14">
        <v>10.810974408097218</v>
      </c>
      <c r="H88" s="14">
        <v>11.813912444968739</v>
      </c>
      <c r="I88" s="14">
        <v>12.295145587009234</v>
      </c>
      <c r="J88" s="14">
        <v>14.431762104090447</v>
      </c>
      <c r="K88" s="15">
        <v>17.13333724294176</v>
      </c>
    </row>
    <row r="89" spans="2:11" x14ac:dyDescent="0.35">
      <c r="B89" s="31" t="s">
        <v>75</v>
      </c>
      <c r="C89" s="9">
        <v>0</v>
      </c>
      <c r="D89" s="10">
        <v>1.7738074979972747</v>
      </c>
      <c r="E89" s="10">
        <v>4.1842979500700901</v>
      </c>
      <c r="F89" s="10">
        <v>5.8277809203753588</v>
      </c>
      <c r="G89" s="10">
        <v>7.2594049646587733</v>
      </c>
      <c r="H89" s="10">
        <v>8.5049429701763994</v>
      </c>
      <c r="I89" s="10">
        <v>9.2896067484284011</v>
      </c>
      <c r="J89" s="10">
        <v>9.0102900577013134</v>
      </c>
      <c r="K89" s="11">
        <v>8.8742112517661944</v>
      </c>
    </row>
    <row r="90" spans="2:11" x14ac:dyDescent="0.35">
      <c r="B90" s="31" t="s">
        <v>15</v>
      </c>
      <c r="C90" s="9">
        <v>2.1089407995362124</v>
      </c>
      <c r="D90" s="10">
        <v>4.0215499069350304</v>
      </c>
      <c r="E90" s="10">
        <v>5.658906945789143</v>
      </c>
      <c r="F90" s="10">
        <v>8.0444086458032693</v>
      </c>
      <c r="G90" s="10">
        <v>10.123337777384155</v>
      </c>
      <c r="H90" s="10">
        <v>11.32164167487676</v>
      </c>
      <c r="I90" s="10">
        <v>12.992259485078444</v>
      </c>
      <c r="J90" s="10">
        <v>13.297420025961484</v>
      </c>
      <c r="K90" s="11">
        <v>12.916277499359568</v>
      </c>
    </row>
    <row r="91" spans="2:11" x14ac:dyDescent="0.35">
      <c r="B91" s="31" t="s">
        <v>16</v>
      </c>
      <c r="C91" s="9">
        <v>10.469730285639017</v>
      </c>
      <c r="D91" s="10">
        <v>10.013899718973713</v>
      </c>
      <c r="E91" s="10">
        <v>9.6865099509268067</v>
      </c>
      <c r="F91" s="10">
        <v>9.8170794813424429</v>
      </c>
      <c r="G91" s="10">
        <v>9.565606740127139</v>
      </c>
      <c r="H91" s="10">
        <v>9.3178748145205699</v>
      </c>
      <c r="I91" s="10">
        <v>9.0945160501776829</v>
      </c>
      <c r="J91" s="10">
        <v>9.0649021078850627</v>
      </c>
      <c r="K91" s="11">
        <v>9.0648328630106931</v>
      </c>
    </row>
    <row r="92" spans="2:11" x14ac:dyDescent="0.35">
      <c r="B92" s="31" t="s">
        <v>17</v>
      </c>
      <c r="C92" s="9">
        <v>2.2143210994981994</v>
      </c>
      <c r="D92" s="10">
        <v>2.274975700281856</v>
      </c>
      <c r="E92" s="10">
        <v>2.2005817739389593</v>
      </c>
      <c r="F92" s="10">
        <v>2.1335920864336826</v>
      </c>
      <c r="G92" s="10">
        <v>2.0789497566748754</v>
      </c>
      <c r="H92" s="10">
        <v>2.0251087900982805</v>
      </c>
      <c r="I92" s="10">
        <v>1.976568472648697</v>
      </c>
      <c r="J92" s="10">
        <v>1.9701295574789877</v>
      </c>
      <c r="K92" s="11">
        <v>1.9701083431097963</v>
      </c>
    </row>
    <row r="93" spans="2:11" x14ac:dyDescent="0.35">
      <c r="B93" s="31" t="s">
        <v>18</v>
      </c>
      <c r="C93" s="9">
        <v>36.904675963277299</v>
      </c>
      <c r="D93" s="10">
        <v>37.210272807660161</v>
      </c>
      <c r="E93" s="10">
        <v>33.653050871056003</v>
      </c>
      <c r="F93" s="10">
        <v>31.451850558784461</v>
      </c>
      <c r="G93" s="10">
        <v>27.302871104702106</v>
      </c>
      <c r="H93" s="10">
        <v>22.594152070689145</v>
      </c>
      <c r="I93" s="10">
        <v>17.355446923274997</v>
      </c>
      <c r="J93" s="10">
        <v>14.292133560296437</v>
      </c>
      <c r="K93" s="11">
        <v>16.398062264438682</v>
      </c>
    </row>
    <row r="94" spans="2:11" x14ac:dyDescent="0.35">
      <c r="B94" s="31" t="s">
        <v>19</v>
      </c>
      <c r="C94" s="9">
        <v>1.3599605912404091</v>
      </c>
      <c r="D94" s="10">
        <v>2.4987290196443692</v>
      </c>
      <c r="E94" s="10">
        <v>3.8513972631680446</v>
      </c>
      <c r="F94" s="10">
        <v>3.8450422835363844</v>
      </c>
      <c r="G94" s="10">
        <v>3.9199385454569469</v>
      </c>
      <c r="H94" s="10">
        <v>3.7065832714744738</v>
      </c>
      <c r="I94" s="10">
        <v>3.6762150638328932</v>
      </c>
      <c r="J94" s="10">
        <v>2.4930137908040724</v>
      </c>
      <c r="K94" s="11">
        <v>7.0341024523218388E-6</v>
      </c>
    </row>
    <row r="95" spans="2:11" x14ac:dyDescent="0.35">
      <c r="B95" s="31" t="s">
        <v>30</v>
      </c>
      <c r="C95" s="9">
        <v>2.7038662643235201</v>
      </c>
      <c r="D95" s="10">
        <v>0.92125745744175302</v>
      </c>
      <c r="E95" s="10">
        <v>0.58697406310553213</v>
      </c>
      <c r="F95" s="10">
        <v>0.28031006455564272</v>
      </c>
      <c r="G95" s="10">
        <v>0</v>
      </c>
      <c r="H95" s="10">
        <v>0</v>
      </c>
      <c r="I95" s="10">
        <v>0</v>
      </c>
      <c r="J95" s="10">
        <v>0</v>
      </c>
      <c r="K95" s="11">
        <v>0</v>
      </c>
    </row>
    <row r="96" spans="2:11" x14ac:dyDescent="0.35">
      <c r="B96" s="31" t="s">
        <v>21</v>
      </c>
      <c r="C96" s="9">
        <v>2.9211055911103189E-3</v>
      </c>
      <c r="D96" s="10">
        <v>1.0221802771145396</v>
      </c>
      <c r="E96" s="10">
        <v>2.1122015219678305</v>
      </c>
      <c r="F96" s="10">
        <v>2.8230236986710868</v>
      </c>
      <c r="G96" s="10">
        <v>3.4888388741077705</v>
      </c>
      <c r="H96" s="10">
        <v>4.2057319468784122</v>
      </c>
      <c r="I96" s="10">
        <v>5.0967818461704644</v>
      </c>
      <c r="J96" s="10">
        <v>5.1067219785488236</v>
      </c>
      <c r="K96" s="11">
        <v>5.0865313445769376</v>
      </c>
    </row>
    <row r="97" spans="2:11" x14ac:dyDescent="0.35">
      <c r="B97" s="31" t="s">
        <v>22</v>
      </c>
      <c r="C97" s="9">
        <v>1.2690668414448469</v>
      </c>
      <c r="D97" s="10">
        <v>1.7483374534139704</v>
      </c>
      <c r="E97" s="10">
        <v>2.2082025562931005</v>
      </c>
      <c r="F97" s="10">
        <v>2.591958035629609</v>
      </c>
      <c r="G97" s="10">
        <v>2.9650041444215298</v>
      </c>
      <c r="H97" s="10">
        <v>3.3162630556254737</v>
      </c>
      <c r="I97" s="10">
        <v>3.6545618433121341</v>
      </c>
      <c r="J97" s="10">
        <v>4.0590827561007048</v>
      </c>
      <c r="K97" s="11">
        <v>4.4754606617597457</v>
      </c>
    </row>
    <row r="98" spans="2:11" x14ac:dyDescent="0.35">
      <c r="B98" s="31" t="s">
        <v>23</v>
      </c>
      <c r="C98" s="9">
        <v>0</v>
      </c>
      <c r="D98" s="10">
        <v>0.60097044501023777</v>
      </c>
      <c r="E98" s="10">
        <v>1.2880189263152171</v>
      </c>
      <c r="F98" s="10">
        <v>1.4166830559819683</v>
      </c>
      <c r="G98" s="10">
        <v>1.5176792171324889</v>
      </c>
      <c r="H98" s="10">
        <v>1.5873640397449911</v>
      </c>
      <c r="I98" s="10">
        <v>1.3936741186537782</v>
      </c>
      <c r="J98" s="10">
        <v>1.2105285199171434</v>
      </c>
      <c r="K98" s="11">
        <v>1.1682106180415779</v>
      </c>
    </row>
    <row r="99" spans="2:11" x14ac:dyDescent="0.35">
      <c r="B99" s="32" t="s">
        <v>24</v>
      </c>
      <c r="C99" s="17">
        <v>27.969176616607179</v>
      </c>
      <c r="D99" s="18">
        <v>27.480568050384239</v>
      </c>
      <c r="E99" s="18">
        <v>27.374203843286733</v>
      </c>
      <c r="F99" s="18">
        <v>27.331232739615849</v>
      </c>
      <c r="G99" s="18">
        <v>27.578900710337891</v>
      </c>
      <c r="H99" s="18">
        <v>27.693897350841283</v>
      </c>
      <c r="I99" s="18">
        <v>28.563178000182674</v>
      </c>
      <c r="J99" s="18">
        <v>28.941045330601849</v>
      </c>
      <c r="K99" s="19">
        <v>29.400123528378948</v>
      </c>
    </row>
    <row r="100" spans="2:11" x14ac:dyDescent="0.35">
      <c r="B100" s="31" t="s">
        <v>25</v>
      </c>
      <c r="C100" s="9">
        <v>-1.2758922687667649</v>
      </c>
      <c r="D100" s="10">
        <v>-1.7210532761165354</v>
      </c>
      <c r="E100" s="10">
        <v>-4.0492348187048322</v>
      </c>
      <c r="F100" s="10">
        <v>-3.4588630253128656</v>
      </c>
      <c r="G100" s="10">
        <v>-3.2567809377347881</v>
      </c>
      <c r="H100" s="10">
        <v>-5.3507816855850452</v>
      </c>
      <c r="I100" s="10">
        <v>-7.7574247731622954</v>
      </c>
      <c r="J100" s="10">
        <v>-8.3004522773622167</v>
      </c>
      <c r="K100" s="11">
        <v>-9.4075739680140575</v>
      </c>
    </row>
    <row r="101" spans="2:11" x14ac:dyDescent="0.35">
      <c r="B101" s="31" t="s">
        <v>26</v>
      </c>
      <c r="C101" s="9">
        <v>-4.9928762155456372</v>
      </c>
      <c r="D101" s="10">
        <v>-7.7091398582818851</v>
      </c>
      <c r="E101" s="10">
        <v>-7.8570711421574604</v>
      </c>
      <c r="F101" s="10">
        <v>-7.9049726149899664</v>
      </c>
      <c r="G101" s="10">
        <v>-6.5053654985572802</v>
      </c>
      <c r="H101" s="10">
        <v>-4.6270372577927663</v>
      </c>
      <c r="I101" s="10">
        <v>0.82129985885377232</v>
      </c>
      <c r="J101" s="10">
        <v>4.3579630301113212</v>
      </c>
      <c r="K101" s="11">
        <v>1.1879801563709671</v>
      </c>
    </row>
    <row r="102" spans="2:11" x14ac:dyDescent="0.35">
      <c r="B102" s="31" t="s">
        <v>27</v>
      </c>
      <c r="C102" s="9">
        <v>0</v>
      </c>
      <c r="D102" s="10">
        <v>-1.5672040483350915</v>
      </c>
      <c r="E102" s="10">
        <v>-3.7531947262131506</v>
      </c>
      <c r="F102" s="10">
        <v>-4.3368503489323027</v>
      </c>
      <c r="G102" s="10">
        <v>-5.2443587050056903</v>
      </c>
      <c r="H102" s="10">
        <v>-6.2063059469183512</v>
      </c>
      <c r="I102" s="10">
        <v>-7.2018100757047296</v>
      </c>
      <c r="J102" s="10">
        <v>-7.6507921395172254</v>
      </c>
      <c r="K102" s="11">
        <v>-8.6695632158649865</v>
      </c>
    </row>
    <row r="103" spans="2:11" x14ac:dyDescent="0.35">
      <c r="B103" s="31" t="s">
        <v>28</v>
      </c>
      <c r="C103" s="9">
        <v>4.9093670649178753E-3</v>
      </c>
      <c r="D103" s="10">
        <v>2.3841498884320248E-2</v>
      </c>
      <c r="E103" s="10">
        <v>2.4633430647948342E-2</v>
      </c>
      <c r="F103" s="10">
        <v>2.2288875080647641E-2</v>
      </c>
      <c r="G103" s="10">
        <v>8.7092257181132177E-6</v>
      </c>
      <c r="H103" s="10">
        <v>5.2523358653926875E-5</v>
      </c>
      <c r="I103" s="10">
        <v>1.3384036090893072E-5</v>
      </c>
      <c r="J103" s="10">
        <v>3.5549089573246218E-3</v>
      </c>
      <c r="K103" s="11">
        <v>2.062718627959699E-5</v>
      </c>
    </row>
    <row r="104" spans="2:11" x14ac:dyDescent="0.35">
      <c r="B104" s="33" t="s">
        <v>11</v>
      </c>
      <c r="C104" s="34">
        <v>84.030049746990201</v>
      </c>
      <c r="D104" s="35">
        <v>86.267453996007845</v>
      </c>
      <c r="E104" s="35">
        <v>86.892072551326052</v>
      </c>
      <c r="F104" s="35">
        <v>90.206222857152298</v>
      </c>
      <c r="G104" s="35">
        <v>91.605009811028836</v>
      </c>
      <c r="H104" s="35">
        <v>89.903400062957019</v>
      </c>
      <c r="I104" s="35">
        <v>91.250032532792233</v>
      </c>
      <c r="J104" s="35">
        <v>92.287303311575542</v>
      </c>
      <c r="K104" s="36">
        <v>89.598026251164555</v>
      </c>
    </row>
    <row r="105" spans="2:11" x14ac:dyDescent="0.35">
      <c r="B105" s="38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35">
      <c r="B106" s="38"/>
      <c r="C106" s="85" t="s">
        <v>69</v>
      </c>
      <c r="D106" s="86"/>
      <c r="E106" s="86"/>
      <c r="F106" s="86"/>
      <c r="G106" s="86"/>
      <c r="H106" s="86"/>
      <c r="I106" s="86"/>
      <c r="J106" s="86"/>
      <c r="K106" s="87"/>
    </row>
    <row r="107" spans="2:11" x14ac:dyDescent="0.35">
      <c r="C107" s="39">
        <v>2020</v>
      </c>
      <c r="D107" s="40">
        <v>2025</v>
      </c>
      <c r="E107" s="40">
        <v>2030</v>
      </c>
      <c r="F107" s="40">
        <v>2035</v>
      </c>
      <c r="G107" s="40">
        <v>2040</v>
      </c>
      <c r="H107" s="40">
        <v>2045</v>
      </c>
      <c r="I107" s="40">
        <v>2050</v>
      </c>
      <c r="J107" s="40">
        <v>2055</v>
      </c>
      <c r="K107" s="41">
        <v>2060</v>
      </c>
    </row>
    <row r="108" spans="2:11" x14ac:dyDescent="0.35">
      <c r="B108" s="63" t="s">
        <v>52</v>
      </c>
      <c r="C108" s="30">
        <v>13.171680489705537</v>
      </c>
      <c r="D108" s="43">
        <v>11.587253297607459</v>
      </c>
      <c r="E108" s="43">
        <v>9.7451041085837726</v>
      </c>
      <c r="F108" s="43">
        <v>10.669456487277445</v>
      </c>
      <c r="G108" s="43">
        <v>10.791517873172088</v>
      </c>
      <c r="H108" s="43">
        <v>8.8707727476646436</v>
      </c>
      <c r="I108" s="43">
        <v>6.3853406230173908</v>
      </c>
      <c r="J108" s="43">
        <v>6.0376160154980187</v>
      </c>
      <c r="K108" s="76">
        <v>5.3009508019842375</v>
      </c>
    </row>
    <row r="109" spans="2:11" x14ac:dyDescent="0.35">
      <c r="B109" s="64" t="s">
        <v>45</v>
      </c>
      <c r="C109" s="31">
        <v>5.2912492970798963</v>
      </c>
      <c r="D109" s="77">
        <v>9.448268842997166</v>
      </c>
      <c r="E109" s="77">
        <v>13.90689209190618</v>
      </c>
      <c r="F109" s="77">
        <v>16.149439320952396</v>
      </c>
      <c r="G109" s="77">
        <v>18.07037937275599</v>
      </c>
      <c r="H109" s="77">
        <v>20.318855415145137</v>
      </c>
      <c r="I109" s="77">
        <v>21.584752335437635</v>
      </c>
      <c r="J109" s="77">
        <v>23.442052161791761</v>
      </c>
      <c r="K109" s="78">
        <v>26.007548494707954</v>
      </c>
    </row>
    <row r="110" spans="2:11" x14ac:dyDescent="0.35">
      <c r="B110" s="64" t="s">
        <v>46</v>
      </c>
      <c r="C110" s="31">
        <v>2.1089407995362124</v>
      </c>
      <c r="D110" s="77">
        <v>4.0215499069350304</v>
      </c>
      <c r="E110" s="77">
        <v>5.658906945789143</v>
      </c>
      <c r="F110" s="77">
        <v>8.0444086458032693</v>
      </c>
      <c r="G110" s="77">
        <v>10.123337777384155</v>
      </c>
      <c r="H110" s="77">
        <v>11.32164167487676</v>
      </c>
      <c r="I110" s="77">
        <v>12.992259485078444</v>
      </c>
      <c r="J110" s="77">
        <v>13.297420025961484</v>
      </c>
      <c r="K110" s="78">
        <v>12.916277499359568</v>
      </c>
    </row>
    <row r="111" spans="2:11" x14ac:dyDescent="0.35">
      <c r="B111" s="64" t="s">
        <v>49</v>
      </c>
      <c r="C111" s="31">
        <v>2.2143210994981994</v>
      </c>
      <c r="D111" s="77">
        <v>2.274975700281856</v>
      </c>
      <c r="E111" s="77">
        <v>2.2005817739389593</v>
      </c>
      <c r="F111" s="77">
        <v>2.1335920864336826</v>
      </c>
      <c r="G111" s="77">
        <v>2.0789497566748754</v>
      </c>
      <c r="H111" s="77">
        <v>2.0251087900982805</v>
      </c>
      <c r="I111" s="77">
        <v>1.976568472648697</v>
      </c>
      <c r="J111" s="77">
        <v>1.9701295574789877</v>
      </c>
      <c r="K111" s="78">
        <v>1.9701083431097963</v>
      </c>
    </row>
    <row r="112" spans="2:11" x14ac:dyDescent="0.35">
      <c r="B112" s="64" t="s">
        <v>44</v>
      </c>
      <c r="C112" s="31">
        <v>36.904675963277299</v>
      </c>
      <c r="D112" s="77">
        <v>37.210272807660161</v>
      </c>
      <c r="E112" s="77">
        <v>33.653050871056003</v>
      </c>
      <c r="F112" s="77">
        <v>31.451850558784461</v>
      </c>
      <c r="G112" s="77">
        <v>27.302871104702106</v>
      </c>
      <c r="H112" s="77">
        <v>22.594152070689145</v>
      </c>
      <c r="I112" s="77">
        <v>17.355446923274997</v>
      </c>
      <c r="J112" s="77">
        <v>14.292133560296437</v>
      </c>
      <c r="K112" s="78">
        <v>16.398062264438682</v>
      </c>
    </row>
    <row r="113" spans="2:13" x14ac:dyDescent="0.35">
      <c r="B113" s="64" t="s">
        <v>48</v>
      </c>
      <c r="C113" s="31">
        <v>1.3599605912404091</v>
      </c>
      <c r="D113" s="77">
        <v>2.4987290196443692</v>
      </c>
      <c r="E113" s="77">
        <v>3.8513972631680446</v>
      </c>
      <c r="F113" s="77">
        <v>3.8450422835363844</v>
      </c>
      <c r="G113" s="77">
        <v>3.9199385454569469</v>
      </c>
      <c r="H113" s="77">
        <v>3.7065832714744738</v>
      </c>
      <c r="I113" s="77">
        <v>3.6762150638328932</v>
      </c>
      <c r="J113" s="77">
        <v>2.4930137908040724</v>
      </c>
      <c r="K113" s="78">
        <v>7.0341024523218388E-6</v>
      </c>
    </row>
    <row r="114" spans="2:13" x14ac:dyDescent="0.35">
      <c r="B114" s="64" t="s">
        <v>47</v>
      </c>
      <c r="C114" s="31">
        <v>7.6639710349774603E-9</v>
      </c>
      <c r="D114" s="77">
        <v>1.7954302491257381E-8</v>
      </c>
      <c r="E114" s="77">
        <v>4.0224212505369785E-8</v>
      </c>
      <c r="F114" s="77">
        <v>0.13663388221315298</v>
      </c>
      <c r="G114" s="77">
        <v>0.13454254605794061</v>
      </c>
      <c r="H114" s="77">
        <v>0.13242959174570418</v>
      </c>
      <c r="I114" s="77">
        <v>0.14682825637980856</v>
      </c>
      <c r="J114" s="77">
        <v>0.13927889877812294</v>
      </c>
      <c r="K114" s="78">
        <v>0.13937193888929383</v>
      </c>
    </row>
    <row r="115" spans="2:13" x14ac:dyDescent="0.35">
      <c r="B115" s="64" t="s">
        <v>50</v>
      </c>
      <c r="C115" s="31">
        <v>27.969176616607179</v>
      </c>
      <c r="D115" s="77">
        <v>27.480568050384239</v>
      </c>
      <c r="E115" s="77">
        <v>27.374203843286733</v>
      </c>
      <c r="F115" s="77">
        <v>27.331232739615849</v>
      </c>
      <c r="G115" s="77">
        <v>27.578900710337891</v>
      </c>
      <c r="H115" s="77">
        <v>27.693897350841283</v>
      </c>
      <c r="I115" s="77">
        <v>28.563178000182674</v>
      </c>
      <c r="J115" s="77">
        <v>28.941045330601849</v>
      </c>
      <c r="K115" s="78">
        <v>29.400123528378948</v>
      </c>
    </row>
    <row r="116" spans="2:13" x14ac:dyDescent="0.35">
      <c r="B116" s="64" t="s">
        <v>51</v>
      </c>
      <c r="C116" s="31">
        <v>-1.2758922687667649</v>
      </c>
      <c r="D116" s="77">
        <v>-7.7091398582818851</v>
      </c>
      <c r="E116" s="77">
        <v>-7.8570711421574604</v>
      </c>
      <c r="F116" s="77">
        <v>-7.9049726149899664</v>
      </c>
      <c r="G116" s="77">
        <v>-6.5053654985572802</v>
      </c>
      <c r="H116" s="77">
        <v>-4.6270372577927663</v>
      </c>
      <c r="I116" s="77">
        <v>0.82129985885377232</v>
      </c>
      <c r="J116" s="77">
        <v>4.3579630301113212</v>
      </c>
      <c r="K116" s="78">
        <v>1.1879801563709671</v>
      </c>
    </row>
    <row r="117" spans="2:13" x14ac:dyDescent="0.35">
      <c r="B117" s="65" t="s">
        <v>27</v>
      </c>
      <c r="C117" s="31">
        <v>-4.9928762155456372</v>
      </c>
      <c r="D117" s="44">
        <v>-1.5672040483350915</v>
      </c>
      <c r="E117" s="44">
        <v>-3.7531947262131506</v>
      </c>
      <c r="F117" s="44">
        <v>-4.3368503489323027</v>
      </c>
      <c r="G117" s="44">
        <v>-5.2443587050056903</v>
      </c>
      <c r="H117" s="44">
        <v>-6.2063059469183512</v>
      </c>
      <c r="I117" s="44">
        <v>-7.2018100757047296</v>
      </c>
      <c r="J117" s="44">
        <v>-7.6507921395172254</v>
      </c>
      <c r="K117" s="79">
        <v>-8.6695632158649865</v>
      </c>
    </row>
    <row r="118" spans="2:13" x14ac:dyDescent="0.35">
      <c r="B118" s="33" t="s">
        <v>11</v>
      </c>
      <c r="C118" s="33">
        <v>82.751236380296291</v>
      </c>
      <c r="D118" s="80">
        <v>85.245273736847608</v>
      </c>
      <c r="E118" s="80">
        <v>84.779871069582427</v>
      </c>
      <c r="F118" s="80">
        <v>87.519833040694365</v>
      </c>
      <c r="G118" s="80">
        <v>88.250713482979009</v>
      </c>
      <c r="H118" s="80">
        <v>85.830097707824308</v>
      </c>
      <c r="I118" s="80">
        <v>86.30007894300158</v>
      </c>
      <c r="J118" s="80">
        <v>87.319860231804839</v>
      </c>
      <c r="K118" s="81">
        <v>84.650866845476912</v>
      </c>
    </row>
    <row r="119" spans="2:13" x14ac:dyDescent="0.35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3" x14ac:dyDescent="0.35">
      <c r="B120" s="38"/>
      <c r="C120" s="85" t="s">
        <v>71</v>
      </c>
      <c r="D120" s="86"/>
      <c r="E120" s="86"/>
      <c r="F120" s="86"/>
      <c r="G120" s="86"/>
      <c r="H120" s="86"/>
      <c r="I120" s="86"/>
      <c r="J120" s="86"/>
      <c r="K120" s="87"/>
    </row>
    <row r="121" spans="2:13" x14ac:dyDescent="0.35">
      <c r="C121" s="39">
        <v>2020</v>
      </c>
      <c r="D121" s="40">
        <v>2025</v>
      </c>
      <c r="E121" s="40">
        <v>2030</v>
      </c>
      <c r="F121" s="40">
        <v>2035</v>
      </c>
      <c r="G121" s="40">
        <v>2040</v>
      </c>
      <c r="H121" s="40">
        <v>2045</v>
      </c>
      <c r="I121" s="40">
        <v>2050</v>
      </c>
      <c r="J121" s="40">
        <v>2055</v>
      </c>
      <c r="K121" s="41">
        <v>2060</v>
      </c>
    </row>
    <row r="122" spans="2:13" x14ac:dyDescent="0.35">
      <c r="B122" s="63" t="s">
        <v>52</v>
      </c>
      <c r="C122" s="30">
        <v>13.171680489705537</v>
      </c>
      <c r="D122" s="43">
        <v>10.610366718692031</v>
      </c>
      <c r="E122" s="43">
        <v>7.7886055725438599</v>
      </c>
      <c r="F122" s="43">
        <v>8.4732860204620692</v>
      </c>
      <c r="G122" s="43">
        <v>8.430012836126707</v>
      </c>
      <c r="H122" s="43">
        <v>6.5364994135651671</v>
      </c>
      <c r="I122" s="43">
        <v>4.4362408002636027</v>
      </c>
      <c r="J122" s="43">
        <v>4.2891526430549121</v>
      </c>
      <c r="K122" s="76">
        <v>3.6429587784054531</v>
      </c>
      <c r="M122" t="s">
        <v>72</v>
      </c>
    </row>
    <row r="123" spans="2:13" x14ac:dyDescent="0.35">
      <c r="B123" s="64" t="s">
        <v>45</v>
      </c>
      <c r="C123" s="31">
        <v>5.2912492970798963</v>
      </c>
      <c r="D123" s="77">
        <v>9.1249787235627569</v>
      </c>
      <c r="E123" s="77">
        <v>12.807639382760923</v>
      </c>
      <c r="F123" s="77">
        <v>14.788951599495462</v>
      </c>
      <c r="G123" s="77">
        <v>16.426157033345074</v>
      </c>
      <c r="H123" s="77">
        <v>18.235168700747963</v>
      </c>
      <c r="I123" s="77">
        <v>19.183004090987712</v>
      </c>
      <c r="J123" s="77">
        <v>20.829649365259911</v>
      </c>
      <c r="K123" s="78">
        <v>22.92532868669597</v>
      </c>
    </row>
    <row r="124" spans="2:13" x14ac:dyDescent="0.35">
      <c r="B124" s="64" t="s">
        <v>46</v>
      </c>
      <c r="C124" s="31">
        <v>2.1089407995362124</v>
      </c>
      <c r="D124" s="77">
        <v>3.8839450852127864</v>
      </c>
      <c r="E124" s="77">
        <v>5.2116057982825765</v>
      </c>
      <c r="F124" s="77">
        <v>7.3667182956003296</v>
      </c>
      <c r="G124" s="77">
        <v>9.2022161019824456</v>
      </c>
      <c r="H124" s="77">
        <v>10.160613956478695</v>
      </c>
      <c r="I124" s="77">
        <v>11.546603036266919</v>
      </c>
      <c r="J124" s="77">
        <v>11.815543907662409</v>
      </c>
      <c r="K124" s="78">
        <v>11.38553705443042</v>
      </c>
    </row>
    <row r="125" spans="2:13" x14ac:dyDescent="0.35">
      <c r="B125" s="64" t="s">
        <v>49</v>
      </c>
      <c r="C125" s="31">
        <v>2.2143210994981994</v>
      </c>
      <c r="D125" s="77">
        <v>2.197133168694748</v>
      </c>
      <c r="E125" s="77">
        <v>2.026639568828593</v>
      </c>
      <c r="F125" s="77">
        <v>1.9538505004564723</v>
      </c>
      <c r="G125" s="77">
        <v>1.8897862885524912</v>
      </c>
      <c r="H125" s="77">
        <v>1.8174350705445952</v>
      </c>
      <c r="I125" s="77">
        <v>1.7566345218002022</v>
      </c>
      <c r="J125" s="77">
        <v>1.7505765964171189</v>
      </c>
      <c r="K125" s="78">
        <v>1.7366258616564485</v>
      </c>
    </row>
    <row r="126" spans="2:13" x14ac:dyDescent="0.35">
      <c r="B126" s="64" t="s">
        <v>44</v>
      </c>
      <c r="C126" s="31">
        <v>36.904675963277299</v>
      </c>
      <c r="D126" s="77">
        <v>35.937054005351044</v>
      </c>
      <c r="E126" s="77">
        <v>30.992987997443752</v>
      </c>
      <c r="F126" s="77">
        <v>28.802231853644098</v>
      </c>
      <c r="G126" s="77">
        <v>24.81858509861582</v>
      </c>
      <c r="H126" s="77">
        <v>20.277135017766327</v>
      </c>
      <c r="I126" s="77">
        <v>15.42429601026757</v>
      </c>
      <c r="J126" s="77">
        <v>12.699405695703572</v>
      </c>
      <c r="K126" s="78">
        <v>14.454686773482614</v>
      </c>
    </row>
    <row r="127" spans="2:13" x14ac:dyDescent="0.35">
      <c r="B127" s="64" t="s">
        <v>48</v>
      </c>
      <c r="C127" s="31">
        <v>1.3599605912404091</v>
      </c>
      <c r="D127" s="77">
        <v>2.4132303514101583</v>
      </c>
      <c r="E127" s="77">
        <v>3.5469684340987455</v>
      </c>
      <c r="F127" s="77">
        <v>3.5211218853559303</v>
      </c>
      <c r="G127" s="77">
        <v>3.5632636581950057</v>
      </c>
      <c r="H127" s="77">
        <v>3.3264753293301834</v>
      </c>
      <c r="I127" s="77">
        <v>3.2671604247724724</v>
      </c>
      <c r="J127" s="77">
        <v>2.2151901534390732</v>
      </c>
      <c r="K127" s="78">
        <v>6.2004733267414827E-6</v>
      </c>
    </row>
    <row r="128" spans="2:13" x14ac:dyDescent="0.35">
      <c r="B128" s="64" t="s">
        <v>47</v>
      </c>
      <c r="C128" s="31">
        <v>7.6639710349774603E-9</v>
      </c>
      <c r="D128" s="77">
        <v>1.7339962584845614E-8</v>
      </c>
      <c r="E128" s="77">
        <v>3.7044740465351856E-8</v>
      </c>
      <c r="F128" s="77">
        <v>0.12512334519749235</v>
      </c>
      <c r="G128" s="77">
        <v>0.12230053080931724</v>
      </c>
      <c r="H128" s="77">
        <v>0.11884901472619913</v>
      </c>
      <c r="I128" s="77">
        <v>0.13049058886731732</v>
      </c>
      <c r="J128" s="77">
        <v>0.12375753647781679</v>
      </c>
      <c r="K128" s="78">
        <v>0.12285462081861798</v>
      </c>
    </row>
    <row r="129" spans="2:13" x14ac:dyDescent="0.35">
      <c r="B129" s="64" t="s">
        <v>50</v>
      </c>
      <c r="C129" s="31">
        <v>27.969176616607179</v>
      </c>
      <c r="D129" s="77">
        <v>26.540269221597327</v>
      </c>
      <c r="E129" s="77">
        <v>25.210444497448385</v>
      </c>
      <c r="F129" s="77">
        <v>25.028749921758102</v>
      </c>
      <c r="G129" s="77">
        <v>25.069498793037837</v>
      </c>
      <c r="H129" s="77">
        <v>24.85390440828532</v>
      </c>
      <c r="I129" s="77">
        <v>25.384936176892438</v>
      </c>
      <c r="J129" s="77">
        <v>25.715829925636189</v>
      </c>
      <c r="K129" s="78">
        <v>25.915841143377996</v>
      </c>
    </row>
    <row r="130" spans="2:13" x14ac:dyDescent="0.35">
      <c r="B130" s="64" t="s">
        <v>51</v>
      </c>
      <c r="C130" s="31">
        <v>-4.9928762155456372</v>
      </c>
      <c r="D130" s="77">
        <v>-7.4453572768444678</v>
      </c>
      <c r="E130" s="77">
        <v>-7.2360188839041379</v>
      </c>
      <c r="F130" s="77">
        <v>-7.2390288650299253</v>
      </c>
      <c r="G130" s="77">
        <v>-5.9134428245437363</v>
      </c>
      <c r="H130" s="77">
        <v>-4.152537298808995</v>
      </c>
      <c r="I130" s="77">
        <v>0.72991333453722984</v>
      </c>
      <c r="J130" s="77">
        <v>3.8723078183376156</v>
      </c>
      <c r="K130" s="78">
        <v>1.047189648175362</v>
      </c>
    </row>
    <row r="131" spans="2:13" x14ac:dyDescent="0.35">
      <c r="B131" s="33" t="s">
        <v>11</v>
      </c>
      <c r="C131" s="34">
        <v>84.027128649063059</v>
      </c>
      <c r="D131" s="35">
        <v>83.261620015016348</v>
      </c>
      <c r="E131" s="35">
        <v>80.34887240454745</v>
      </c>
      <c r="F131" s="35">
        <v>82.821004556940039</v>
      </c>
      <c r="G131" s="35">
        <v>83.608377516120967</v>
      </c>
      <c r="H131" s="35">
        <v>81.17354361263547</v>
      </c>
      <c r="I131" s="35">
        <v>81.859278984655447</v>
      </c>
      <c r="J131" s="35">
        <v>83.311413641988622</v>
      </c>
      <c r="K131" s="36">
        <v>81.231028767516207</v>
      </c>
    </row>
    <row r="132" spans="2:13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3" x14ac:dyDescent="0.35">
      <c r="B133" s="38"/>
      <c r="C133" s="85" t="s">
        <v>68</v>
      </c>
      <c r="D133" s="86"/>
      <c r="E133" s="86"/>
      <c r="F133" s="86"/>
      <c r="G133" s="86"/>
      <c r="H133" s="86"/>
      <c r="I133" s="86"/>
      <c r="J133" s="86"/>
      <c r="K133" s="87"/>
    </row>
    <row r="134" spans="2:13" x14ac:dyDescent="0.35">
      <c r="C134" s="39">
        <v>2020</v>
      </c>
      <c r="D134" s="40">
        <v>2025</v>
      </c>
      <c r="E134" s="40">
        <v>2030</v>
      </c>
      <c r="F134" s="40">
        <v>2035</v>
      </c>
      <c r="G134" s="40">
        <v>2040</v>
      </c>
      <c r="H134" s="40">
        <v>2045</v>
      </c>
      <c r="I134" s="40">
        <v>2050</v>
      </c>
      <c r="J134" s="40">
        <v>2055</v>
      </c>
      <c r="K134" s="41">
        <v>2060</v>
      </c>
    </row>
    <row r="135" spans="2:13" x14ac:dyDescent="0.35">
      <c r="B135" s="63" t="s">
        <v>52</v>
      </c>
      <c r="C135" s="30">
        <v>11.191910423412974</v>
      </c>
      <c r="D135" s="43">
        <v>8.8916755986640741</v>
      </c>
      <c r="E135" s="43">
        <v>8.1783402771823681</v>
      </c>
      <c r="F135" s="43">
        <v>8.185148826061404</v>
      </c>
      <c r="G135" s="43">
        <v>7.9435846301441622</v>
      </c>
      <c r="H135" s="43">
        <v>7.9193126226220505</v>
      </c>
      <c r="I135" s="43">
        <v>8.0260345005760385</v>
      </c>
      <c r="J135" s="43">
        <v>8.1542840838353232</v>
      </c>
      <c r="K135" s="76">
        <v>7.6740339543985865</v>
      </c>
      <c r="M135" t="s">
        <v>73</v>
      </c>
    </row>
    <row r="136" spans="2:13" x14ac:dyDescent="0.35">
      <c r="B136" s="64" t="s">
        <v>45</v>
      </c>
      <c r="C136" s="31">
        <v>4.4936192716922605</v>
      </c>
      <c r="D136" s="77">
        <v>7.6659322635238665</v>
      </c>
      <c r="E136" s="77">
        <v>11.044280310127718</v>
      </c>
      <c r="F136" s="77">
        <v>13.062229727123968</v>
      </c>
      <c r="G136" s="77">
        <v>15.006205152853992</v>
      </c>
      <c r="H136" s="77">
        <v>17.269008689545654</v>
      </c>
      <c r="I136" s="77">
        <v>19.048810406713294</v>
      </c>
      <c r="J136" s="77">
        <v>21.078905979299115</v>
      </c>
      <c r="K136" s="78">
        <v>22.017213012310908</v>
      </c>
    </row>
    <row r="137" spans="2:13" x14ac:dyDescent="0.35">
      <c r="B137" s="64" t="s">
        <v>46</v>
      </c>
      <c r="C137" s="31">
        <v>1.7910282595991078</v>
      </c>
      <c r="D137" s="77">
        <v>3.2629182862206902</v>
      </c>
      <c r="E137" s="77">
        <v>4.4940705763150497</v>
      </c>
      <c r="F137" s="77">
        <v>6.5065982578116941</v>
      </c>
      <c r="G137" s="77">
        <v>8.40673460060815</v>
      </c>
      <c r="H137" s="77">
        <v>9.6222707661789997</v>
      </c>
      <c r="I137" s="77">
        <v>11.465829389191548</v>
      </c>
      <c r="J137" s="77">
        <v>11.956933828146015</v>
      </c>
      <c r="K137" s="78">
        <v>10.934534375178963</v>
      </c>
    </row>
    <row r="138" spans="2:13" x14ac:dyDescent="0.35">
      <c r="B138" s="64" t="s">
        <v>49</v>
      </c>
      <c r="C138" s="31">
        <v>1.8805229932959742</v>
      </c>
      <c r="D138" s="77">
        <v>1.8458206375498576</v>
      </c>
      <c r="E138" s="77">
        <v>1.7476113135935545</v>
      </c>
      <c r="F138" s="77">
        <v>1.7257236875593851</v>
      </c>
      <c r="G138" s="77">
        <v>1.7264245485722227</v>
      </c>
      <c r="H138" s="77">
        <v>1.721141303432651</v>
      </c>
      <c r="I138" s="77">
        <v>1.7443460784841343</v>
      </c>
      <c r="J138" s="77">
        <v>1.7715247548516504</v>
      </c>
      <c r="K138" s="78">
        <v>1.6678348232785392</v>
      </c>
    </row>
    <row r="139" spans="2:13" x14ac:dyDescent="0.35">
      <c r="B139" s="64" t="s">
        <v>44</v>
      </c>
      <c r="C139" s="31">
        <v>31.341476050969924</v>
      </c>
      <c r="D139" s="77">
        <v>30.190867299694641</v>
      </c>
      <c r="E139" s="77">
        <v>26.725865466896419</v>
      </c>
      <c r="F139" s="77">
        <v>25.439353600901768</v>
      </c>
      <c r="G139" s="77">
        <v>22.673153485465651</v>
      </c>
      <c r="H139" s="77">
        <v>19.202784825705184</v>
      </c>
      <c r="I139" s="77">
        <v>15.316396168348158</v>
      </c>
      <c r="J139" s="77">
        <v>12.851372289500421</v>
      </c>
      <c r="K139" s="78">
        <v>13.882109262960656</v>
      </c>
    </row>
    <row r="140" spans="2:13" x14ac:dyDescent="0.35">
      <c r="B140" s="64" t="s">
        <v>48</v>
      </c>
      <c r="C140" s="31">
        <v>1.1549531648248905</v>
      </c>
      <c r="D140" s="77">
        <v>2.0273647720865218</v>
      </c>
      <c r="E140" s="77">
        <v>3.0586209110547817</v>
      </c>
      <c r="F140" s="77">
        <v>3.1100042930218352</v>
      </c>
      <c r="G140" s="77">
        <v>3.255238907069808</v>
      </c>
      <c r="H140" s="77">
        <v>3.1502275800391102</v>
      </c>
      <c r="I140" s="77">
        <v>3.2443051778864138</v>
      </c>
      <c r="J140" s="77">
        <v>2.2416980791087244</v>
      </c>
      <c r="K140" s="78">
        <v>5.9548608387561717E-6</v>
      </c>
    </row>
    <row r="141" spans="2:13" x14ac:dyDescent="0.35">
      <c r="B141" s="64" t="s">
        <v>47</v>
      </c>
      <c r="C141" s="31">
        <v>6.5086647796904921E-9</v>
      </c>
      <c r="D141" s="77">
        <v>1.4567374089784691E-8</v>
      </c>
      <c r="E141" s="77">
        <v>3.1944411104045385E-8</v>
      </c>
      <c r="F141" s="77">
        <v>0.11051424897838176</v>
      </c>
      <c r="G141" s="77">
        <v>0.11172831550934073</v>
      </c>
      <c r="H141" s="77">
        <v>0.11255199783078988</v>
      </c>
      <c r="I141" s="77">
        <v>0.12957774889709231</v>
      </c>
      <c r="J141" s="77">
        <v>0.12523847280868666</v>
      </c>
      <c r="K141" s="78">
        <v>0.11798811668422952</v>
      </c>
    </row>
    <row r="142" spans="2:13" x14ac:dyDescent="0.35">
      <c r="B142" s="64" t="s">
        <v>50</v>
      </c>
      <c r="C142" s="31">
        <v>23.7529596511568</v>
      </c>
      <c r="D142" s="77">
        <v>22.296589643884133</v>
      </c>
      <c r="E142" s="77">
        <v>21.739464037963558</v>
      </c>
      <c r="F142" s="77">
        <v>22.106454204089353</v>
      </c>
      <c r="G142" s="77">
        <v>22.902377056536711</v>
      </c>
      <c r="H142" s="77">
        <v>23.537061720641574</v>
      </c>
      <c r="I142" s="77">
        <v>25.207357206753525</v>
      </c>
      <c r="J142" s="77">
        <v>26.023556694439247</v>
      </c>
      <c r="K142" s="78">
        <v>24.889265608570838</v>
      </c>
    </row>
    <row r="143" spans="2:13" x14ac:dyDescent="0.35">
      <c r="B143" s="33" t="s">
        <v>11</v>
      </c>
      <c r="C143" s="34">
        <v>75.606469821460593</v>
      </c>
      <c r="D143" s="35">
        <v>76.18116851619115</v>
      </c>
      <c r="E143" s="35">
        <v>76.988252925077859</v>
      </c>
      <c r="F143" s="35">
        <v>80.246026845547789</v>
      </c>
      <c r="G143" s="35">
        <v>82.025446696760028</v>
      </c>
      <c r="H143" s="35">
        <v>82.534359505996008</v>
      </c>
      <c r="I143" s="35">
        <v>84.1826566768502</v>
      </c>
      <c r="J143" s="35">
        <v>84.203514181989178</v>
      </c>
      <c r="K143" s="36">
        <v>81.182985108243557</v>
      </c>
    </row>
    <row r="144" spans="2:13" x14ac:dyDescent="0.35">
      <c r="B144" s="4"/>
      <c r="C144" s="4"/>
      <c r="D144" s="4"/>
      <c r="E144" s="4"/>
      <c r="F144" s="4"/>
      <c r="G144" s="4"/>
      <c r="H144" s="4"/>
      <c r="I144" s="4"/>
      <c r="J144" s="4"/>
      <c r="K144" s="4"/>
    </row>
  </sheetData>
  <mergeCells count="9">
    <mergeCell ref="C86:K86"/>
    <mergeCell ref="C106:K106"/>
    <mergeCell ref="C120:K120"/>
    <mergeCell ref="C133:K133"/>
    <mergeCell ref="C6:K6"/>
    <mergeCell ref="C16:K16"/>
    <mergeCell ref="C27:K27"/>
    <mergeCell ref="C50:K50"/>
    <mergeCell ref="C68:K6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44"/>
  <sheetViews>
    <sheetView topLeftCell="A84" zoomScale="70" zoomScaleNormal="70" workbookViewId="0">
      <selection activeCell="C88" sqref="C88:K104"/>
    </sheetView>
  </sheetViews>
  <sheetFormatPr baseColWidth="10" defaultRowHeight="14.5" x14ac:dyDescent="0.35"/>
  <cols>
    <col min="2" max="2" width="59.26953125" bestFit="1" customWidth="1"/>
    <col min="3" max="4" width="12.54296875" bestFit="1" customWidth="1"/>
    <col min="5" max="6" width="14.1796875" bestFit="1" customWidth="1"/>
    <col min="7" max="7" width="13.7265625" bestFit="1" customWidth="1"/>
    <col min="8" max="8" width="14.1796875" bestFit="1" customWidth="1"/>
    <col min="9" max="11" width="14.54296875" bestFit="1" customWidth="1"/>
  </cols>
  <sheetData>
    <row r="2" spans="2:15" ht="15.5" x14ac:dyDescent="0.35">
      <c r="B2" t="s">
        <v>0</v>
      </c>
      <c r="C2" s="1" t="s">
        <v>43</v>
      </c>
    </row>
    <row r="3" spans="2:15" ht="15" thickBot="1" x14ac:dyDescent="0.4"/>
    <row r="4" spans="2:15" ht="15" thickBot="1" x14ac:dyDescent="0.4">
      <c r="B4" s="2" t="s">
        <v>1</v>
      </c>
      <c r="C4" s="3">
        <v>1497.6877469761307</v>
      </c>
    </row>
    <row r="6" spans="2:15" x14ac:dyDescent="0.35">
      <c r="C6" s="88" t="s">
        <v>2</v>
      </c>
      <c r="D6" s="89"/>
      <c r="E6" s="89"/>
      <c r="F6" s="89"/>
      <c r="G6" s="89"/>
      <c r="H6" s="89"/>
      <c r="I6" s="89"/>
      <c r="J6" s="89"/>
      <c r="K6" s="90"/>
    </row>
    <row r="7" spans="2:15" x14ac:dyDescent="0.35">
      <c r="B7" s="4"/>
      <c r="C7" s="5">
        <v>2020</v>
      </c>
      <c r="D7" s="6">
        <v>2025</v>
      </c>
      <c r="E7" s="6">
        <v>2030</v>
      </c>
      <c r="F7" s="6">
        <v>2035</v>
      </c>
      <c r="G7" s="6">
        <v>2040</v>
      </c>
      <c r="H7" s="6">
        <v>2045</v>
      </c>
      <c r="I7" s="6">
        <v>2050</v>
      </c>
      <c r="J7" s="6">
        <v>2055</v>
      </c>
      <c r="K7" s="7">
        <v>2060</v>
      </c>
      <c r="N7" s="45" t="s">
        <v>32</v>
      </c>
      <c r="O7" s="46">
        <v>2.5000000000000001E-2</v>
      </c>
    </row>
    <row r="8" spans="2:15" x14ac:dyDescent="0.35">
      <c r="B8" s="8" t="s">
        <v>3</v>
      </c>
      <c r="C8" s="9">
        <v>15.000549076790817</v>
      </c>
      <c r="D8" s="10">
        <v>18.62446986535134</v>
      </c>
      <c r="E8" s="10">
        <v>21.952513410485963</v>
      </c>
      <c r="F8" s="10">
        <v>27.882177100070315</v>
      </c>
      <c r="G8" s="10">
        <v>32.615790737307591</v>
      </c>
      <c r="H8" s="10">
        <v>36.592506249542403</v>
      </c>
      <c r="I8" s="10">
        <v>41.079259728947861</v>
      </c>
      <c r="J8" s="10">
        <v>42.634356692854212</v>
      </c>
      <c r="K8" s="11">
        <v>44.343228700071016</v>
      </c>
      <c r="N8" s="47" t="s">
        <v>33</v>
      </c>
      <c r="O8" s="48">
        <v>0.97560975609756106</v>
      </c>
    </row>
    <row r="9" spans="2:15" x14ac:dyDescent="0.35">
      <c r="B9" s="12" t="s">
        <v>4</v>
      </c>
      <c r="C9" s="9">
        <v>11.260635546197712</v>
      </c>
      <c r="D9" s="10">
        <v>12.329761773725179</v>
      </c>
      <c r="E9" s="10">
        <v>12.642341233815422</v>
      </c>
      <c r="F9" s="10">
        <v>12.642527357429508</v>
      </c>
      <c r="G9" s="10">
        <v>13.22298154913987</v>
      </c>
      <c r="H9" s="10">
        <v>12.978307594249689</v>
      </c>
      <c r="I9" s="10">
        <v>11.121525678647128</v>
      </c>
      <c r="J9" s="10">
        <v>9.7951723090094447</v>
      </c>
      <c r="K9" s="11">
        <v>10.446574556473934</v>
      </c>
      <c r="N9" s="49" t="s">
        <v>34</v>
      </c>
      <c r="O9" s="50">
        <v>4.7619742080098071</v>
      </c>
    </row>
    <row r="10" spans="2:15" x14ac:dyDescent="0.35">
      <c r="B10" s="12" t="s">
        <v>5</v>
      </c>
      <c r="C10" s="9">
        <v>-3.2703608125001192E-2</v>
      </c>
      <c r="D10" s="10">
        <v>-1.5044726132090873</v>
      </c>
      <c r="E10" s="10">
        <v>-2.8357076030788799</v>
      </c>
      <c r="F10" s="10">
        <v>-1.8093625676288265</v>
      </c>
      <c r="G10" s="10">
        <v>-2.3321542382202196</v>
      </c>
      <c r="H10" s="10">
        <v>-3.1918722968922779</v>
      </c>
      <c r="I10" s="10">
        <v>-0.97530644478822515</v>
      </c>
      <c r="J10" s="10">
        <v>1.2899419428385019</v>
      </c>
      <c r="K10" s="11">
        <v>-2.4136108745611775</v>
      </c>
      <c r="M10" s="42"/>
    </row>
    <row r="11" spans="2:15" x14ac:dyDescent="0.35">
      <c r="B11" s="12" t="s">
        <v>6</v>
      </c>
      <c r="C11" s="9">
        <v>13.08058339587363</v>
      </c>
      <c r="D11" s="10">
        <v>13.928356974664359</v>
      </c>
      <c r="E11" s="10">
        <v>14.779003687565696</v>
      </c>
      <c r="F11" s="10">
        <v>15.719187007285297</v>
      </c>
      <c r="G11" s="10">
        <v>16.782719021736217</v>
      </c>
      <c r="H11" s="10">
        <v>17.908640442448707</v>
      </c>
      <c r="I11" s="10">
        <v>19.349388563461929</v>
      </c>
      <c r="J11" s="10">
        <v>19.550302035371665</v>
      </c>
      <c r="K11" s="11">
        <v>19.936293198312654</v>
      </c>
    </row>
    <row r="12" spans="2:15" x14ac:dyDescent="0.35">
      <c r="B12" s="8" t="s">
        <v>7</v>
      </c>
      <c r="C12" s="13">
        <v>39.309064410737157</v>
      </c>
      <c r="D12" s="14">
        <v>43.37811600053179</v>
      </c>
      <c r="E12" s="14">
        <v>46.538150728788203</v>
      </c>
      <c r="F12" s="14">
        <v>54.434528897156298</v>
      </c>
      <c r="G12" s="14">
        <v>60.289337069963466</v>
      </c>
      <c r="H12" s="14">
        <v>64.287581989348524</v>
      </c>
      <c r="I12" s="14">
        <v>70.57486752626869</v>
      </c>
      <c r="J12" s="14">
        <v>73.269772980073824</v>
      </c>
      <c r="K12" s="15">
        <v>72.312485580296425</v>
      </c>
    </row>
    <row r="13" spans="2:15" x14ac:dyDescent="0.35">
      <c r="B13" s="16" t="s">
        <v>8</v>
      </c>
      <c r="C13" s="17">
        <v>187.18875086492656</v>
      </c>
      <c r="D13" s="18">
        <v>182.57377596618082</v>
      </c>
      <c r="E13" s="18">
        <v>173.12409126702815</v>
      </c>
      <c r="F13" s="18">
        <v>178.97959731606215</v>
      </c>
      <c r="G13" s="18">
        <v>175.20651025220795</v>
      </c>
      <c r="H13" s="18">
        <v>165.12677356650127</v>
      </c>
      <c r="I13" s="18">
        <v>160.22163111470192</v>
      </c>
      <c r="J13" s="18">
        <v>147.02006013065699</v>
      </c>
      <c r="K13" s="19">
        <v>128.2465564978649</v>
      </c>
    </row>
    <row r="14" spans="2:15" x14ac:dyDescent="0.35">
      <c r="B14" s="20" t="s">
        <v>9</v>
      </c>
      <c r="C14" s="21">
        <v>4.7619742080098071</v>
      </c>
      <c r="D14" s="21">
        <v>4.2088913212354031</v>
      </c>
      <c r="E14" s="21">
        <v>3.7200466403563968</v>
      </c>
      <c r="F14" s="21">
        <v>3.2879791731863817</v>
      </c>
      <c r="G14" s="21">
        <v>2.9060944897915779</v>
      </c>
      <c r="H14" s="21">
        <v>2.5685640750006784</v>
      </c>
      <c r="I14" s="21">
        <v>2.2702363706891235</v>
      </c>
      <c r="J14" s="21">
        <v>2.0065581501206511</v>
      </c>
      <c r="K14" s="22">
        <v>1.7735050243219586</v>
      </c>
    </row>
    <row r="16" spans="2:15" x14ac:dyDescent="0.35">
      <c r="C16" s="88" t="s">
        <v>10</v>
      </c>
      <c r="D16" s="89"/>
      <c r="E16" s="89"/>
      <c r="F16" s="89"/>
      <c r="G16" s="89"/>
      <c r="H16" s="89"/>
      <c r="I16" s="89"/>
      <c r="J16" s="89"/>
      <c r="K16" s="90"/>
    </row>
    <row r="17" spans="2:13" x14ac:dyDescent="0.35">
      <c r="B17" s="4"/>
      <c r="C17" s="5">
        <v>2020</v>
      </c>
      <c r="D17" s="6">
        <v>2025</v>
      </c>
      <c r="E17" s="6">
        <v>2030</v>
      </c>
      <c r="F17" s="6">
        <v>2035</v>
      </c>
      <c r="G17" s="6">
        <v>2040</v>
      </c>
      <c r="H17" s="6">
        <v>2045</v>
      </c>
      <c r="I17" s="6">
        <v>2050</v>
      </c>
      <c r="J17" s="6">
        <v>2055</v>
      </c>
      <c r="K17" s="7">
        <v>2060</v>
      </c>
    </row>
    <row r="18" spans="2:13" x14ac:dyDescent="0.35">
      <c r="B18" s="8" t="s">
        <v>3</v>
      </c>
      <c r="C18" s="9">
        <v>32.074472015950832</v>
      </c>
      <c r="D18" s="10">
        <v>37.116436407144334</v>
      </c>
      <c r="E18" s="10">
        <v>41.312079351128084</v>
      </c>
      <c r="F18" s="10">
        <v>47.017303456246729</v>
      </c>
      <c r="G18" s="10">
        <v>50.048366964871839</v>
      </c>
      <c r="H18" s="10">
        <v>51.378814268881314</v>
      </c>
      <c r="I18" s="10">
        <v>53.331671229310359</v>
      </c>
      <c r="J18" s="10">
        <v>55.17268950491674</v>
      </c>
      <c r="K18" s="11">
        <v>57.383695414754321</v>
      </c>
    </row>
    <row r="19" spans="2:13" x14ac:dyDescent="0.35">
      <c r="B19" s="12" t="s">
        <v>4</v>
      </c>
      <c r="C19" s="9">
        <v>24.077714612937989</v>
      </c>
      <c r="D19" s="10">
        <v>24.571803766672026</v>
      </c>
      <c r="E19" s="10">
        <v>23.791417158909255</v>
      </c>
      <c r="F19" s="10">
        <v>21.318907167283761</v>
      </c>
      <c r="G19" s="10">
        <v>20.290436564031985</v>
      </c>
      <c r="H19" s="10">
        <v>18.222584997651129</v>
      </c>
      <c r="I19" s="10">
        <v>14.438662112598221</v>
      </c>
      <c r="J19" s="10">
        <v>12.675833350681595</v>
      </c>
      <c r="K19" s="11">
        <v>13.518705562260116</v>
      </c>
    </row>
    <row r="20" spans="2:13" x14ac:dyDescent="0.35">
      <c r="B20" s="12" t="s">
        <v>5</v>
      </c>
      <c r="C20" s="9">
        <v>-6.9927504537079452E-2</v>
      </c>
      <c r="D20" s="10">
        <v>-2.9982416937595842</v>
      </c>
      <c r="E20" s="10">
        <v>-5.3364721990801218</v>
      </c>
      <c r="F20" s="10">
        <v>-3.051101375593936</v>
      </c>
      <c r="G20" s="10">
        <v>-3.5786503559950753</v>
      </c>
      <c r="H20" s="10">
        <v>-4.4816447606418519</v>
      </c>
      <c r="I20" s="10">
        <v>-1.2662039920991872</v>
      </c>
      <c r="J20" s="10">
        <v>1.6693008130582674</v>
      </c>
      <c r="K20" s="11">
        <v>-3.1234061058647176</v>
      </c>
    </row>
    <row r="21" spans="2:13" x14ac:dyDescent="0.35">
      <c r="B21" s="12" t="s">
        <v>6</v>
      </c>
      <c r="C21" s="9">
        <v>27.969163257657101</v>
      </c>
      <c r="D21" s="10">
        <v>27.75762100310298</v>
      </c>
      <c r="E21" s="10">
        <v>27.812367616169595</v>
      </c>
      <c r="F21" s="10">
        <v>26.507032896120577</v>
      </c>
      <c r="G21" s="10">
        <v>25.752792168469931</v>
      </c>
      <c r="H21" s="10">
        <v>25.145167833707891</v>
      </c>
      <c r="I21" s="10">
        <v>25.120589712758193</v>
      </c>
      <c r="J21" s="10">
        <v>25.299848000420042</v>
      </c>
      <c r="K21" s="11">
        <v>25.799162806324464</v>
      </c>
    </row>
    <row r="22" spans="2:13" x14ac:dyDescent="0.35">
      <c r="B22" s="8" t="s">
        <v>11</v>
      </c>
      <c r="C22" s="13">
        <v>84.051422382008838</v>
      </c>
      <c r="D22" s="14">
        <v>86.447619483159741</v>
      </c>
      <c r="E22" s="14">
        <v>87.579391927126807</v>
      </c>
      <c r="F22" s="14">
        <v>91.792142144057138</v>
      </c>
      <c r="G22" s="14">
        <v>92.512945341378696</v>
      </c>
      <c r="H22" s="14">
        <v>90.264922339598471</v>
      </c>
      <c r="I22" s="14">
        <v>91.624719062567578</v>
      </c>
      <c r="J22" s="14">
        <v>94.817671669076645</v>
      </c>
      <c r="K22" s="15">
        <v>93.578157677474195</v>
      </c>
      <c r="L22" s="7" t="s">
        <v>38</v>
      </c>
      <c r="M22" s="7" t="s">
        <v>53</v>
      </c>
    </row>
    <row r="23" spans="2:13" x14ac:dyDescent="0.35">
      <c r="B23" s="23" t="s">
        <v>12</v>
      </c>
      <c r="C23" s="24">
        <v>467.67875303858318</v>
      </c>
      <c r="D23" s="25">
        <v>501.78496828338893</v>
      </c>
      <c r="E23" s="25">
        <v>531.38243717782075</v>
      </c>
      <c r="F23" s="25">
        <v>593.01948539045543</v>
      </c>
      <c r="G23" s="25">
        <v>651.68541383578213</v>
      </c>
      <c r="H23" s="25">
        <v>712.21001827800933</v>
      </c>
      <c r="I23" s="25">
        <v>770.26012465124586</v>
      </c>
      <c r="J23" s="25">
        <v>772.74385344319376</v>
      </c>
      <c r="K23" s="26">
        <v>772.74961780641297</v>
      </c>
      <c r="L23" s="51">
        <v>16658.55553887313</v>
      </c>
      <c r="M23" s="51">
        <v>17107.338090857196</v>
      </c>
    </row>
    <row r="24" spans="2:13" x14ac:dyDescent="0.35">
      <c r="B24" s="23" t="s">
        <v>67</v>
      </c>
      <c r="C24" s="34">
        <v>467.67875303858318</v>
      </c>
      <c r="D24" s="35">
        <v>503.85160409814125</v>
      </c>
      <c r="E24" s="35">
        <v>537.8544291967554</v>
      </c>
      <c r="F24" s="35">
        <v>606.16927320574007</v>
      </c>
      <c r="G24" s="35">
        <v>673.57386167708978</v>
      </c>
      <c r="H24" s="35">
        <v>742.84501882311815</v>
      </c>
      <c r="I24" s="35">
        <v>808.04541467836953</v>
      </c>
      <c r="J24" s="35">
        <v>809.92766220074952</v>
      </c>
      <c r="K24" s="36">
        <v>812.26520481183843</v>
      </c>
      <c r="L24" s="37"/>
      <c r="M24" s="37"/>
    </row>
    <row r="25" spans="2:13" x14ac:dyDescent="0.35">
      <c r="B25" s="23" t="s">
        <v>70</v>
      </c>
      <c r="C25" s="24">
        <v>551.56544478800447</v>
      </c>
      <c r="D25" s="25">
        <v>608.45408674781436</v>
      </c>
      <c r="E25" s="25">
        <v>638.37714408342003</v>
      </c>
      <c r="F25" s="25">
        <v>678.99398508314835</v>
      </c>
      <c r="G25" s="25">
        <v>749.35030592130533</v>
      </c>
      <c r="H25" s="25">
        <v>802.27962818241133</v>
      </c>
      <c r="I25" s="25">
        <v>818.48299156513497</v>
      </c>
      <c r="J25" s="25">
        <v>801.73945522890722</v>
      </c>
      <c r="K25" s="26">
        <v>843.03668118544635</v>
      </c>
      <c r="L25" s="37"/>
      <c r="M25" s="37"/>
    </row>
    <row r="27" spans="2:13" x14ac:dyDescent="0.35">
      <c r="C27" s="88" t="s">
        <v>13</v>
      </c>
      <c r="D27" s="89"/>
      <c r="E27" s="89"/>
      <c r="F27" s="89"/>
      <c r="G27" s="89"/>
      <c r="H27" s="89"/>
      <c r="I27" s="89"/>
      <c r="J27" s="89"/>
      <c r="K27" s="90"/>
    </row>
    <row r="28" spans="2:13" x14ac:dyDescent="0.35">
      <c r="C28" s="27">
        <v>2020</v>
      </c>
      <c r="D28" s="28">
        <v>2025</v>
      </c>
      <c r="E28" s="28">
        <v>2030</v>
      </c>
      <c r="F28" s="28">
        <v>2035</v>
      </c>
      <c r="G28" s="28">
        <v>2040</v>
      </c>
      <c r="H28" s="28">
        <v>2045</v>
      </c>
      <c r="I28" s="28">
        <v>2050</v>
      </c>
      <c r="J28" s="28">
        <v>2055</v>
      </c>
      <c r="K28" s="29">
        <v>2060</v>
      </c>
      <c r="L28" s="7" t="s">
        <v>38</v>
      </c>
    </row>
    <row r="29" spans="2:13" x14ac:dyDescent="0.35">
      <c r="B29" s="30" t="s">
        <v>74</v>
      </c>
      <c r="C29" s="13">
        <v>2.4746036913262266</v>
      </c>
      <c r="D29" s="14">
        <v>3.7525282983540782</v>
      </c>
      <c r="E29" s="14">
        <v>4.9145694286818582</v>
      </c>
      <c r="F29" s="14">
        <v>5.537132540010929</v>
      </c>
      <c r="G29" s="14">
        <v>6.0869373638759594</v>
      </c>
      <c r="H29" s="14">
        <v>6.4761012758661289</v>
      </c>
      <c r="I29" s="14">
        <v>7.5337005370615824</v>
      </c>
      <c r="J29" s="14">
        <v>8.8836137721939199</v>
      </c>
      <c r="K29" s="15">
        <v>10.544846794091212</v>
      </c>
      <c r="L29" s="11">
        <v>152.01999027185425</v>
      </c>
    </row>
    <row r="30" spans="2:13" x14ac:dyDescent="0.35">
      <c r="B30" s="31" t="s">
        <v>93</v>
      </c>
      <c r="C30" s="9">
        <v>0</v>
      </c>
      <c r="D30" s="10">
        <v>0.26179768891464023</v>
      </c>
      <c r="E30" s="10">
        <v>0.32630060718885273</v>
      </c>
      <c r="F30" s="10">
        <v>2.2946970259731159</v>
      </c>
      <c r="G30" s="10">
        <v>4.090766242951851</v>
      </c>
      <c r="H30" s="10">
        <v>5.8207937592514654</v>
      </c>
      <c r="I30" s="10">
        <v>7.408420996144037</v>
      </c>
      <c r="J30" s="10">
        <v>7.4032375764529732</v>
      </c>
      <c r="K30" s="11">
        <v>7.2962398839685365</v>
      </c>
      <c r="L30" s="11">
        <v>81.3136940881638</v>
      </c>
    </row>
    <row r="31" spans="2:13" x14ac:dyDescent="0.35">
      <c r="B31" s="31" t="s">
        <v>94</v>
      </c>
      <c r="C31" s="9">
        <v>0</v>
      </c>
      <c r="D31" s="10">
        <v>0.60553126243164113</v>
      </c>
      <c r="E31" s="10">
        <v>1.7888262015933947</v>
      </c>
      <c r="F31" s="10">
        <v>2.4520788821207455</v>
      </c>
      <c r="G31" s="10">
        <v>3.0617333449332413</v>
      </c>
      <c r="H31" s="10">
        <v>3.6173712298834193</v>
      </c>
      <c r="I31" s="10">
        <v>3.9951978634659331</v>
      </c>
      <c r="J31" s="10">
        <v>3.8597378280190111</v>
      </c>
      <c r="K31" s="11">
        <v>3.7975367912286995</v>
      </c>
      <c r="L31" s="11">
        <v>59.004435135140561</v>
      </c>
    </row>
    <row r="32" spans="2:13" x14ac:dyDescent="0.35">
      <c r="B32" s="31" t="s">
        <v>15</v>
      </c>
      <c r="C32" s="9">
        <v>0.98630633226843256</v>
      </c>
      <c r="D32" s="10">
        <v>1.9663221240851909</v>
      </c>
      <c r="E32" s="10">
        <v>2.860061186111837</v>
      </c>
      <c r="F32" s="10">
        <v>4.3180379132868838</v>
      </c>
      <c r="G32" s="10">
        <v>5.65236287460755</v>
      </c>
      <c r="H32" s="10">
        <v>6.5457616452484197</v>
      </c>
      <c r="I32" s="10">
        <v>7.4085116217311926</v>
      </c>
      <c r="J32" s="10">
        <v>7.5454041128622515</v>
      </c>
      <c r="K32" s="11">
        <v>7.3207134784868941</v>
      </c>
      <c r="L32" s="11">
        <v>115.99217677316463</v>
      </c>
    </row>
    <row r="33" spans="2:13" x14ac:dyDescent="0.35">
      <c r="B33" s="31" t="s">
        <v>16</v>
      </c>
      <c r="C33" s="9">
        <v>4.8964688142875703</v>
      </c>
      <c r="D33" s="10">
        <v>4.8964574412174109</v>
      </c>
      <c r="E33" s="10">
        <v>4.8964834541151969</v>
      </c>
      <c r="F33" s="10">
        <v>5.1183281096098892</v>
      </c>
      <c r="G33" s="10">
        <v>5.1183264441796457</v>
      </c>
      <c r="H33" s="10">
        <v>5.1183146626444334</v>
      </c>
      <c r="I33" s="10">
        <v>5.1183097058446387</v>
      </c>
      <c r="J33" s="10">
        <v>5.1183191264424428</v>
      </c>
      <c r="K33" s="11">
        <v>5.1183324842383549</v>
      </c>
      <c r="L33" s="11">
        <v>137.95804411116478</v>
      </c>
    </row>
    <row r="34" spans="2:13" x14ac:dyDescent="0.35">
      <c r="B34" s="31" t="s">
        <v>17</v>
      </c>
      <c r="C34" s="9">
        <v>1.035590436009852</v>
      </c>
      <c r="D34" s="10">
        <v>1.1123824263158708</v>
      </c>
      <c r="E34" s="10">
        <v>1.1123824263158708</v>
      </c>
      <c r="F34" s="10">
        <v>1.1123824263158708</v>
      </c>
      <c r="G34" s="10">
        <v>1.1123824263158708</v>
      </c>
      <c r="H34" s="10">
        <v>1.1123824263158708</v>
      </c>
      <c r="I34" s="10">
        <v>1.1123824263158708</v>
      </c>
      <c r="J34" s="10">
        <v>1.1123824263158708</v>
      </c>
      <c r="K34" s="11">
        <v>1.1123824263158708</v>
      </c>
      <c r="L34" s="11">
        <v>30.229117310015184</v>
      </c>
    </row>
    <row r="35" spans="2:13" x14ac:dyDescent="0.35">
      <c r="B35" s="31" t="s">
        <v>95</v>
      </c>
      <c r="C35" s="9">
        <v>17.259526414171479</v>
      </c>
      <c r="D35" s="10">
        <v>17.218495535151739</v>
      </c>
      <c r="E35" s="10">
        <v>15.998769995128129</v>
      </c>
      <c r="F35" s="10">
        <v>12.265523582429225</v>
      </c>
      <c r="G35" s="10">
        <v>11.08245793202318</v>
      </c>
      <c r="H35" s="10">
        <v>8.8388810198829333</v>
      </c>
      <c r="I35" s="10">
        <v>3.7077502280838379</v>
      </c>
      <c r="J35" s="10">
        <v>4.9878050904217104E-2</v>
      </c>
      <c r="K35" s="11">
        <v>0</v>
      </c>
      <c r="L35" s="11">
        <v>317.93260751810112</v>
      </c>
    </row>
    <row r="36" spans="2:13" x14ac:dyDescent="0.35">
      <c r="B36" s="31" t="s">
        <v>96</v>
      </c>
      <c r="C36" s="9">
        <v>0</v>
      </c>
      <c r="D36" s="10">
        <v>0.95912525827377137</v>
      </c>
      <c r="E36" s="10">
        <v>0.95927677861102589</v>
      </c>
      <c r="F36" s="10">
        <v>4.6862989537506321</v>
      </c>
      <c r="G36" s="10">
        <v>6.6003359067007885</v>
      </c>
      <c r="H36" s="10">
        <v>8.5141906543992842</v>
      </c>
      <c r="I36" s="10">
        <v>10.465475872954565</v>
      </c>
      <c r="J36" s="10">
        <v>12.395662232300905</v>
      </c>
      <c r="K36" s="11">
        <v>14.294019483119765</v>
      </c>
      <c r="L36" s="11">
        <v>138.04654215684633</v>
      </c>
      <c r="M36" s="42"/>
    </row>
    <row r="37" spans="2:13" x14ac:dyDescent="0.35">
      <c r="B37" s="31" t="s">
        <v>19</v>
      </c>
      <c r="C37" s="9">
        <v>0.67980183075883849</v>
      </c>
      <c r="D37" s="10">
        <v>2.0433511777044515</v>
      </c>
      <c r="E37" s="10">
        <v>3.4392892885641295</v>
      </c>
      <c r="F37" s="10">
        <v>4.0347609269090716</v>
      </c>
      <c r="G37" s="10">
        <v>4.0928928860242797</v>
      </c>
      <c r="H37" s="10">
        <v>4.2043173766727637</v>
      </c>
      <c r="I37" s="10">
        <v>5.4101112691816287</v>
      </c>
      <c r="J37" s="10">
        <v>5.3602191071102441</v>
      </c>
      <c r="K37" s="11">
        <v>3.1054123184108482</v>
      </c>
      <c r="L37" s="11">
        <v>89.136647377181532</v>
      </c>
    </row>
    <row r="38" spans="2:13" x14ac:dyDescent="0.35">
      <c r="B38" s="31" t="s">
        <v>20</v>
      </c>
      <c r="C38" s="9">
        <v>1.2584108776574494</v>
      </c>
      <c r="D38" s="10">
        <v>0.450462220604678</v>
      </c>
      <c r="E38" s="10">
        <v>0.29671227865033134</v>
      </c>
      <c r="F38" s="10">
        <v>0.14614414428784306</v>
      </c>
      <c r="G38" s="10">
        <v>0</v>
      </c>
      <c r="H38" s="10">
        <v>0</v>
      </c>
      <c r="I38" s="10">
        <v>0</v>
      </c>
      <c r="J38" s="10">
        <v>0</v>
      </c>
      <c r="K38" s="11">
        <v>0</v>
      </c>
      <c r="L38" s="11">
        <v>9.4727690913784457</v>
      </c>
    </row>
    <row r="39" spans="2:13" x14ac:dyDescent="0.35">
      <c r="B39" s="31" t="s">
        <v>103</v>
      </c>
      <c r="C39" s="9">
        <v>7.9110950149999999E-9</v>
      </c>
      <c r="D39" s="10">
        <v>3.0243428445000001E-8</v>
      </c>
      <c r="E39" s="10">
        <v>2.8680773038051732E-2</v>
      </c>
      <c r="F39" s="10">
        <v>0.49678087797701209</v>
      </c>
      <c r="G39" s="10">
        <v>0.61339844421299494</v>
      </c>
      <c r="H39" s="10">
        <v>0.61977109638896521</v>
      </c>
      <c r="I39" s="10">
        <v>1.3010897190898283</v>
      </c>
      <c r="J39" s="10">
        <v>1.7814163142243786</v>
      </c>
      <c r="K39" s="11">
        <v>1.6913854081065098</v>
      </c>
      <c r="L39" s="11">
        <v>14.642591915668994</v>
      </c>
    </row>
    <row r="40" spans="2:13" x14ac:dyDescent="0.35">
      <c r="B40" s="31" t="s">
        <v>104</v>
      </c>
      <c r="C40" s="9">
        <v>1.3230482254215691E-3</v>
      </c>
      <c r="D40" s="10">
        <v>0.2655022128289905</v>
      </c>
      <c r="E40" s="10">
        <v>0.53272917205530868</v>
      </c>
      <c r="F40" s="10">
        <v>0.77706704750210798</v>
      </c>
      <c r="G40" s="10">
        <v>1.0409119029974891</v>
      </c>
      <c r="H40" s="10">
        <v>1.3523382084619762</v>
      </c>
      <c r="I40" s="10">
        <v>1.7092466457266347</v>
      </c>
      <c r="J40" s="10">
        <v>1.7352930313755168</v>
      </c>
      <c r="K40" s="11">
        <v>1.7388972508795373</v>
      </c>
      <c r="L40" s="11">
        <v>22.605386888891992</v>
      </c>
    </row>
    <row r="41" spans="2:13" x14ac:dyDescent="0.35">
      <c r="B41" s="31" t="s">
        <v>22</v>
      </c>
      <c r="C41" s="9">
        <v>0.59351531444799988</v>
      </c>
      <c r="D41" s="10">
        <v>0.85487500293149998</v>
      </c>
      <c r="E41" s="10">
        <v>1.1162346914149999</v>
      </c>
      <c r="F41" s="10">
        <v>1.3513588595099999</v>
      </c>
      <c r="G41" s="10">
        <v>1.5864830276049997</v>
      </c>
      <c r="H41" s="10">
        <v>1.8216071957</v>
      </c>
      <c r="I41" s="10">
        <v>2.0567313637949991</v>
      </c>
      <c r="J41" s="10">
        <v>2.2918555318899996</v>
      </c>
      <c r="K41" s="11">
        <v>2.526979699985</v>
      </c>
      <c r="L41" s="11">
        <v>38.059068823086015</v>
      </c>
    </row>
    <row r="42" spans="2:13" x14ac:dyDescent="0.35">
      <c r="B42" s="31" t="s">
        <v>23</v>
      </c>
      <c r="C42" s="9">
        <v>0</v>
      </c>
      <c r="D42" s="10">
        <v>3.4849806326202715E-2</v>
      </c>
      <c r="E42" s="10">
        <v>0.10672256584113821</v>
      </c>
      <c r="F42" s="10">
        <v>0.18812315272208727</v>
      </c>
      <c r="G42" s="10">
        <v>0.25802142977234199</v>
      </c>
      <c r="H42" s="10">
        <v>0.31600323551962012</v>
      </c>
      <c r="I42" s="10">
        <v>0.34604228265753023</v>
      </c>
      <c r="J42" s="10">
        <v>0.32535464829272853</v>
      </c>
      <c r="K42" s="11">
        <v>0.30784884032313059</v>
      </c>
      <c r="L42" s="11">
        <v>4.7081584538358205</v>
      </c>
    </row>
    <row r="43" spans="2:13" x14ac:dyDescent="0.35">
      <c r="B43" s="32" t="s">
        <v>24</v>
      </c>
      <c r="C43" s="17">
        <v>13.08058339587363</v>
      </c>
      <c r="D43" s="18">
        <v>13.928356974664359</v>
      </c>
      <c r="E43" s="18">
        <v>14.779003687565696</v>
      </c>
      <c r="F43" s="18">
        <v>15.719187007285297</v>
      </c>
      <c r="G43" s="18">
        <v>16.782719021736217</v>
      </c>
      <c r="H43" s="18">
        <v>17.908640442448707</v>
      </c>
      <c r="I43" s="18">
        <v>19.349388563461929</v>
      </c>
      <c r="J43" s="18">
        <v>19.550302035371665</v>
      </c>
      <c r="K43" s="19">
        <v>19.936293198312654</v>
      </c>
      <c r="L43" s="11">
        <v>440.86056151441647</v>
      </c>
    </row>
    <row r="44" spans="2:13" x14ac:dyDescent="0.35">
      <c r="B44" s="31" t="s">
        <v>25</v>
      </c>
      <c r="C44" s="9">
        <v>-0.59884933407948504</v>
      </c>
      <c r="D44" s="10">
        <v>-0.90221957271697495</v>
      </c>
      <c r="E44" s="10">
        <v>-2.2129678053611399</v>
      </c>
      <c r="F44" s="10">
        <v>-1.904548196980935</v>
      </c>
      <c r="G44" s="10">
        <v>-1.9482245609230699</v>
      </c>
      <c r="H44" s="10">
        <v>-3.5180106053068099</v>
      </c>
      <c r="I44" s="10">
        <v>-5.3802681884021499</v>
      </c>
      <c r="J44" s="10">
        <v>-5.7224592033651502</v>
      </c>
      <c r="K44" s="11">
        <v>-6.5801997322663004</v>
      </c>
      <c r="L44" s="11">
        <v>-71.208412750852531</v>
      </c>
      <c r="M44" s="42"/>
    </row>
    <row r="45" spans="2:13" x14ac:dyDescent="0.35">
      <c r="B45" s="31" t="s">
        <v>26</v>
      </c>
      <c r="C45" s="9">
        <v>-2.35902158143882</v>
      </c>
      <c r="D45" s="10">
        <v>-3.9985486307727598</v>
      </c>
      <c r="E45" s="10">
        <v>-4.1356085932512396</v>
      </c>
      <c r="F45" s="10">
        <v>-3.5614073653117901</v>
      </c>
      <c r="G45" s="10">
        <v>-3.7993704059234101</v>
      </c>
      <c r="H45" s="10">
        <v>-2.8375222155347601</v>
      </c>
      <c r="I45" s="10">
        <v>1.1422717571996401</v>
      </c>
      <c r="J45" s="10">
        <v>3.6752821328104099</v>
      </c>
      <c r="K45" s="11">
        <v>2.4118577399997703</v>
      </c>
      <c r="L45" s="11">
        <v>-59.241897654420008</v>
      </c>
    </row>
    <row r="46" spans="2:13" x14ac:dyDescent="0.35">
      <c r="B46" s="31" t="s">
        <v>27</v>
      </c>
      <c r="C46" s="9">
        <v>0</v>
      </c>
      <c r="D46" s="10">
        <v>-9.1417412571934004E-2</v>
      </c>
      <c r="E46" s="10">
        <v>-0.28301575767792647</v>
      </c>
      <c r="F46" s="10">
        <v>-0.6199204204148977</v>
      </c>
      <c r="G46" s="10">
        <v>-1.1467870517692687</v>
      </c>
      <c r="H46" s="10">
        <v>-1.6639046523068943</v>
      </c>
      <c r="I46" s="10">
        <v>-2.1734695573451548</v>
      </c>
      <c r="J46" s="10">
        <v>-2.2683083687125847</v>
      </c>
      <c r="K46" s="11">
        <v>-2.5481067559913639</v>
      </c>
      <c r="L46" s="11">
        <v>-25.087262868668702</v>
      </c>
    </row>
    <row r="47" spans="2:13" x14ac:dyDescent="0.35">
      <c r="B47" s="31" t="s">
        <v>28</v>
      </c>
      <c r="C47" s="9">
        <v>8.0516331746863993E-4</v>
      </c>
      <c r="D47" s="10">
        <v>2.0264156545506451E-2</v>
      </c>
      <c r="E47" s="10">
        <v>1.3700350202689469E-2</v>
      </c>
      <c r="F47" s="10">
        <v>2.2503430173215027E-2</v>
      </c>
      <c r="G47" s="10">
        <v>3.9898406428037275E-3</v>
      </c>
      <c r="H47" s="10">
        <v>4.0545233812998564E-2</v>
      </c>
      <c r="I47" s="10">
        <v>6.3974419302142052E-2</v>
      </c>
      <c r="J47" s="10">
        <v>0.17258262558501544</v>
      </c>
      <c r="K47" s="11">
        <v>0.23804627108731038</v>
      </c>
      <c r="L47" s="11">
        <v>1.243528821162059</v>
      </c>
    </row>
    <row r="48" spans="2:13" x14ac:dyDescent="0.35">
      <c r="B48" s="33" t="s">
        <v>7</v>
      </c>
      <c r="C48" s="34">
        <v>39.309064410737157</v>
      </c>
      <c r="D48" s="35">
        <v>43.37811600053179</v>
      </c>
      <c r="E48" s="35">
        <v>46.538150728788217</v>
      </c>
      <c r="F48" s="35">
        <v>54.434528897156305</v>
      </c>
      <c r="G48" s="35">
        <v>60.289337069963466</v>
      </c>
      <c r="H48" s="35">
        <v>64.28758198934851</v>
      </c>
      <c r="I48" s="35">
        <v>70.574867526268676</v>
      </c>
      <c r="J48" s="35">
        <v>73.269772980073839</v>
      </c>
      <c r="K48" s="36">
        <v>72.312485580296439</v>
      </c>
      <c r="L48" s="51">
        <v>1497.6877469761309</v>
      </c>
    </row>
    <row r="49" spans="2:11" x14ac:dyDescent="0.35">
      <c r="B49" s="4"/>
      <c r="C49" s="37"/>
      <c r="D49" s="37"/>
      <c r="E49" s="37"/>
      <c r="F49" s="37"/>
      <c r="G49" s="37"/>
      <c r="H49" s="37"/>
      <c r="I49" s="37"/>
      <c r="J49" s="37"/>
      <c r="K49" s="37"/>
    </row>
    <row r="50" spans="2:11" x14ac:dyDescent="0.35">
      <c r="C50" s="88" t="s">
        <v>82</v>
      </c>
      <c r="D50" s="89"/>
      <c r="E50" s="89"/>
      <c r="F50" s="89"/>
      <c r="G50" s="89"/>
      <c r="H50" s="89"/>
      <c r="I50" s="89"/>
      <c r="J50" s="89"/>
      <c r="K50" s="90"/>
    </row>
    <row r="51" spans="2:11" x14ac:dyDescent="0.35">
      <c r="C51" s="27">
        <v>2020</v>
      </c>
      <c r="D51" s="28">
        <v>2025</v>
      </c>
      <c r="E51" s="28">
        <v>2030</v>
      </c>
      <c r="F51" s="28">
        <v>2035</v>
      </c>
      <c r="G51" s="28">
        <v>2040</v>
      </c>
      <c r="H51" s="28">
        <v>2045</v>
      </c>
      <c r="I51" s="28">
        <v>2050</v>
      </c>
      <c r="J51" s="28">
        <v>2055</v>
      </c>
      <c r="K51" s="29">
        <v>2060</v>
      </c>
    </row>
    <row r="52" spans="2:11" x14ac:dyDescent="0.35">
      <c r="B52" s="30" t="s">
        <v>84</v>
      </c>
      <c r="C52" s="13">
        <v>2.1093895550268793</v>
      </c>
      <c r="D52" s="14">
        <v>2.9958182256531765</v>
      </c>
      <c r="E52" s="14">
        <v>3.831941184925844</v>
      </c>
      <c r="F52" s="14">
        <v>4.225594545741103</v>
      </c>
      <c r="G52" s="14">
        <v>4.6105364995480764</v>
      </c>
      <c r="H52" s="14">
        <v>4.8470476273891814</v>
      </c>
      <c r="I52" s="14">
        <v>5.7139530855531886</v>
      </c>
      <c r="J52" s="14">
        <v>6.6998202071832198</v>
      </c>
      <c r="K52" s="15">
        <v>7.924269935871842</v>
      </c>
    </row>
    <row r="53" spans="2:11" x14ac:dyDescent="0.35">
      <c r="B53" s="31" t="s">
        <v>92</v>
      </c>
      <c r="C53" s="9">
        <v>0</v>
      </c>
      <c r="D53" s="10">
        <v>0.189194820679918</v>
      </c>
      <c r="E53" s="10">
        <v>0.24448463087534708</v>
      </c>
      <c r="F53" s="10">
        <v>1.7293184108731172</v>
      </c>
      <c r="G53" s="10">
        <v>3.1785161758569469</v>
      </c>
      <c r="H53" s="10">
        <v>4.5920779348136476</v>
      </c>
      <c r="I53" s="10">
        <v>5.9311280347683484</v>
      </c>
      <c r="J53" s="10">
        <v>5.9259446150623249</v>
      </c>
      <c r="K53" s="11">
        <v>5.8190365823552543</v>
      </c>
    </row>
    <row r="54" spans="2:11" x14ac:dyDescent="0.35">
      <c r="B54" s="31" t="s">
        <v>91</v>
      </c>
      <c r="C54" s="9">
        <v>0</v>
      </c>
      <c r="D54" s="10">
        <v>0.45717762148652102</v>
      </c>
      <c r="E54" s="10">
        <v>1.371532860626768</v>
      </c>
      <c r="F54" s="10">
        <v>1.910608512804794</v>
      </c>
      <c r="G54" s="10">
        <v>2.4289504868812952</v>
      </c>
      <c r="H54" s="10">
        <v>2.926558782155201</v>
      </c>
      <c r="I54" s="10">
        <v>3.2800680086126062</v>
      </c>
      <c r="J54" s="10">
        <v>3.1446079731651007</v>
      </c>
      <c r="K54" s="11">
        <v>3.0824069363738635</v>
      </c>
    </row>
    <row r="55" spans="2:11" x14ac:dyDescent="0.35">
      <c r="B55" s="31" t="s">
        <v>46</v>
      </c>
      <c r="C55" s="9">
        <v>0.72590796940613511</v>
      </c>
      <c r="D55" s="10">
        <v>1.4873873285600547</v>
      </c>
      <c r="E55" s="10">
        <v>2.2730292580447093</v>
      </c>
      <c r="F55" s="10">
        <v>3.4247648222113312</v>
      </c>
      <c r="G55" s="10">
        <v>4.5014794546030723</v>
      </c>
      <c r="H55" s="10">
        <v>5.1841274911431316</v>
      </c>
      <c r="I55" s="10">
        <v>5.8703782570655214</v>
      </c>
      <c r="J55" s="10">
        <v>5.9212464397037703</v>
      </c>
      <c r="K55" s="11">
        <v>5.6965568562692734</v>
      </c>
    </row>
    <row r="56" spans="2:11" x14ac:dyDescent="0.35">
      <c r="B56" s="31" t="s">
        <v>85</v>
      </c>
      <c r="C56" s="9">
        <v>4.5335144907818128</v>
      </c>
      <c r="D56" s="10">
        <v>4.5335144907818128</v>
      </c>
      <c r="E56" s="10">
        <v>4.5335144907818128</v>
      </c>
      <c r="F56" s="10">
        <v>4.7192170214460374</v>
      </c>
      <c r="G56" s="10">
        <v>4.7192170214460374</v>
      </c>
      <c r="H56" s="10">
        <v>4.7192170214460374</v>
      </c>
      <c r="I56" s="10">
        <v>4.7192170214460374</v>
      </c>
      <c r="J56" s="10">
        <v>4.7192170214460374</v>
      </c>
      <c r="K56" s="11">
        <v>4.7192170214460374</v>
      </c>
    </row>
    <row r="57" spans="2:11" x14ac:dyDescent="0.35">
      <c r="B57" s="31" t="s">
        <v>86</v>
      </c>
      <c r="C57" s="9">
        <v>0.79741400320665712</v>
      </c>
      <c r="D57" s="10">
        <v>0.84204504309922523</v>
      </c>
      <c r="E57" s="10">
        <v>0.84204504309922523</v>
      </c>
      <c r="F57" s="10">
        <v>0.84204504309922523</v>
      </c>
      <c r="G57" s="10">
        <v>0.84204504309922523</v>
      </c>
      <c r="H57" s="10">
        <v>0.84204504309922523</v>
      </c>
      <c r="I57" s="10">
        <v>0.84204504309922523</v>
      </c>
      <c r="J57" s="10">
        <v>0.84204504309922523</v>
      </c>
      <c r="K57" s="11">
        <v>0.84204504309922523</v>
      </c>
    </row>
    <row r="58" spans="2:11" x14ac:dyDescent="0.35">
      <c r="B58" s="31" t="s">
        <v>97</v>
      </c>
      <c r="C58" s="9">
        <v>5.0994389910228275</v>
      </c>
      <c r="D58" s="10">
        <v>5.0994389910228275</v>
      </c>
      <c r="E58" s="10">
        <v>4.6877142289780691</v>
      </c>
      <c r="F58" s="10">
        <v>3.4405705323924742</v>
      </c>
      <c r="G58" s="10">
        <v>3.0396284755494598</v>
      </c>
      <c r="H58" s="10">
        <v>2.4286706735583441</v>
      </c>
      <c r="I58" s="10">
        <v>1.0173659753311111</v>
      </c>
      <c r="J58" s="10">
        <v>4.9878050904217104E-2</v>
      </c>
      <c r="K58" s="11">
        <v>0</v>
      </c>
    </row>
    <row r="59" spans="2:11" x14ac:dyDescent="0.35">
      <c r="B59" s="31" t="s">
        <v>98</v>
      </c>
      <c r="C59" s="9">
        <v>0</v>
      </c>
      <c r="D59" s="10">
        <v>0.68140643299927506</v>
      </c>
      <c r="E59" s="10">
        <v>0.68140643299927506</v>
      </c>
      <c r="F59" s="10">
        <v>3.3218559761130151</v>
      </c>
      <c r="G59" s="10">
        <v>4.6846687340278859</v>
      </c>
      <c r="H59" s="10">
        <v>6.0474811860072855</v>
      </c>
      <c r="I59" s="10">
        <v>7.4102939418736149</v>
      </c>
      <c r="J59" s="10">
        <v>8.7731066273642249</v>
      </c>
      <c r="K59" s="11">
        <v>10.135919349319485</v>
      </c>
    </row>
    <row r="60" spans="2:11" x14ac:dyDescent="0.35">
      <c r="B60" s="31" t="s">
        <v>48</v>
      </c>
      <c r="C60" s="9">
        <v>0.47597210036046655</v>
      </c>
      <c r="D60" s="10">
        <v>1.0086638064488764</v>
      </c>
      <c r="E60" s="10">
        <v>1.6933216366052366</v>
      </c>
      <c r="F60" s="10">
        <v>1.708880066460494</v>
      </c>
      <c r="G60" s="10">
        <v>1.5272310332544203</v>
      </c>
      <c r="H60" s="10">
        <v>1.3726961829618445</v>
      </c>
      <c r="I60" s="10">
        <v>1.5633222893562175</v>
      </c>
      <c r="J60" s="10">
        <v>1.2660241974371571</v>
      </c>
      <c r="K60" s="11">
        <v>0.70683905186730445</v>
      </c>
    </row>
    <row r="61" spans="2:11" x14ac:dyDescent="0.35">
      <c r="B61" s="31" t="s">
        <v>87</v>
      </c>
      <c r="C61" s="9">
        <v>0.72512639283059288</v>
      </c>
      <c r="D61" s="10">
        <v>0.28791702511704825</v>
      </c>
      <c r="E61" s="10">
        <v>0.18700072667306861</v>
      </c>
      <c r="F61" s="10">
        <v>8.608442822908334E-2</v>
      </c>
      <c r="G61" s="10">
        <v>0</v>
      </c>
      <c r="H61" s="10">
        <v>0</v>
      </c>
      <c r="I61" s="10">
        <v>0</v>
      </c>
      <c r="J61" s="10">
        <v>0</v>
      </c>
      <c r="K61" s="11">
        <v>0</v>
      </c>
    </row>
    <row r="62" spans="2:11" x14ac:dyDescent="0.35">
      <c r="B62" s="31" t="s">
        <v>105</v>
      </c>
      <c r="C62" s="9">
        <v>3.3382990200000003E-10</v>
      </c>
      <c r="D62" s="10">
        <v>1.276308612E-9</v>
      </c>
      <c r="E62" s="10">
        <v>2.3150639937331113E-2</v>
      </c>
      <c r="F62" s="10">
        <v>0.3845573422657011</v>
      </c>
      <c r="G62" s="10">
        <v>0.4757161114480874</v>
      </c>
      <c r="H62" s="10">
        <v>0.48208818565070816</v>
      </c>
      <c r="I62" s="10">
        <v>1.0079114322592735</v>
      </c>
      <c r="J62" s="10">
        <v>1.3804047659422976</v>
      </c>
      <c r="K62" s="11">
        <v>1.3137285370309435</v>
      </c>
    </row>
    <row r="63" spans="2:11" x14ac:dyDescent="0.35">
      <c r="B63" s="31" t="s">
        <v>106</v>
      </c>
      <c r="C63" s="9">
        <v>1.205559373615263E-3</v>
      </c>
      <c r="D63" s="10">
        <v>0.26243140961356204</v>
      </c>
      <c r="E63" s="10">
        <v>0.52868615512930439</v>
      </c>
      <c r="F63" s="10">
        <v>0.77122053206543384</v>
      </c>
      <c r="G63" s="10">
        <v>1.0335369129261145</v>
      </c>
      <c r="H63" s="10">
        <v>1.3253952866433463</v>
      </c>
      <c r="I63" s="10">
        <v>1.6693748790162324</v>
      </c>
      <c r="J63" s="10">
        <v>1.6693748790162324</v>
      </c>
      <c r="K63" s="11">
        <v>1.6693748790162324</v>
      </c>
    </row>
    <row r="64" spans="2:11" x14ac:dyDescent="0.35">
      <c r="B64" s="31" t="s">
        <v>88</v>
      </c>
      <c r="C64" s="9">
        <v>0.53258001444799985</v>
      </c>
      <c r="D64" s="10">
        <v>0.75636887793149998</v>
      </c>
      <c r="E64" s="10">
        <v>0.98015774141499989</v>
      </c>
      <c r="F64" s="10">
        <v>1.18921190951</v>
      </c>
      <c r="G64" s="10">
        <v>1.3982660776049998</v>
      </c>
      <c r="H64" s="10">
        <v>1.6073202457</v>
      </c>
      <c r="I64" s="10">
        <v>1.8163744137949991</v>
      </c>
      <c r="J64" s="10">
        <v>2.0254285818899995</v>
      </c>
      <c r="K64" s="11">
        <v>2.2344827499850002</v>
      </c>
    </row>
    <row r="65" spans="2:11" x14ac:dyDescent="0.35">
      <c r="B65" s="31" t="s">
        <v>89</v>
      </c>
      <c r="C65" s="9">
        <v>0</v>
      </c>
      <c r="D65" s="10">
        <v>2.3105790681232884E-2</v>
      </c>
      <c r="E65" s="10">
        <v>7.4528380394971935E-2</v>
      </c>
      <c r="F65" s="10">
        <v>0.12824795685851167</v>
      </c>
      <c r="G65" s="10">
        <v>0.17599871106197237</v>
      </c>
      <c r="H65" s="10">
        <v>0.21778058897444633</v>
      </c>
      <c r="I65" s="10">
        <v>0.2378273467714743</v>
      </c>
      <c r="J65" s="10">
        <v>0.21725829064039476</v>
      </c>
      <c r="K65" s="11">
        <v>0.19935175743655129</v>
      </c>
    </row>
    <row r="66" spans="2:11" x14ac:dyDescent="0.35">
      <c r="B66" s="32" t="s">
        <v>90</v>
      </c>
      <c r="C66" s="17">
        <v>13.08058339587363</v>
      </c>
      <c r="D66" s="18">
        <v>13.928356974664359</v>
      </c>
      <c r="E66" s="18">
        <v>14.779003687565696</v>
      </c>
      <c r="F66" s="18">
        <v>15.719187007285297</v>
      </c>
      <c r="G66" s="18">
        <v>16.782719021736217</v>
      </c>
      <c r="H66" s="18">
        <v>17.908640442448707</v>
      </c>
      <c r="I66" s="18">
        <v>19.349388563461929</v>
      </c>
      <c r="J66" s="18">
        <v>19.550302035371665</v>
      </c>
      <c r="K66" s="19">
        <v>19.936293198312654</v>
      </c>
    </row>
    <row r="67" spans="2:11" x14ac:dyDescent="0.35">
      <c r="B67" s="4"/>
      <c r="C67" s="37"/>
      <c r="D67" s="37"/>
      <c r="E67" s="37"/>
      <c r="F67" s="37"/>
      <c r="G67" s="37"/>
      <c r="H67" s="37"/>
      <c r="I67" s="37"/>
      <c r="J67" s="37"/>
      <c r="K67" s="37"/>
    </row>
    <row r="68" spans="2:11" x14ac:dyDescent="0.35">
      <c r="C68" s="88" t="s">
        <v>83</v>
      </c>
      <c r="D68" s="89"/>
      <c r="E68" s="89"/>
      <c r="F68" s="89"/>
      <c r="G68" s="89"/>
      <c r="H68" s="89"/>
      <c r="I68" s="89"/>
      <c r="J68" s="89"/>
      <c r="K68" s="90"/>
    </row>
    <row r="69" spans="2:11" x14ac:dyDescent="0.35">
      <c r="C69" s="27">
        <v>2020</v>
      </c>
      <c r="D69" s="28">
        <v>2025</v>
      </c>
      <c r="E69" s="28">
        <v>2030</v>
      </c>
      <c r="F69" s="28">
        <v>2035</v>
      </c>
      <c r="G69" s="28">
        <v>2040</v>
      </c>
      <c r="H69" s="28">
        <v>2045</v>
      </c>
      <c r="I69" s="28">
        <v>2050</v>
      </c>
      <c r="J69" s="28">
        <v>2055</v>
      </c>
      <c r="K69" s="29">
        <v>2060</v>
      </c>
    </row>
    <row r="70" spans="2:11" x14ac:dyDescent="0.35">
      <c r="B70" s="30" t="s">
        <v>84</v>
      </c>
      <c r="C70" s="13">
        <v>0.36521413629934707</v>
      </c>
      <c r="D70" s="14">
        <v>0.75671007270090163</v>
      </c>
      <c r="E70" s="14">
        <v>1.0826282437560144</v>
      </c>
      <c r="F70" s="14">
        <v>1.311537994269826</v>
      </c>
      <c r="G70" s="14">
        <v>1.476400864327883</v>
      </c>
      <c r="H70" s="14">
        <v>1.6290536484769473</v>
      </c>
      <c r="I70" s="14">
        <v>1.8197474515083936</v>
      </c>
      <c r="J70" s="14">
        <v>2.1837935650107001</v>
      </c>
      <c r="K70" s="15">
        <v>2.62057685821937</v>
      </c>
    </row>
    <row r="71" spans="2:11" x14ac:dyDescent="0.35">
      <c r="B71" s="31" t="s">
        <v>92</v>
      </c>
      <c r="C71" s="9">
        <v>0</v>
      </c>
      <c r="D71" s="10">
        <v>7.2602868234722229E-2</v>
      </c>
      <c r="E71" s="10">
        <v>8.1815976313505664E-2</v>
      </c>
      <c r="F71" s="10">
        <v>0.56537861509999854</v>
      </c>
      <c r="G71" s="10">
        <v>0.91225006709490397</v>
      </c>
      <c r="H71" s="10">
        <v>1.2287158244378178</v>
      </c>
      <c r="I71" s="10">
        <v>1.4772929613756889</v>
      </c>
      <c r="J71" s="10">
        <v>1.4772929613906485</v>
      </c>
      <c r="K71" s="11">
        <v>1.4772033016132819</v>
      </c>
    </row>
    <row r="72" spans="2:11" x14ac:dyDescent="0.35">
      <c r="B72" s="31" t="s">
        <v>91</v>
      </c>
      <c r="C72" s="9">
        <v>0</v>
      </c>
      <c r="D72" s="10">
        <v>0.14835364094512007</v>
      </c>
      <c r="E72" s="10">
        <v>0.41729334096662662</v>
      </c>
      <c r="F72" s="10">
        <v>0.54147036931595138</v>
      </c>
      <c r="G72" s="10">
        <v>0.63278285805194612</v>
      </c>
      <c r="H72" s="10">
        <v>0.69081244772821837</v>
      </c>
      <c r="I72" s="10">
        <v>0.71512985485332692</v>
      </c>
      <c r="J72" s="10">
        <v>0.71512985485391034</v>
      </c>
      <c r="K72" s="11">
        <v>0.71512985485483571</v>
      </c>
    </row>
    <row r="73" spans="2:11" x14ac:dyDescent="0.35">
      <c r="B73" s="31" t="s">
        <v>46</v>
      </c>
      <c r="C73" s="9">
        <v>0.26039836286229745</v>
      </c>
      <c r="D73" s="10">
        <v>0.47893479552513629</v>
      </c>
      <c r="E73" s="10">
        <v>0.58703192806712767</v>
      </c>
      <c r="F73" s="10">
        <v>0.89327309107555231</v>
      </c>
      <c r="G73" s="10">
        <v>1.150883420004478</v>
      </c>
      <c r="H73" s="10">
        <v>1.3616341541052881</v>
      </c>
      <c r="I73" s="10">
        <v>1.538133364665671</v>
      </c>
      <c r="J73" s="10">
        <v>1.6241576731584813</v>
      </c>
      <c r="K73" s="11">
        <v>1.6241566222176205</v>
      </c>
    </row>
    <row r="74" spans="2:11" x14ac:dyDescent="0.35">
      <c r="B74" s="31" t="s">
        <v>85</v>
      </c>
      <c r="C74" s="9">
        <v>0.36295432350575746</v>
      </c>
      <c r="D74" s="10">
        <v>0.36294295043559793</v>
      </c>
      <c r="E74" s="10">
        <v>0.36296896333338435</v>
      </c>
      <c r="F74" s="10">
        <v>0.39911108816385216</v>
      </c>
      <c r="G74" s="10">
        <v>0.3991094227336085</v>
      </c>
      <c r="H74" s="10">
        <v>0.39909764119839586</v>
      </c>
      <c r="I74" s="10">
        <v>0.39909268439860107</v>
      </c>
      <c r="J74" s="10">
        <v>0.39910210499640569</v>
      </c>
      <c r="K74" s="11">
        <v>0.39911546279231708</v>
      </c>
    </row>
    <row r="75" spans="2:11" x14ac:dyDescent="0.35">
      <c r="B75" s="31" t="s">
        <v>86</v>
      </c>
      <c r="C75" s="9">
        <v>0.23817643280319492</v>
      </c>
      <c r="D75" s="10">
        <v>0.27033738321664558</v>
      </c>
      <c r="E75" s="10">
        <v>0.27033738321664558</v>
      </c>
      <c r="F75" s="10">
        <v>0.27033738321664558</v>
      </c>
      <c r="G75" s="10">
        <v>0.27033738321664558</v>
      </c>
      <c r="H75" s="10">
        <v>0.27033738321664558</v>
      </c>
      <c r="I75" s="10">
        <v>0.27033738321664558</v>
      </c>
      <c r="J75" s="10">
        <v>0.27033738321664558</v>
      </c>
      <c r="K75" s="11">
        <v>0.27033738321664558</v>
      </c>
    </row>
    <row r="76" spans="2:11" x14ac:dyDescent="0.35">
      <c r="B76" s="31" t="s">
        <v>97</v>
      </c>
      <c r="C76" s="9">
        <v>12.160087423148651</v>
      </c>
      <c r="D76" s="10">
        <v>12.11905654412891</v>
      </c>
      <c r="E76" s="10">
        <v>11.311055766150059</v>
      </c>
      <c r="F76" s="10">
        <v>8.8249530500367506</v>
      </c>
      <c r="G76" s="10">
        <v>8.0428294564737204</v>
      </c>
      <c r="H76" s="10">
        <v>6.4102103463245896</v>
      </c>
      <c r="I76" s="10">
        <v>2.6903842527527271</v>
      </c>
      <c r="J76" s="10">
        <v>0</v>
      </c>
      <c r="K76" s="11">
        <v>0</v>
      </c>
    </row>
    <row r="77" spans="2:11" x14ac:dyDescent="0.35">
      <c r="B77" s="31" t="s">
        <v>98</v>
      </c>
      <c r="C77" s="9">
        <v>0</v>
      </c>
      <c r="D77" s="10">
        <v>0.27771882527449632</v>
      </c>
      <c r="E77" s="10">
        <v>0.27787034561175078</v>
      </c>
      <c r="F77" s="10">
        <v>1.3644429776376168</v>
      </c>
      <c r="G77" s="10">
        <v>1.9156671726729022</v>
      </c>
      <c r="H77" s="10">
        <v>2.4667094683919992</v>
      </c>
      <c r="I77" s="10">
        <v>3.0551819310809498</v>
      </c>
      <c r="J77" s="10">
        <v>3.6225556049366801</v>
      </c>
      <c r="K77" s="11">
        <v>4.1581001338002803</v>
      </c>
    </row>
    <row r="78" spans="2:11" x14ac:dyDescent="0.35">
      <c r="B78" s="31" t="s">
        <v>48</v>
      </c>
      <c r="C78" s="9">
        <v>0.20382973039837188</v>
      </c>
      <c r="D78" s="10">
        <v>1.0346873712555749</v>
      </c>
      <c r="E78" s="10">
        <v>1.7459676519588929</v>
      </c>
      <c r="F78" s="10">
        <v>2.3258808604485774</v>
      </c>
      <c r="G78" s="10">
        <v>2.5656618527698591</v>
      </c>
      <c r="H78" s="10">
        <v>2.831621193710919</v>
      </c>
      <c r="I78" s="10">
        <v>3.8467889798254107</v>
      </c>
      <c r="J78" s="10">
        <v>4.094194909673087</v>
      </c>
      <c r="K78" s="11">
        <v>2.398573266543544</v>
      </c>
    </row>
    <row r="79" spans="2:11" x14ac:dyDescent="0.35">
      <c r="B79" s="31" t="s">
        <v>87</v>
      </c>
      <c r="C79" s="9">
        <v>0.53328448482685642</v>
      </c>
      <c r="D79" s="10">
        <v>0.16254519548762972</v>
      </c>
      <c r="E79" s="10">
        <v>0.10971155197726271</v>
      </c>
      <c r="F79" s="10">
        <v>6.0059716058759718E-2</v>
      </c>
      <c r="G79" s="10">
        <v>0</v>
      </c>
      <c r="H79" s="10">
        <v>0</v>
      </c>
      <c r="I79" s="10">
        <v>0</v>
      </c>
      <c r="J79" s="10">
        <v>0</v>
      </c>
      <c r="K79" s="11">
        <v>0</v>
      </c>
    </row>
    <row r="80" spans="2:11" x14ac:dyDescent="0.35">
      <c r="B80" s="31" t="s">
        <v>105</v>
      </c>
      <c r="C80" s="9">
        <v>7.5772651129999994E-9</v>
      </c>
      <c r="D80" s="10">
        <v>2.8967119833000002E-8</v>
      </c>
      <c r="E80" s="10">
        <v>5.5301331007206181E-3</v>
      </c>
      <c r="F80" s="10">
        <v>0.11222353571131101</v>
      </c>
      <c r="G80" s="10">
        <v>0.13768233276490752</v>
      </c>
      <c r="H80" s="10">
        <v>0.13768291073825706</v>
      </c>
      <c r="I80" s="10">
        <v>0.29317828683055469</v>
      </c>
      <c r="J80" s="10">
        <v>0.40101154828208119</v>
      </c>
      <c r="K80" s="11">
        <v>0.37765687107556628</v>
      </c>
    </row>
    <row r="81" spans="2:11" x14ac:dyDescent="0.35">
      <c r="B81" s="31" t="s">
        <v>106</v>
      </c>
      <c r="C81" s="9">
        <v>1.17488851806306E-4</v>
      </c>
      <c r="D81" s="10">
        <v>3.0708032154284598E-3</v>
      </c>
      <c r="E81" s="10">
        <v>4.0430169260042602E-3</v>
      </c>
      <c r="F81" s="10">
        <v>5.8465154366741804E-3</v>
      </c>
      <c r="G81" s="10">
        <v>7.3749900713746498E-3</v>
      </c>
      <c r="H81" s="10">
        <v>2.6942921818629902E-2</v>
      </c>
      <c r="I81" s="10">
        <v>3.9871766710402302E-2</v>
      </c>
      <c r="J81" s="10">
        <v>6.5918152359284402E-2</v>
      </c>
      <c r="K81" s="11">
        <v>6.9522371863304788E-2</v>
      </c>
    </row>
    <row r="82" spans="2:11" x14ac:dyDescent="0.35">
      <c r="B82" s="31" t="s">
        <v>88</v>
      </c>
      <c r="C82" s="9">
        <v>6.0935299999999998E-2</v>
      </c>
      <c r="D82" s="10">
        <v>9.8506125E-2</v>
      </c>
      <c r="E82" s="10">
        <v>0.13607695</v>
      </c>
      <c r="F82" s="10">
        <v>0.16214695000000001</v>
      </c>
      <c r="G82" s="10">
        <v>0.18821694999999999</v>
      </c>
      <c r="H82" s="10">
        <v>0.21428695</v>
      </c>
      <c r="I82" s="10">
        <v>0.24035695000000001</v>
      </c>
      <c r="J82" s="10">
        <v>0.26642695</v>
      </c>
      <c r="K82" s="11">
        <v>0.29249694999999998</v>
      </c>
    </row>
    <row r="83" spans="2:11" x14ac:dyDescent="0.35">
      <c r="B83" s="31" t="s">
        <v>89</v>
      </c>
      <c r="C83" s="9">
        <v>0</v>
      </c>
      <c r="D83" s="10">
        <v>1.1744015644969829E-2</v>
      </c>
      <c r="E83" s="10">
        <v>3.2194185446166264E-2</v>
      </c>
      <c r="F83" s="10">
        <v>5.9875195863575585E-2</v>
      </c>
      <c r="G83" s="10">
        <v>8.2022718710369633E-2</v>
      </c>
      <c r="H83" s="10">
        <v>9.8222646545173806E-2</v>
      </c>
      <c r="I83" s="10">
        <v>0.10821493588605592</v>
      </c>
      <c r="J83" s="10">
        <v>0.1080963576523338</v>
      </c>
      <c r="K83" s="11">
        <v>0.10849708288657929</v>
      </c>
    </row>
    <row r="84" spans="2:11" x14ac:dyDescent="0.35">
      <c r="B84" s="32" t="s">
        <v>90</v>
      </c>
      <c r="C84" s="17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9">
        <v>0</v>
      </c>
    </row>
    <row r="85" spans="2:11" x14ac:dyDescent="0.35">
      <c r="B85" s="4"/>
      <c r="C85" s="37"/>
      <c r="D85" s="37"/>
      <c r="E85" s="37"/>
      <c r="F85" s="37"/>
      <c r="G85" s="37"/>
      <c r="H85" s="37"/>
      <c r="I85" s="37"/>
      <c r="J85" s="37"/>
      <c r="K85" s="37"/>
    </row>
    <row r="86" spans="2:11" x14ac:dyDescent="0.35">
      <c r="C86" s="85" t="s">
        <v>29</v>
      </c>
      <c r="D86" s="86"/>
      <c r="E86" s="86"/>
      <c r="F86" s="86"/>
      <c r="G86" s="86"/>
      <c r="H86" s="86"/>
      <c r="I86" s="86"/>
      <c r="J86" s="86"/>
      <c r="K86" s="87"/>
    </row>
    <row r="87" spans="2:11" x14ac:dyDescent="0.35">
      <c r="B87" s="4"/>
      <c r="C87" s="39">
        <v>2020</v>
      </c>
      <c r="D87" s="40">
        <v>2025</v>
      </c>
      <c r="E87" s="40">
        <v>2030</v>
      </c>
      <c r="F87" s="40">
        <v>2035</v>
      </c>
      <c r="G87" s="40">
        <v>2040</v>
      </c>
      <c r="H87" s="40">
        <v>2045</v>
      </c>
      <c r="I87" s="40">
        <v>2050</v>
      </c>
      <c r="J87" s="40">
        <v>2055</v>
      </c>
      <c r="K87" s="41">
        <v>2060</v>
      </c>
    </row>
    <row r="88" spans="2:11" x14ac:dyDescent="0.35">
      <c r="B88" s="30" t="s">
        <v>74</v>
      </c>
      <c r="C88" s="13">
        <v>5.2912467698143928</v>
      </c>
      <c r="D88" s="14">
        <v>7.4783593282826164</v>
      </c>
      <c r="E88" s="14">
        <v>9.2486485906143265</v>
      </c>
      <c r="F88" s="14">
        <v>9.337184825158273</v>
      </c>
      <c r="G88" s="14">
        <v>9.3403001427461803</v>
      </c>
      <c r="H88" s="14">
        <v>9.0929657118894944</v>
      </c>
      <c r="I88" s="14">
        <v>9.7807225065332961</v>
      </c>
      <c r="J88" s="14">
        <v>11.496194673836994</v>
      </c>
      <c r="K88" s="15">
        <v>13.645877721718755</v>
      </c>
    </row>
    <row r="89" spans="2:11" x14ac:dyDescent="0.35">
      <c r="B89" s="31" t="s">
        <v>75</v>
      </c>
      <c r="C89" s="9">
        <v>0</v>
      </c>
      <c r="D89" s="10">
        <v>1.7284873126299933</v>
      </c>
      <c r="E89" s="10">
        <v>3.9804228758777089</v>
      </c>
      <c r="F89" s="10">
        <v>8.0044181094125317</v>
      </c>
      <c r="G89" s="10">
        <v>10.975386952096871</v>
      </c>
      <c r="H89" s="10">
        <v>13.25194078560507</v>
      </c>
      <c r="I89" s="10">
        <v>14.804893171346809</v>
      </c>
      <c r="J89" s="10">
        <v>14.575302481263865</v>
      </c>
      <c r="K89" s="11">
        <v>14.356237026281415</v>
      </c>
    </row>
    <row r="90" spans="2:11" x14ac:dyDescent="0.35">
      <c r="B90" s="31" t="s">
        <v>15</v>
      </c>
      <c r="C90" s="9">
        <v>2.1089397922403865</v>
      </c>
      <c r="D90" s="10">
        <v>3.9186548987547338</v>
      </c>
      <c r="E90" s="10">
        <v>5.3823028124558654</v>
      </c>
      <c r="F90" s="10">
        <v>7.2814435607352843</v>
      </c>
      <c r="G90" s="10">
        <v>8.6734531026835082</v>
      </c>
      <c r="H90" s="10">
        <v>9.1907744587402007</v>
      </c>
      <c r="I90" s="10">
        <v>9.6181944055400468</v>
      </c>
      <c r="J90" s="10">
        <v>9.7644310973700055</v>
      </c>
      <c r="K90" s="11">
        <v>9.4735905522257511</v>
      </c>
    </row>
    <row r="91" spans="2:11" x14ac:dyDescent="0.35">
      <c r="B91" s="31" t="s">
        <v>16</v>
      </c>
      <c r="C91" s="9">
        <v>10.469726885120254</v>
      </c>
      <c r="D91" s="10">
        <v>9.7580791588242217</v>
      </c>
      <c r="E91" s="10">
        <v>9.2146128880745213</v>
      </c>
      <c r="F91" s="10">
        <v>8.6309610994314685</v>
      </c>
      <c r="G91" s="10">
        <v>7.853983433591794</v>
      </c>
      <c r="H91" s="10">
        <v>7.1865243836636292</v>
      </c>
      <c r="I91" s="10">
        <v>6.6449106503625366</v>
      </c>
      <c r="J91" s="10">
        <v>6.6235649803440371</v>
      </c>
      <c r="K91" s="11">
        <v>6.6235328575996588</v>
      </c>
    </row>
    <row r="92" spans="2:11" x14ac:dyDescent="0.35">
      <c r="B92" s="31" t="s">
        <v>17</v>
      </c>
      <c r="C92" s="9">
        <v>2.2143200418694593</v>
      </c>
      <c r="D92" s="10">
        <v>2.2168508357700341</v>
      </c>
      <c r="E92" s="10">
        <v>2.0933744672175258</v>
      </c>
      <c r="F92" s="10">
        <v>1.8757940568908236</v>
      </c>
      <c r="G92" s="10">
        <v>1.7069316002769697</v>
      </c>
      <c r="H92" s="10">
        <v>1.5618741631933282</v>
      </c>
      <c r="I92" s="10">
        <v>1.4441646279164837</v>
      </c>
      <c r="J92" s="10">
        <v>1.4395228397603097</v>
      </c>
      <c r="K92" s="11">
        <v>1.4395121015699315</v>
      </c>
    </row>
    <row r="93" spans="2:11" x14ac:dyDescent="0.35">
      <c r="B93" s="31" t="s">
        <v>18</v>
      </c>
      <c r="C93" s="9">
        <v>36.904662232426837</v>
      </c>
      <c r="D93" s="10">
        <v>36.225917359803184</v>
      </c>
      <c r="E93" s="10">
        <v>31.913073499010562</v>
      </c>
      <c r="F93" s="10">
        <v>28.585607983890196</v>
      </c>
      <c r="G93" s="10">
        <v>27.133941412995696</v>
      </c>
      <c r="H93" s="10">
        <v>24.365104714812496</v>
      </c>
      <c r="I93" s="10">
        <v>18.400570985620835</v>
      </c>
      <c r="J93" s="10">
        <v>16.105647722398899</v>
      </c>
      <c r="K93" s="11">
        <v>18.497607962195929</v>
      </c>
    </row>
    <row r="94" spans="2:11" x14ac:dyDescent="0.35">
      <c r="B94" s="31" t="s">
        <v>19</v>
      </c>
      <c r="C94" s="9">
        <v>1.4535657785222398</v>
      </c>
      <c r="D94" s="10">
        <v>4.072164984723984</v>
      </c>
      <c r="E94" s="10">
        <v>6.4723427948244598</v>
      </c>
      <c r="F94" s="10">
        <v>6.8037577622807914</v>
      </c>
      <c r="G94" s="10">
        <v>6.280473368175838</v>
      </c>
      <c r="H94" s="10">
        <v>5.9031988722062874</v>
      </c>
      <c r="I94" s="10">
        <v>7.023745739961794</v>
      </c>
      <c r="J94" s="10">
        <v>6.9366052971190495</v>
      </c>
      <c r="K94" s="11">
        <v>4.018652674621972</v>
      </c>
    </row>
    <row r="95" spans="2:11" x14ac:dyDescent="0.35">
      <c r="B95" s="31" t="s">
        <v>30</v>
      </c>
      <c r="C95" s="9">
        <v>2.690759136440033</v>
      </c>
      <c r="D95" s="10">
        <v>0.89771963904322094</v>
      </c>
      <c r="E95" s="10">
        <v>0.55837803038085754</v>
      </c>
      <c r="F95" s="10">
        <v>0.24644071213211308</v>
      </c>
      <c r="G95" s="10">
        <v>0</v>
      </c>
      <c r="H95" s="10">
        <v>0</v>
      </c>
      <c r="I95" s="10">
        <v>0</v>
      </c>
      <c r="J95" s="10">
        <v>0</v>
      </c>
      <c r="K95" s="11">
        <v>0</v>
      </c>
    </row>
    <row r="96" spans="2:11" x14ac:dyDescent="0.35">
      <c r="B96" s="31" t="s">
        <v>21</v>
      </c>
      <c r="C96" s="9">
        <v>2.8289849130850569E-3</v>
      </c>
      <c r="D96" s="10">
        <v>0.52911557709810353</v>
      </c>
      <c r="E96" s="10">
        <v>1.0565082806933104</v>
      </c>
      <c r="F96" s="10">
        <v>2.1480709434705911</v>
      </c>
      <c r="G96" s="10">
        <v>2.5385106250473068</v>
      </c>
      <c r="H96" s="10">
        <v>2.7689996689728305</v>
      </c>
      <c r="I96" s="10">
        <v>3.9082074593689584</v>
      </c>
      <c r="J96" s="10">
        <v>4.5509379724343768</v>
      </c>
      <c r="K96" s="11">
        <v>4.4390609583522194</v>
      </c>
    </row>
    <row r="97" spans="2:11" x14ac:dyDescent="0.35">
      <c r="B97" s="31" t="s">
        <v>22</v>
      </c>
      <c r="C97" s="9">
        <v>1.2690662352989881</v>
      </c>
      <c r="D97" s="10">
        <v>1.7036680191039508</v>
      </c>
      <c r="E97" s="10">
        <v>2.1006239824999433</v>
      </c>
      <c r="F97" s="10">
        <v>2.2787764867797544</v>
      </c>
      <c r="G97" s="10">
        <v>2.4344307758356192</v>
      </c>
      <c r="H97" s="10">
        <v>2.5576826342660914</v>
      </c>
      <c r="I97" s="10">
        <v>2.6701776425545001</v>
      </c>
      <c r="J97" s="10">
        <v>2.9658670485413046</v>
      </c>
      <c r="K97" s="11">
        <v>3.2701144610828545</v>
      </c>
    </row>
    <row r="98" spans="2:11" x14ac:dyDescent="0.35">
      <c r="B98" s="31" t="s">
        <v>23</v>
      </c>
      <c r="C98" s="9">
        <v>0</v>
      </c>
      <c r="D98" s="10">
        <v>6.9451674579699404E-2</v>
      </c>
      <c r="E98" s="10">
        <v>0.20083946772487096</v>
      </c>
      <c r="F98" s="10">
        <v>0.31722929407323497</v>
      </c>
      <c r="G98" s="10">
        <v>0.3959294228386101</v>
      </c>
      <c r="H98" s="10">
        <v>0.44369389282624361</v>
      </c>
      <c r="I98" s="10">
        <v>0.44925379307959029</v>
      </c>
      <c r="J98" s="10">
        <v>0.42103815752530749</v>
      </c>
      <c r="K98" s="11">
        <v>0.39838109683834488</v>
      </c>
    </row>
    <row r="99" spans="2:11" x14ac:dyDescent="0.35">
      <c r="B99" s="32" t="s">
        <v>24</v>
      </c>
      <c r="C99" s="17">
        <v>27.969163257657101</v>
      </c>
      <c r="D99" s="18">
        <v>27.75762100310298</v>
      </c>
      <c r="E99" s="18">
        <v>27.812367616169595</v>
      </c>
      <c r="F99" s="18">
        <v>26.507032896120577</v>
      </c>
      <c r="G99" s="18">
        <v>25.752792168469931</v>
      </c>
      <c r="H99" s="18">
        <v>25.145167833707891</v>
      </c>
      <c r="I99" s="18">
        <v>25.120589712758193</v>
      </c>
      <c r="J99" s="18">
        <v>25.299848000420042</v>
      </c>
      <c r="K99" s="19">
        <v>25.799162806324464</v>
      </c>
    </row>
    <row r="100" spans="2:11" x14ac:dyDescent="0.35">
      <c r="B100" s="31" t="s">
        <v>25</v>
      </c>
      <c r="C100" s="9">
        <v>-1.2804715420332136</v>
      </c>
      <c r="D100" s="10">
        <v>-1.7980203269210646</v>
      </c>
      <c r="E100" s="10">
        <v>-4.1645482622915466</v>
      </c>
      <c r="F100" s="10">
        <v>-3.2116114965884197</v>
      </c>
      <c r="G100" s="10">
        <v>-2.9895169042620342</v>
      </c>
      <c r="H100" s="10">
        <v>-4.9395691088601952</v>
      </c>
      <c r="I100" s="10">
        <v>-6.9850015809116419</v>
      </c>
      <c r="J100" s="10">
        <v>-7.4053765395441253</v>
      </c>
      <c r="K100" s="11">
        <v>-8.515306356210651</v>
      </c>
    </row>
    <row r="101" spans="2:11" x14ac:dyDescent="0.35">
      <c r="B101" s="31" t="s">
        <v>26</v>
      </c>
      <c r="C101" s="9">
        <v>-5.0441068064603787</v>
      </c>
      <c r="D101" s="10">
        <v>-7.9686496876377779</v>
      </c>
      <c r="E101" s="10">
        <v>-7.7827348137727554</v>
      </c>
      <c r="F101" s="10">
        <v>-6.0055486422455262</v>
      </c>
      <c r="G101" s="10">
        <v>-5.8300681974152813</v>
      </c>
      <c r="H101" s="10">
        <v>-3.9841088200294603</v>
      </c>
      <c r="I101" s="10">
        <v>1.4829688317525611</v>
      </c>
      <c r="J101" s="10">
        <v>4.7561454114893049</v>
      </c>
      <c r="K101" s="11">
        <v>3.1211374090954025</v>
      </c>
    </row>
    <row r="102" spans="2:11" x14ac:dyDescent="0.35">
      <c r="B102" s="31" t="s">
        <v>27</v>
      </c>
      <c r="C102" s="9">
        <v>0</v>
      </c>
      <c r="D102" s="10">
        <v>-0.1821844382558406</v>
      </c>
      <c r="E102" s="10">
        <v>-0.5326027694498654</v>
      </c>
      <c r="F102" s="10">
        <v>-1.0453626494359289</v>
      </c>
      <c r="G102" s="10">
        <v>-1.7597249031850311</v>
      </c>
      <c r="H102" s="10">
        <v>-2.336255612255925</v>
      </c>
      <c r="I102" s="10">
        <v>-2.8217344865531584</v>
      </c>
      <c r="J102" s="10">
        <v>-2.9353949029881652</v>
      </c>
      <c r="K102" s="11">
        <v>-3.2974545664928541</v>
      </c>
    </row>
    <row r="103" spans="2:11" x14ac:dyDescent="0.35">
      <c r="B103" s="31" t="s">
        <v>28</v>
      </c>
      <c r="C103" s="9">
        <v>1.7216161996613398E-3</v>
      </c>
      <c r="D103" s="10">
        <v>4.0384144257709274E-2</v>
      </c>
      <c r="E103" s="10">
        <v>2.5782467097430265E-2</v>
      </c>
      <c r="F103" s="10">
        <v>3.7947201951379954E-2</v>
      </c>
      <c r="G103" s="10">
        <v>6.1223414827098243E-3</v>
      </c>
      <c r="H103" s="10">
        <v>5.6928760860496405E-2</v>
      </c>
      <c r="I103" s="10">
        <v>8.305560323677412E-2</v>
      </c>
      <c r="J103" s="10">
        <v>0.22333742910541624</v>
      </c>
      <c r="K103" s="11">
        <v>0.30805097227100153</v>
      </c>
    </row>
    <row r="104" spans="2:11" x14ac:dyDescent="0.35">
      <c r="B104" s="33" t="s">
        <v>11</v>
      </c>
      <c r="C104" s="34">
        <v>84.051422382008852</v>
      </c>
      <c r="D104" s="35">
        <v>86.447619483159755</v>
      </c>
      <c r="E104" s="35">
        <v>87.579391927126792</v>
      </c>
      <c r="F104" s="35">
        <v>91.792142144057138</v>
      </c>
      <c r="G104" s="35">
        <v>92.512945341378682</v>
      </c>
      <c r="H104" s="35">
        <v>90.264922339598471</v>
      </c>
      <c r="I104" s="35">
        <v>91.624719062567578</v>
      </c>
      <c r="J104" s="35">
        <v>94.817671669076603</v>
      </c>
      <c r="K104" s="36">
        <v>93.578157677474167</v>
      </c>
    </row>
    <row r="105" spans="2:11" x14ac:dyDescent="0.35">
      <c r="B105" s="38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35">
      <c r="B106" s="38"/>
      <c r="C106" s="85" t="s">
        <v>69</v>
      </c>
      <c r="D106" s="86"/>
      <c r="E106" s="86"/>
      <c r="F106" s="86"/>
      <c r="G106" s="86"/>
      <c r="H106" s="86"/>
      <c r="I106" s="86"/>
      <c r="J106" s="86"/>
      <c r="K106" s="87"/>
    </row>
    <row r="107" spans="2:11" x14ac:dyDescent="0.35">
      <c r="C107" s="39">
        <v>2020</v>
      </c>
      <c r="D107" s="40">
        <v>2025</v>
      </c>
      <c r="E107" s="40">
        <v>2030</v>
      </c>
      <c r="F107" s="40">
        <v>2035</v>
      </c>
      <c r="G107" s="40">
        <v>2040</v>
      </c>
      <c r="H107" s="40">
        <v>2045</v>
      </c>
      <c r="I107" s="40">
        <v>2050</v>
      </c>
      <c r="J107" s="40">
        <v>2055</v>
      </c>
      <c r="K107" s="41">
        <v>2060</v>
      </c>
    </row>
    <row r="108" spans="2:11" x14ac:dyDescent="0.35">
      <c r="B108" s="63" t="s">
        <v>52</v>
      </c>
      <c r="C108" s="30">
        <v>13.150802331025723</v>
      </c>
      <c r="D108" s="43">
        <v>10.671282308887738</v>
      </c>
      <c r="E108" s="43">
        <v>7.9356885734860771</v>
      </c>
      <c r="F108" s="43">
        <v>8.299743297779532</v>
      </c>
      <c r="G108" s="43">
        <v>7.7009490694866987</v>
      </c>
      <c r="H108" s="43">
        <v>5.3052605627562652</v>
      </c>
      <c r="I108" s="43">
        <v>2.8623961083217591</v>
      </c>
      <c r="J108" s="43">
        <v>2.82843107597194</v>
      </c>
      <c r="K108" s="76">
        <v>2.0847730315812081</v>
      </c>
    </row>
    <row r="109" spans="2:11" x14ac:dyDescent="0.35">
      <c r="B109" s="64" t="s">
        <v>45</v>
      </c>
      <c r="C109" s="31">
        <v>5.2912467698143928</v>
      </c>
      <c r="D109" s="77">
        <v>9.2068466409126088</v>
      </c>
      <c r="E109" s="77">
        <v>13.229071466492035</v>
      </c>
      <c r="F109" s="77">
        <v>17.341602934570805</v>
      </c>
      <c r="G109" s="77">
        <v>20.315687094843049</v>
      </c>
      <c r="H109" s="77">
        <v>22.344906497494563</v>
      </c>
      <c r="I109" s="77">
        <v>24.585615677880106</v>
      </c>
      <c r="J109" s="77">
        <v>26.071497155100857</v>
      </c>
      <c r="K109" s="78">
        <v>28.002114748000167</v>
      </c>
    </row>
    <row r="110" spans="2:11" x14ac:dyDescent="0.35">
      <c r="B110" s="64" t="s">
        <v>46</v>
      </c>
      <c r="C110" s="31">
        <v>2.1089397922403865</v>
      </c>
      <c r="D110" s="77">
        <v>3.9186548987547338</v>
      </c>
      <c r="E110" s="77">
        <v>5.3823028124558654</v>
      </c>
      <c r="F110" s="77">
        <v>7.2814435607352843</v>
      </c>
      <c r="G110" s="77">
        <v>8.6734531026835082</v>
      </c>
      <c r="H110" s="77">
        <v>9.1907744587402007</v>
      </c>
      <c r="I110" s="77">
        <v>9.6181944055400468</v>
      </c>
      <c r="J110" s="77">
        <v>9.7644310973700055</v>
      </c>
      <c r="K110" s="78">
        <v>9.4735905522257511</v>
      </c>
    </row>
    <row r="111" spans="2:11" x14ac:dyDescent="0.35">
      <c r="B111" s="64" t="s">
        <v>49</v>
      </c>
      <c r="C111" s="31">
        <v>2.2143200418694593</v>
      </c>
      <c r="D111" s="77">
        <v>2.2168508357700341</v>
      </c>
      <c r="E111" s="77">
        <v>2.0933744672175258</v>
      </c>
      <c r="F111" s="77">
        <v>1.8757940568908236</v>
      </c>
      <c r="G111" s="77">
        <v>1.7069316002769697</v>
      </c>
      <c r="H111" s="77">
        <v>1.5618741631933282</v>
      </c>
      <c r="I111" s="77">
        <v>1.4441646279164837</v>
      </c>
      <c r="J111" s="77">
        <v>1.4395228397603097</v>
      </c>
      <c r="K111" s="78">
        <v>1.4395121015699315</v>
      </c>
    </row>
    <row r="112" spans="2:11" x14ac:dyDescent="0.35">
      <c r="B112" s="64" t="s">
        <v>44</v>
      </c>
      <c r="C112" s="31">
        <v>36.904662232426837</v>
      </c>
      <c r="D112" s="77">
        <v>36.225917359803184</v>
      </c>
      <c r="E112" s="77">
        <v>31.913073499010562</v>
      </c>
      <c r="F112" s="77">
        <v>28.585607983890196</v>
      </c>
      <c r="G112" s="77">
        <v>27.133941412995696</v>
      </c>
      <c r="H112" s="77">
        <v>24.365104714812496</v>
      </c>
      <c r="I112" s="77">
        <v>18.400570985620835</v>
      </c>
      <c r="J112" s="77">
        <v>16.105647722398899</v>
      </c>
      <c r="K112" s="78">
        <v>18.497607962195929</v>
      </c>
    </row>
    <row r="113" spans="2:13" x14ac:dyDescent="0.35">
      <c r="B113" s="64" t="s">
        <v>48</v>
      </c>
      <c r="C113" s="31">
        <v>1.4535657785222398</v>
      </c>
      <c r="D113" s="77">
        <v>4.072164984723984</v>
      </c>
      <c r="E113" s="77">
        <v>6.4723427948244598</v>
      </c>
      <c r="F113" s="77">
        <v>6.8037577622807914</v>
      </c>
      <c r="G113" s="77">
        <v>6.280473368175838</v>
      </c>
      <c r="H113" s="77">
        <v>5.9031988722062874</v>
      </c>
      <c r="I113" s="77">
        <v>7.023745739961794</v>
      </c>
      <c r="J113" s="77">
        <v>6.9366052971190495</v>
      </c>
      <c r="K113" s="78">
        <v>4.018652674621972</v>
      </c>
    </row>
    <row r="114" spans="2:13" x14ac:dyDescent="0.35">
      <c r="B114" s="64" t="s">
        <v>47</v>
      </c>
      <c r="C114" s="31">
        <v>1.691566051183715E-8</v>
      </c>
      <c r="D114" s="77">
        <v>6.0271690777153112E-8</v>
      </c>
      <c r="E114" s="77">
        <v>5.3973882144798958E-2</v>
      </c>
      <c r="F114" s="77">
        <v>0.83771425765195895</v>
      </c>
      <c r="G114" s="77">
        <v>0.94124930708908716</v>
      </c>
      <c r="H114" s="77">
        <v>0.87020833810714415</v>
      </c>
      <c r="I114" s="77">
        <v>1.6891562700054461</v>
      </c>
      <c r="J114" s="77">
        <v>2.3053128229836313</v>
      </c>
      <c r="K114" s="78">
        <v>2.188788411061021</v>
      </c>
    </row>
    <row r="115" spans="2:13" x14ac:dyDescent="0.35">
      <c r="B115" s="64" t="s">
        <v>50</v>
      </c>
      <c r="C115" s="31">
        <v>27.969163257657101</v>
      </c>
      <c r="D115" s="77">
        <v>27.75762100310298</v>
      </c>
      <c r="E115" s="77">
        <v>27.812367616169595</v>
      </c>
      <c r="F115" s="77">
        <v>26.507032896120577</v>
      </c>
      <c r="G115" s="77">
        <v>25.752792168469931</v>
      </c>
      <c r="H115" s="77">
        <v>25.145167833707891</v>
      </c>
      <c r="I115" s="77">
        <v>25.120589712758193</v>
      </c>
      <c r="J115" s="77">
        <v>25.299848000420042</v>
      </c>
      <c r="K115" s="78">
        <v>25.799162806324464</v>
      </c>
    </row>
    <row r="116" spans="2:13" x14ac:dyDescent="0.35">
      <c r="B116" s="64" t="s">
        <v>51</v>
      </c>
      <c r="C116" s="31">
        <v>-1.2804715420332136</v>
      </c>
      <c r="D116" s="77">
        <v>-7.9686496876377779</v>
      </c>
      <c r="E116" s="77">
        <v>-7.7827348137727554</v>
      </c>
      <c r="F116" s="77">
        <v>-6.0055486422455262</v>
      </c>
      <c r="G116" s="77">
        <v>-5.8300681974152813</v>
      </c>
      <c r="H116" s="77">
        <v>-3.9841088200294603</v>
      </c>
      <c r="I116" s="77">
        <v>1.4829688317525611</v>
      </c>
      <c r="J116" s="77">
        <v>4.7561454114893049</v>
      </c>
      <c r="K116" s="78">
        <v>3.1211374090954025</v>
      </c>
    </row>
    <row r="117" spans="2:13" x14ac:dyDescent="0.35">
      <c r="B117" s="65" t="s">
        <v>27</v>
      </c>
      <c r="C117" s="31">
        <v>-5.0441068064603787</v>
      </c>
      <c r="D117" s="44">
        <v>-0.1821844382558406</v>
      </c>
      <c r="E117" s="44">
        <v>-0.5326027694498654</v>
      </c>
      <c r="F117" s="44">
        <v>-1.0453626494359289</v>
      </c>
      <c r="G117" s="44">
        <v>-1.7597249031850311</v>
      </c>
      <c r="H117" s="44">
        <v>-2.336255612255925</v>
      </c>
      <c r="I117" s="44">
        <v>-2.8217344865531584</v>
      </c>
      <c r="J117" s="44">
        <v>-2.9353949029881652</v>
      </c>
      <c r="K117" s="79">
        <v>-3.2974545664928541</v>
      </c>
    </row>
    <row r="118" spans="2:13" x14ac:dyDescent="0.35">
      <c r="B118" s="33" t="s">
        <v>11</v>
      </c>
      <c r="C118" s="33">
        <v>82.768121871978224</v>
      </c>
      <c r="D118" s="80">
        <v>85.918503966333333</v>
      </c>
      <c r="E118" s="80">
        <v>86.576857528578287</v>
      </c>
      <c r="F118" s="80">
        <v>90.481785458238505</v>
      </c>
      <c r="G118" s="80">
        <v>90.91568402342044</v>
      </c>
      <c r="H118" s="80">
        <v>88.366131008732793</v>
      </c>
      <c r="I118" s="80">
        <v>89.405667873204067</v>
      </c>
      <c r="J118" s="80">
        <v>92.572046519625871</v>
      </c>
      <c r="K118" s="81">
        <v>91.327885130182977</v>
      </c>
    </row>
    <row r="119" spans="2:13" x14ac:dyDescent="0.35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3" x14ac:dyDescent="0.35">
      <c r="B120" s="38"/>
      <c r="C120" s="85" t="s">
        <v>71</v>
      </c>
      <c r="D120" s="86"/>
      <c r="E120" s="86"/>
      <c r="F120" s="86"/>
      <c r="G120" s="86"/>
      <c r="H120" s="86"/>
      <c r="I120" s="86"/>
      <c r="J120" s="86"/>
      <c r="K120" s="87"/>
    </row>
    <row r="121" spans="2:13" x14ac:dyDescent="0.35">
      <c r="C121" s="39">
        <v>2020</v>
      </c>
      <c r="D121" s="40">
        <v>2025</v>
      </c>
      <c r="E121" s="40">
        <v>2030</v>
      </c>
      <c r="F121" s="40">
        <v>2035</v>
      </c>
      <c r="G121" s="40">
        <v>2040</v>
      </c>
      <c r="H121" s="40">
        <v>2045</v>
      </c>
      <c r="I121" s="40">
        <v>2050</v>
      </c>
      <c r="J121" s="40">
        <v>2055</v>
      </c>
      <c r="K121" s="41">
        <v>2060</v>
      </c>
    </row>
    <row r="122" spans="2:13" x14ac:dyDescent="0.35">
      <c r="B122" s="63" t="s">
        <v>52</v>
      </c>
      <c r="C122" s="30">
        <v>13.150802331025723</v>
      </c>
      <c r="D122" s="43">
        <v>10.558345364612377</v>
      </c>
      <c r="E122" s="43">
        <v>7.6417758149919717</v>
      </c>
      <c r="F122" s="43">
        <v>7.809347249762884</v>
      </c>
      <c r="G122" s="43">
        <v>7.0676358189602526</v>
      </c>
      <c r="H122" s="43">
        <v>4.6610751894603224</v>
      </c>
      <c r="I122" s="43">
        <v>2.3003005360527631</v>
      </c>
      <c r="J122" s="43">
        <v>2.2968694210264076</v>
      </c>
      <c r="K122" s="76">
        <v>1.6043512824684429</v>
      </c>
      <c r="M122" t="s">
        <v>72</v>
      </c>
    </row>
    <row r="123" spans="2:13" x14ac:dyDescent="0.35">
      <c r="B123" s="64" t="s">
        <v>45</v>
      </c>
      <c r="C123" s="31">
        <v>5.2912467698143928</v>
      </c>
      <c r="D123" s="77">
        <v>9.1690831429813109</v>
      </c>
      <c r="E123" s="77">
        <v>13.069886303553213</v>
      </c>
      <c r="F123" s="77">
        <v>16.965407028498991</v>
      </c>
      <c r="G123" s="77">
        <v>19.655508779389091</v>
      </c>
      <c r="H123" s="77">
        <v>21.423400388702646</v>
      </c>
      <c r="I123" s="77">
        <v>23.435959232822665</v>
      </c>
      <c r="J123" s="77">
        <v>24.874553761904167</v>
      </c>
      <c r="K123" s="78">
        <v>26.639850311329095</v>
      </c>
    </row>
    <row r="124" spans="2:13" x14ac:dyDescent="0.35">
      <c r="B124" s="64" t="s">
        <v>46</v>
      </c>
      <c r="C124" s="31">
        <v>2.1089397922403865</v>
      </c>
      <c r="D124" s="77">
        <v>3.9025818476945577</v>
      </c>
      <c r="E124" s="77">
        <v>5.3175376660616518</v>
      </c>
      <c r="F124" s="77">
        <v>7.1234853103834208</v>
      </c>
      <c r="G124" s="77">
        <v>8.3916006784082775</v>
      </c>
      <c r="H124" s="77">
        <v>8.8117460296345573</v>
      </c>
      <c r="I124" s="77">
        <v>9.1684347032400897</v>
      </c>
      <c r="J124" s="77">
        <v>9.3161457065927937</v>
      </c>
      <c r="K124" s="78">
        <v>9.0127133787329221</v>
      </c>
    </row>
    <row r="125" spans="2:13" x14ac:dyDescent="0.35">
      <c r="B125" s="64" t="s">
        <v>49</v>
      </c>
      <c r="C125" s="31">
        <v>2.2143200418694593</v>
      </c>
      <c r="D125" s="77">
        <v>2.2077580328576243</v>
      </c>
      <c r="E125" s="77">
        <v>2.0681849324493418</v>
      </c>
      <c r="F125" s="77">
        <v>1.8351019681895304</v>
      </c>
      <c r="G125" s="77">
        <v>1.6514631721994359</v>
      </c>
      <c r="H125" s="77">
        <v>1.4974623213846234</v>
      </c>
      <c r="I125" s="77">
        <v>1.3766335482005527</v>
      </c>
      <c r="J125" s="77">
        <v>1.373434293246987</v>
      </c>
      <c r="K125" s="78">
        <v>1.3694818142229233</v>
      </c>
    </row>
    <row r="126" spans="2:13" x14ac:dyDescent="0.35">
      <c r="B126" s="64" t="s">
        <v>44</v>
      </c>
      <c r="C126" s="31">
        <v>36.904662232426837</v>
      </c>
      <c r="D126" s="77">
        <v>36.077330399616699</v>
      </c>
      <c r="E126" s="77">
        <v>31.529064098374548</v>
      </c>
      <c r="F126" s="77">
        <v>27.96549294973293</v>
      </c>
      <c r="G126" s="77">
        <v>26.252197189921645</v>
      </c>
      <c r="H126" s="77">
        <v>23.360285435816092</v>
      </c>
      <c r="I126" s="77">
        <v>17.540135546316844</v>
      </c>
      <c r="J126" s="77">
        <v>15.366236843161873</v>
      </c>
      <c r="K126" s="78">
        <v>17.597724731334491</v>
      </c>
    </row>
    <row r="127" spans="2:13" x14ac:dyDescent="0.35">
      <c r="B127" s="64" t="s">
        <v>48</v>
      </c>
      <c r="C127" s="31">
        <v>1.4535657785222398</v>
      </c>
      <c r="D127" s="77">
        <v>4.0554622850946469</v>
      </c>
      <c r="E127" s="77">
        <v>6.394461218252764</v>
      </c>
      <c r="F127" s="77">
        <v>6.6561620742852012</v>
      </c>
      <c r="G127" s="77">
        <v>6.076383183625385</v>
      </c>
      <c r="H127" s="77">
        <v>5.6597503787985568</v>
      </c>
      <c r="I127" s="77">
        <v>6.6953059455637689</v>
      </c>
      <c r="J127" s="77">
        <v>6.6181454928275496</v>
      </c>
      <c r="K127" s="78">
        <v>3.8231507394561093</v>
      </c>
    </row>
    <row r="128" spans="2:13" x14ac:dyDescent="0.35">
      <c r="B128" s="64" t="s">
        <v>47</v>
      </c>
      <c r="C128" s="31">
        <v>1.691566051183715E-8</v>
      </c>
      <c r="D128" s="77">
        <v>6.0024475855611496E-8</v>
      </c>
      <c r="E128" s="77">
        <v>5.3324415457327891E-2</v>
      </c>
      <c r="F128" s="77">
        <v>0.81954150422335836</v>
      </c>
      <c r="G128" s="77">
        <v>0.91066248129898064</v>
      </c>
      <c r="H128" s="77">
        <v>0.83432086193545774</v>
      </c>
      <c r="I128" s="77">
        <v>1.6101690517081986</v>
      </c>
      <c r="J128" s="77">
        <v>2.1994758265002128</v>
      </c>
      <c r="K128" s="78">
        <v>2.0823068599846279</v>
      </c>
    </row>
    <row r="129" spans="2:13" x14ac:dyDescent="0.35">
      <c r="B129" s="64" t="s">
        <v>50</v>
      </c>
      <c r="C129" s="31">
        <v>27.969163257657101</v>
      </c>
      <c r="D129" s="77">
        <v>27.643768247190824</v>
      </c>
      <c r="E129" s="77">
        <v>27.477701930682272</v>
      </c>
      <c r="F129" s="77">
        <v>25.932008932346601</v>
      </c>
      <c r="G129" s="77">
        <v>24.915929754088086</v>
      </c>
      <c r="H129" s="77">
        <v>24.108178676113607</v>
      </c>
      <c r="I129" s="77">
        <v>23.94591716254422</v>
      </c>
      <c r="J129" s="77">
        <v>24.138331048292933</v>
      </c>
      <c r="K129" s="78">
        <v>24.544068957048214</v>
      </c>
    </row>
    <row r="130" spans="2:13" x14ac:dyDescent="0.35">
      <c r="B130" s="64" t="s">
        <v>51</v>
      </c>
      <c r="C130" s="31">
        <v>-5.0441068064603787</v>
      </c>
      <c r="D130" s="77">
        <v>-7.9359648718988973</v>
      </c>
      <c r="E130" s="77">
        <v>-7.6890853151984935</v>
      </c>
      <c r="F130" s="77">
        <v>-5.8752687124459575</v>
      </c>
      <c r="G130" s="77">
        <v>-5.6406143736985186</v>
      </c>
      <c r="H130" s="77">
        <v>-3.8198037863001595</v>
      </c>
      <c r="I130" s="77">
        <v>1.4136232152920569</v>
      </c>
      <c r="J130" s="77">
        <v>4.5377906007357121</v>
      </c>
      <c r="K130" s="78">
        <v>2.9692983593437048</v>
      </c>
    </row>
    <row r="131" spans="2:13" x14ac:dyDescent="0.35">
      <c r="B131" s="33" t="s">
        <v>11</v>
      </c>
      <c r="C131" s="34">
        <v>84.048593414011435</v>
      </c>
      <c r="D131" s="35">
        <v>85.678364508173601</v>
      </c>
      <c r="E131" s="35">
        <v>85.862851064624593</v>
      </c>
      <c r="F131" s="35">
        <v>89.231278304976968</v>
      </c>
      <c r="G131" s="35">
        <v>89.280766684192628</v>
      </c>
      <c r="H131" s="35">
        <v>86.536415495545711</v>
      </c>
      <c r="I131" s="35">
        <v>87.486478941741154</v>
      </c>
      <c r="J131" s="35">
        <v>90.720982994288647</v>
      </c>
      <c r="K131" s="36">
        <v>89.642946433920528</v>
      </c>
    </row>
    <row r="132" spans="2:13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3" x14ac:dyDescent="0.35">
      <c r="B133" s="38"/>
      <c r="C133" s="85" t="s">
        <v>68</v>
      </c>
      <c r="D133" s="86"/>
      <c r="E133" s="86"/>
      <c r="F133" s="86"/>
      <c r="G133" s="86"/>
      <c r="H133" s="86"/>
      <c r="I133" s="86"/>
      <c r="J133" s="86"/>
      <c r="K133" s="87"/>
    </row>
    <row r="134" spans="2:13" x14ac:dyDescent="0.35">
      <c r="C134" s="39">
        <v>2020</v>
      </c>
      <c r="D134" s="40">
        <v>2025</v>
      </c>
      <c r="E134" s="40">
        <v>2030</v>
      </c>
      <c r="F134" s="40">
        <v>2035</v>
      </c>
      <c r="G134" s="40">
        <v>2040</v>
      </c>
      <c r="H134" s="40">
        <v>2045</v>
      </c>
      <c r="I134" s="40">
        <v>2050</v>
      </c>
      <c r="J134" s="40">
        <v>2055</v>
      </c>
      <c r="K134" s="41">
        <v>2060</v>
      </c>
    </row>
    <row r="135" spans="2:13" x14ac:dyDescent="0.35">
      <c r="B135" s="63" t="s">
        <v>52</v>
      </c>
      <c r="C135" s="30">
        <v>11.160388877567268</v>
      </c>
      <c r="D135" s="43">
        <v>8.8210169596446946</v>
      </c>
      <c r="E135" s="43">
        <v>8.1564575599652187</v>
      </c>
      <c r="F135" s="43">
        <v>7.7864838278700139</v>
      </c>
      <c r="G135" s="43">
        <v>6.8356765111675042</v>
      </c>
      <c r="H135" s="43">
        <v>6.4302516419929345</v>
      </c>
      <c r="I135" s="43">
        <v>6.331572162833849</v>
      </c>
      <c r="J135" s="43">
        <v>6.5992782537025523</v>
      </c>
      <c r="K135" s="76">
        <v>6.3536722361756874</v>
      </c>
      <c r="M135" t="s">
        <v>73</v>
      </c>
    </row>
    <row r="136" spans="2:13" x14ac:dyDescent="0.35">
      <c r="B136" s="64" t="s">
        <v>45</v>
      </c>
      <c r="C136" s="31">
        <v>4.4865096512297766</v>
      </c>
      <c r="D136" s="77">
        <v>7.5927787327281928</v>
      </c>
      <c r="E136" s="77">
        <v>11.011823187306184</v>
      </c>
      <c r="F136" s="77">
        <v>15.145801986516037</v>
      </c>
      <c r="G136" s="77">
        <v>17.667887564926705</v>
      </c>
      <c r="H136" s="77">
        <v>19.83630857118392</v>
      </c>
      <c r="I136" s="77">
        <v>23.137095812411292</v>
      </c>
      <c r="J136" s="77">
        <v>25.128598879936355</v>
      </c>
      <c r="K136" s="78">
        <v>25.667475629721153</v>
      </c>
    </row>
    <row r="137" spans="2:13" x14ac:dyDescent="0.35">
      <c r="B137" s="64" t="s">
        <v>46</v>
      </c>
      <c r="C137" s="31">
        <v>1.7881945680036606</v>
      </c>
      <c r="D137" s="77">
        <v>3.2316688586893676</v>
      </c>
      <c r="E137" s="77">
        <v>4.4802061173701704</v>
      </c>
      <c r="F137" s="77">
        <v>6.3594641604345066</v>
      </c>
      <c r="G137" s="77">
        <v>7.5430180383500707</v>
      </c>
      <c r="H137" s="77">
        <v>8.1589528330390735</v>
      </c>
      <c r="I137" s="77">
        <v>9.0515156674964601</v>
      </c>
      <c r="J137" s="77">
        <v>9.4112919897498859</v>
      </c>
      <c r="K137" s="78">
        <v>8.6837425249311604</v>
      </c>
    </row>
    <row r="138" spans="2:13" x14ac:dyDescent="0.35">
      <c r="B138" s="64" t="s">
        <v>49</v>
      </c>
      <c r="C138" s="31">
        <v>1.8775477067963962</v>
      </c>
      <c r="D138" s="77">
        <v>1.828210953864329</v>
      </c>
      <c r="E138" s="77">
        <v>1.7425160606478576</v>
      </c>
      <c r="F138" s="77">
        <v>1.6382802362816962</v>
      </c>
      <c r="G138" s="77">
        <v>1.4844624970803577</v>
      </c>
      <c r="H138" s="77">
        <v>1.3865270751496044</v>
      </c>
      <c r="I138" s="77">
        <v>1.3590782432616344</v>
      </c>
      <c r="J138" s="77">
        <v>1.3874612494881782</v>
      </c>
      <c r="K138" s="78">
        <v>1.3194946923918904</v>
      </c>
    </row>
    <row r="139" spans="2:13" x14ac:dyDescent="0.35">
      <c r="B139" s="64" t="s">
        <v>44</v>
      </c>
      <c r="C139" s="31">
        <v>31.291892153985863</v>
      </c>
      <c r="D139" s="77">
        <v>29.875090313855644</v>
      </c>
      <c r="E139" s="77">
        <v>26.564307527155389</v>
      </c>
      <c r="F139" s="77">
        <v>24.966086458194425</v>
      </c>
      <c r="G139" s="77">
        <v>23.597499992988546</v>
      </c>
      <c r="H139" s="77">
        <v>21.629704986522125</v>
      </c>
      <c r="I139" s="77">
        <v>17.316457699305161</v>
      </c>
      <c r="J139" s="77">
        <v>15.523173023400421</v>
      </c>
      <c r="K139" s="78">
        <v>16.95539447111608</v>
      </c>
    </row>
    <row r="140" spans="2:13" x14ac:dyDescent="0.35">
      <c r="B140" s="64" t="s">
        <v>48</v>
      </c>
      <c r="C140" s="31">
        <v>1.2324953225090487</v>
      </c>
      <c r="D140" s="77">
        <v>3.3582668309882813</v>
      </c>
      <c r="E140" s="77">
        <v>5.3875507925683186</v>
      </c>
      <c r="F140" s="77">
        <v>5.9422631356815074</v>
      </c>
      <c r="G140" s="77">
        <v>5.4619219525001483</v>
      </c>
      <c r="H140" s="77">
        <v>5.2404638345333181</v>
      </c>
      <c r="I140" s="77">
        <v>6.6099250991596099</v>
      </c>
      <c r="J140" s="77">
        <v>6.6857369587478148</v>
      </c>
      <c r="K140" s="78">
        <v>3.6836028463721582</v>
      </c>
    </row>
    <row r="141" spans="2:13" x14ac:dyDescent="0.35">
      <c r="B141" s="64" t="s">
        <v>47</v>
      </c>
      <c r="C141" s="31">
        <v>1.4342985206480166E-8</v>
      </c>
      <c r="D141" s="77">
        <v>4.9705358388914849E-8</v>
      </c>
      <c r="E141" s="77">
        <v>4.4927631422693709E-2</v>
      </c>
      <c r="F141" s="77">
        <v>0.7316425312901369</v>
      </c>
      <c r="G141" s="77">
        <v>0.81857368892221727</v>
      </c>
      <c r="H141" s="77">
        <v>0.77251256870759055</v>
      </c>
      <c r="I141" s="77">
        <v>1.5896356216295149</v>
      </c>
      <c r="J141" s="77">
        <v>2.2219391881066408</v>
      </c>
      <c r="K141" s="78">
        <v>2.0063010849399192</v>
      </c>
    </row>
    <row r="142" spans="2:13" x14ac:dyDescent="0.35">
      <c r="B142" s="64" t="s">
        <v>50</v>
      </c>
      <c r="C142" s="31">
        <v>23.715378690739382</v>
      </c>
      <c r="D142" s="77">
        <v>22.891385361731061</v>
      </c>
      <c r="E142" s="77">
        <v>23.150897278418928</v>
      </c>
      <c r="F142" s="77">
        <v>23.150701409174275</v>
      </c>
      <c r="G142" s="77">
        <v>22.396359738723707</v>
      </c>
      <c r="H142" s="77">
        <v>22.322192678656535</v>
      </c>
      <c r="I142" s="77">
        <v>23.640550583050331</v>
      </c>
      <c r="J142" s="77">
        <v>24.384857085260691</v>
      </c>
      <c r="K142" s="78">
        <v>23.648191879716304</v>
      </c>
    </row>
    <row r="143" spans="2:13" x14ac:dyDescent="0.35">
      <c r="B143" s="33" t="s">
        <v>11</v>
      </c>
      <c r="C143" s="34">
        <v>75.552406985174372</v>
      </c>
      <c r="D143" s="35">
        <v>77.598418061206928</v>
      </c>
      <c r="E143" s="35">
        <v>80.538686154854759</v>
      </c>
      <c r="F143" s="35">
        <v>85.720723745442598</v>
      </c>
      <c r="G143" s="35">
        <v>85.805399984659246</v>
      </c>
      <c r="H143" s="35">
        <v>85.776914189785089</v>
      </c>
      <c r="I143" s="35">
        <v>89.035830889147846</v>
      </c>
      <c r="J143" s="35">
        <v>91.34233662839253</v>
      </c>
      <c r="K143" s="36">
        <v>88.317875365364358</v>
      </c>
    </row>
    <row r="144" spans="2:13" x14ac:dyDescent="0.35">
      <c r="B144" s="4"/>
      <c r="C144" s="4"/>
      <c r="D144" s="4"/>
      <c r="E144" s="4"/>
      <c r="F144" s="4"/>
      <c r="G144" s="4"/>
      <c r="H144" s="4"/>
      <c r="I144" s="4"/>
      <c r="J144" s="4"/>
      <c r="K144" s="4"/>
    </row>
  </sheetData>
  <mergeCells count="9">
    <mergeCell ref="C86:K86"/>
    <mergeCell ref="C106:K106"/>
    <mergeCell ref="C120:K120"/>
    <mergeCell ref="C133:K133"/>
    <mergeCell ref="C6:K6"/>
    <mergeCell ref="C16:K16"/>
    <mergeCell ref="C27:K27"/>
    <mergeCell ref="C50:K50"/>
    <mergeCell ref="C68:K6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V51"/>
  <sheetViews>
    <sheetView tabSelected="1" topLeftCell="A31" zoomScale="85" zoomScaleNormal="85" workbookViewId="0">
      <selection activeCell="I41" sqref="I41"/>
    </sheetView>
  </sheetViews>
  <sheetFormatPr baseColWidth="10" defaultRowHeight="14.5" x14ac:dyDescent="0.35"/>
  <cols>
    <col min="2" max="2" width="67.7265625" bestFit="1" customWidth="1"/>
    <col min="4" max="4" width="12.26953125" bestFit="1" customWidth="1"/>
    <col min="21" max="21" width="35.81640625" bestFit="1" customWidth="1"/>
  </cols>
  <sheetData>
    <row r="2" spans="2:22" ht="18.5" x14ac:dyDescent="0.45">
      <c r="B2" s="52" t="s">
        <v>39</v>
      </c>
      <c r="C2" t="s">
        <v>40</v>
      </c>
    </row>
    <row r="3" spans="2:22" x14ac:dyDescent="0.35">
      <c r="D3" s="37"/>
      <c r="E3" s="37"/>
      <c r="F3" s="37"/>
      <c r="G3" s="37"/>
    </row>
    <row r="4" spans="2:22" x14ac:dyDescent="0.35">
      <c r="C4" s="53" t="s">
        <v>41</v>
      </c>
      <c r="D4" s="54" t="s">
        <v>42</v>
      </c>
      <c r="E4" s="54" t="s">
        <v>35</v>
      </c>
      <c r="F4" s="54" t="s">
        <v>36</v>
      </c>
      <c r="G4" s="55" t="s">
        <v>43</v>
      </c>
    </row>
    <row r="5" spans="2:22" x14ac:dyDescent="0.35">
      <c r="B5" s="63" t="s">
        <v>14</v>
      </c>
      <c r="C5" s="56">
        <f>'S1'!L29+'S1'!L30+'S1'!L31</f>
        <v>189.02635015823878</v>
      </c>
      <c r="D5" s="56">
        <f>'S2'!L29+'S2'!L30+'S2'!L31</f>
        <v>214.68966696276456</v>
      </c>
      <c r="E5" s="56">
        <f>S3EnR!L29+S3EnR!L30+S3EnR!L31</f>
        <v>285.81291675708746</v>
      </c>
      <c r="F5" s="56">
        <f>S3Nuke!L29+S3Nuke!L30+S3Nuke!L31</f>
        <v>222.01041628450957</v>
      </c>
      <c r="G5" s="57">
        <f>'S4'!L29+'S4'!L30+'S4'!L31</f>
        <v>292.33811949515859</v>
      </c>
      <c r="V5" s="37"/>
    </row>
    <row r="6" spans="2:22" x14ac:dyDescent="0.35">
      <c r="B6" s="64" t="s">
        <v>15</v>
      </c>
      <c r="C6" s="58">
        <f>'S1'!L32</f>
        <v>87.163376156945688</v>
      </c>
      <c r="D6" s="58">
        <f>'S2'!L32</f>
        <v>80.205077563344105</v>
      </c>
      <c r="E6" s="58">
        <f>S3EnR!L32</f>
        <v>113.83115839740134</v>
      </c>
      <c r="F6" s="58">
        <f>S3Nuke!L32</f>
        <v>113.71860845240562</v>
      </c>
      <c r="G6" s="59">
        <f>'S4'!L32</f>
        <v>115.99217677316463</v>
      </c>
      <c r="V6" s="37"/>
    </row>
    <row r="7" spans="2:22" x14ac:dyDescent="0.35">
      <c r="B7" s="64" t="s">
        <v>16</v>
      </c>
      <c r="C7" s="58">
        <f>'S1'!L33</f>
        <v>135.57285736819816</v>
      </c>
      <c r="D7" s="58">
        <f>'S2'!L33</f>
        <v>135.05625352211692</v>
      </c>
      <c r="E7" s="58">
        <f>S3EnR!L33</f>
        <v>137.95724010897888</v>
      </c>
      <c r="F7" s="58">
        <f>S3Nuke!L33</f>
        <v>137.95718563562096</v>
      </c>
      <c r="G7" s="59">
        <f>'S4'!L33</f>
        <v>137.95804411116478</v>
      </c>
      <c r="V7" s="37"/>
    </row>
    <row r="8" spans="2:22" x14ac:dyDescent="0.35">
      <c r="B8" s="64" t="s">
        <v>17</v>
      </c>
      <c r="C8" s="58">
        <f>'S1'!L34</f>
        <v>27.057226050455821</v>
      </c>
      <c r="D8" s="58">
        <f>'S2'!L34</f>
        <v>27.057188872125284</v>
      </c>
      <c r="E8" s="58">
        <f>S3EnR!L34</f>
        <v>30.229117310015184</v>
      </c>
      <c r="F8" s="58">
        <f>S3Nuke!L34</f>
        <v>30.229117310015184</v>
      </c>
      <c r="G8" s="59">
        <f>'S4'!L34</f>
        <v>30.229117310015184</v>
      </c>
      <c r="V8" s="37"/>
    </row>
    <row r="9" spans="2:22" x14ac:dyDescent="0.35">
      <c r="B9" s="64" t="s">
        <v>18</v>
      </c>
      <c r="C9" s="58">
        <f>'S1'!L35+'S1'!L36</f>
        <v>263.0008494910935</v>
      </c>
      <c r="D9" s="58">
        <f>'S2'!L35+'S2'!L36</f>
        <v>288.01354605394965</v>
      </c>
      <c r="E9" s="58">
        <f>S3EnR!L35+S3EnR!L36</f>
        <v>332.14497203003111</v>
      </c>
      <c r="F9" s="58">
        <f>S3Nuke!L35+S3Nuke!L36</f>
        <v>405.08764722732275</v>
      </c>
      <c r="G9" s="59">
        <f>'S4'!L35+'S4'!L36</f>
        <v>455.97914967494745</v>
      </c>
      <c r="V9" s="37"/>
    </row>
    <row r="10" spans="2:22" x14ac:dyDescent="0.35">
      <c r="B10" s="64" t="s">
        <v>19</v>
      </c>
      <c r="C10" s="58">
        <f>'S1'!L37</f>
        <v>15.662584654271321</v>
      </c>
      <c r="D10" s="58">
        <f>'S2'!L37</f>
        <v>10.880075385415566</v>
      </c>
      <c r="E10" s="58">
        <f>S3EnR!L37</f>
        <v>41.466410270537608</v>
      </c>
      <c r="F10" s="58">
        <f>S3Nuke!L37</f>
        <v>40.851228454939751</v>
      </c>
      <c r="G10" s="59">
        <f>'S4'!L37</f>
        <v>89.136647377181532</v>
      </c>
      <c r="V10" s="37"/>
    </row>
    <row r="11" spans="2:22" x14ac:dyDescent="0.35">
      <c r="B11" s="64" t="s">
        <v>20</v>
      </c>
      <c r="C11" s="58">
        <f>'S1'!L38</f>
        <v>7.0765990231133351</v>
      </c>
      <c r="D11" s="58">
        <f>'S2'!L38</f>
        <v>7.0766030390256782</v>
      </c>
      <c r="E11" s="58">
        <f>S3EnR!L38</f>
        <v>9.5032870261685467</v>
      </c>
      <c r="F11" s="58">
        <f>S3Nuke!L38</f>
        <v>9.501956761037766</v>
      </c>
      <c r="G11" s="59">
        <f>'S4'!L38</f>
        <v>9.4727690913784457</v>
      </c>
      <c r="V11" s="37"/>
    </row>
    <row r="12" spans="2:22" x14ac:dyDescent="0.35">
      <c r="B12" s="64" t="s">
        <v>21</v>
      </c>
      <c r="C12" s="58">
        <f>'S1'!L39+'S1'!L40</f>
        <v>24.846808982132515</v>
      </c>
      <c r="D12" s="58">
        <f>'S2'!L39+'S2'!L40</f>
        <v>24.87577991275371</v>
      </c>
      <c r="E12" s="58">
        <f>S3EnR!L39+S3EnR!L40</f>
        <v>39.695977202648194</v>
      </c>
      <c r="F12" s="58">
        <f>S3Nuke!L39+S3Nuke!L40</f>
        <v>39.671402376881765</v>
      </c>
      <c r="G12" s="59">
        <f>'S4'!L39+'S4'!L40</f>
        <v>37.247978804560987</v>
      </c>
      <c r="V12" s="37"/>
    </row>
    <row r="13" spans="2:22" x14ac:dyDescent="0.35">
      <c r="B13" s="64" t="s">
        <v>22</v>
      </c>
      <c r="C13" s="58">
        <f>'S1'!L41</f>
        <v>38.059068823086015</v>
      </c>
      <c r="D13" s="58">
        <f>'S2'!L41</f>
        <v>38.059068823086015</v>
      </c>
      <c r="E13" s="58">
        <f>S3EnR!L41</f>
        <v>38.059068823086015</v>
      </c>
      <c r="F13" s="58">
        <f>S3Nuke!L41</f>
        <v>38.059068823086015</v>
      </c>
      <c r="G13" s="59">
        <f>'S4'!L41</f>
        <v>38.059068823086015</v>
      </c>
      <c r="V13" s="37"/>
    </row>
    <row r="14" spans="2:22" x14ac:dyDescent="0.35">
      <c r="B14" s="64" t="s">
        <v>23</v>
      </c>
      <c r="C14" s="58">
        <f>'S1'!L42</f>
        <v>12.960891233905219</v>
      </c>
      <c r="D14" s="58">
        <f>'S2'!L42</f>
        <v>26.12146729547672</v>
      </c>
      <c r="E14" s="58">
        <f>S3EnR!L42</f>
        <v>15.016930461061769</v>
      </c>
      <c r="F14" s="58">
        <f>S3Nuke!L42</f>
        <v>15.008869554034414</v>
      </c>
      <c r="G14" s="59">
        <f>'S4'!L42</f>
        <v>4.7081584538358205</v>
      </c>
      <c r="V14" s="37"/>
    </row>
    <row r="15" spans="2:22" x14ac:dyDescent="0.35">
      <c r="B15" s="65" t="s">
        <v>24</v>
      </c>
      <c r="C15" s="58">
        <f>'S1'!L43</f>
        <v>372.63821293259173</v>
      </c>
      <c r="D15" s="58">
        <f>'S2'!L43</f>
        <v>377.53543858423376</v>
      </c>
      <c r="E15" s="58">
        <f>S3EnR!L43</f>
        <v>403.91313755999533</v>
      </c>
      <c r="F15" s="58">
        <f>S3Nuke!L43</f>
        <v>397.85352032006915</v>
      </c>
      <c r="G15" s="59">
        <f>'S4'!L43</f>
        <v>440.86056151441647</v>
      </c>
      <c r="V15" s="37"/>
    </row>
    <row r="16" spans="2:22" x14ac:dyDescent="0.35">
      <c r="B16" s="64" t="s">
        <v>25</v>
      </c>
      <c r="C16" s="56">
        <f>'S1'!L44</f>
        <v>-71.272623669964261</v>
      </c>
      <c r="D16" s="56">
        <f>'S2'!L44</f>
        <v>-67.052626295999573</v>
      </c>
      <c r="E16" s="56">
        <f>S3EnR!L44</f>
        <v>-69.876310813358259</v>
      </c>
      <c r="F16" s="56">
        <f>S3Nuke!L44</f>
        <v>-61.276595813249941</v>
      </c>
      <c r="G16" s="57">
        <f>'S4'!L44</f>
        <v>-71.208412750852531</v>
      </c>
      <c r="V16" s="37"/>
    </row>
    <row r="17" spans="2:22" x14ac:dyDescent="0.35">
      <c r="B17" s="64" t="s">
        <v>26</v>
      </c>
      <c r="C17" s="58">
        <f>'S1'!L45</f>
        <v>-91.56466728629303</v>
      </c>
      <c r="D17" s="58">
        <f>'S2'!L45</f>
        <v>-92.764395544646149</v>
      </c>
      <c r="E17" s="58">
        <f>S3EnR!L45</f>
        <v>-45.637983525731137</v>
      </c>
      <c r="F17" s="58">
        <f>S3Nuke!L45</f>
        <v>-64.778438420901608</v>
      </c>
      <c r="G17" s="59">
        <f>'S4'!L45</f>
        <v>-59.241897654420008</v>
      </c>
      <c r="V17" s="37"/>
    </row>
    <row r="18" spans="2:22" x14ac:dyDescent="0.35">
      <c r="B18" s="64" t="s">
        <v>27</v>
      </c>
      <c r="C18" s="58">
        <f>'S1'!L46</f>
        <v>-48.610207345025898</v>
      </c>
      <c r="D18" s="58">
        <f>'S2'!L46</f>
        <v>-96.992611672042088</v>
      </c>
      <c r="E18" s="58">
        <f>S3EnR!L46</f>
        <v>-63.656988238304479</v>
      </c>
      <c r="F18" s="58">
        <f>S3Nuke!L46</f>
        <v>-61.179583785559942</v>
      </c>
      <c r="G18" s="59">
        <f>'S4'!L46</f>
        <v>-25.087262868668702</v>
      </c>
      <c r="V18" s="37"/>
    </row>
    <row r="19" spans="2:22" x14ac:dyDescent="0.35">
      <c r="B19" s="64" t="s">
        <v>28</v>
      </c>
      <c r="C19" s="61">
        <f>'S1'!L47</f>
        <v>8.0790275723162677E-2</v>
      </c>
      <c r="D19" s="61">
        <f>'S2'!L47</f>
        <v>9.6809373083177636E-2</v>
      </c>
      <c r="E19" s="61">
        <f>S3EnR!L47</f>
        <v>0.51393298778894558</v>
      </c>
      <c r="F19" s="61">
        <f>S3Nuke!L47</f>
        <v>0.14868300214880248</v>
      </c>
      <c r="G19" s="62">
        <f>'S4'!L47</f>
        <v>1.243528821162059</v>
      </c>
      <c r="V19" s="37"/>
    </row>
    <row r="20" spans="2:22" x14ac:dyDescent="0.35">
      <c r="B20" s="66" t="s">
        <v>31</v>
      </c>
      <c r="C20" s="60">
        <f>SUM(C5:C19)</f>
        <v>961.69811684847218</v>
      </c>
      <c r="D20" s="61">
        <f t="shared" ref="D20:G20" si="0">SUM(D5:D19)</f>
        <v>972.85734187468745</v>
      </c>
      <c r="E20" s="61">
        <f t="shared" si="0"/>
        <v>1268.9728663574065</v>
      </c>
      <c r="F20" s="61">
        <f t="shared" si="0"/>
        <v>1262.8630861823599</v>
      </c>
      <c r="G20" s="62">
        <f t="shared" si="0"/>
        <v>1497.6877469761307</v>
      </c>
      <c r="V20" s="37"/>
    </row>
    <row r="21" spans="2:22" x14ac:dyDescent="0.35">
      <c r="B21" s="66" t="s">
        <v>63</v>
      </c>
      <c r="C21" s="60">
        <f>C20/SUM('S1'!$C$14:$K$14)</f>
        <v>34.965946076091733</v>
      </c>
      <c r="D21" s="61">
        <f>D20/SUM('S1'!$C$14:$K$14)</f>
        <v>35.371679282470772</v>
      </c>
      <c r="E21" s="61">
        <f>E20/SUM('S1'!$C$14:$K$14)</f>
        <v>46.138009464427213</v>
      </c>
      <c r="F21" s="61">
        <f>F20/SUM('S1'!$C$14:$K$14)</f>
        <v>45.915866735441178</v>
      </c>
      <c r="G21" s="62">
        <f>G20/SUM('S1'!$C$14:$K$14)</f>
        <v>54.453750175994124</v>
      </c>
      <c r="V21" s="37"/>
    </row>
    <row r="24" spans="2:22" x14ac:dyDescent="0.35">
      <c r="C24" s="53" t="s">
        <v>41</v>
      </c>
      <c r="D24" s="54" t="s">
        <v>42</v>
      </c>
      <c r="E24" s="54" t="s">
        <v>35</v>
      </c>
      <c r="F24" s="54" t="s">
        <v>36</v>
      </c>
      <c r="G24" s="55" t="s">
        <v>43</v>
      </c>
    </row>
    <row r="25" spans="2:22" x14ac:dyDescent="0.35">
      <c r="B25" s="63" t="s">
        <v>44</v>
      </c>
      <c r="C25" s="67">
        <f>C9</f>
        <v>263.0008494910935</v>
      </c>
      <c r="D25" s="68">
        <f t="shared" ref="D25:G25" si="1">D9</f>
        <v>288.01354605394965</v>
      </c>
      <c r="E25" s="68">
        <f t="shared" si="1"/>
        <v>332.14497203003111</v>
      </c>
      <c r="F25" s="68">
        <f t="shared" si="1"/>
        <v>405.08764722732275</v>
      </c>
      <c r="G25" s="69">
        <f t="shared" si="1"/>
        <v>455.97914967494745</v>
      </c>
    </row>
    <row r="26" spans="2:22" x14ac:dyDescent="0.35">
      <c r="B26" s="64" t="s">
        <v>45</v>
      </c>
      <c r="C26" s="70">
        <f>C5</f>
        <v>189.02635015823878</v>
      </c>
      <c r="D26" s="71">
        <f t="shared" ref="D26:G27" si="2">D5</f>
        <v>214.68966696276456</v>
      </c>
      <c r="E26" s="71">
        <f t="shared" si="2"/>
        <v>285.81291675708746</v>
      </c>
      <c r="F26" s="71">
        <f t="shared" si="2"/>
        <v>222.01041628450957</v>
      </c>
      <c r="G26" s="72">
        <f t="shared" si="2"/>
        <v>292.33811949515859</v>
      </c>
    </row>
    <row r="27" spans="2:22" x14ac:dyDescent="0.35">
      <c r="B27" s="64" t="s">
        <v>46</v>
      </c>
      <c r="C27" s="70">
        <f>C6</f>
        <v>87.163376156945688</v>
      </c>
      <c r="D27" s="71">
        <f t="shared" si="2"/>
        <v>80.205077563344105</v>
      </c>
      <c r="E27" s="71">
        <f t="shared" si="2"/>
        <v>113.83115839740134</v>
      </c>
      <c r="F27" s="71">
        <f t="shared" si="2"/>
        <v>113.71860845240562</v>
      </c>
      <c r="G27" s="72">
        <f t="shared" si="2"/>
        <v>115.99217677316463</v>
      </c>
    </row>
    <row r="28" spans="2:22" x14ac:dyDescent="0.35">
      <c r="B28" s="64" t="s">
        <v>47</v>
      </c>
      <c r="C28" s="70">
        <f>C12</f>
        <v>24.846808982132515</v>
      </c>
      <c r="D28" s="71">
        <f t="shared" ref="D28:G28" si="3">D12</f>
        <v>24.87577991275371</v>
      </c>
      <c r="E28" s="71">
        <f t="shared" si="3"/>
        <v>39.695977202648194</v>
      </c>
      <c r="F28" s="71">
        <f t="shared" si="3"/>
        <v>39.671402376881765</v>
      </c>
      <c r="G28" s="72">
        <f t="shared" si="3"/>
        <v>37.247978804560987</v>
      </c>
    </row>
    <row r="29" spans="2:22" x14ac:dyDescent="0.35">
      <c r="B29" s="64" t="s">
        <v>48</v>
      </c>
      <c r="C29" s="70">
        <f>C10</f>
        <v>15.662584654271321</v>
      </c>
      <c r="D29" s="71">
        <f t="shared" ref="D29:G29" si="4">D10</f>
        <v>10.880075385415566</v>
      </c>
      <c r="E29" s="71">
        <f t="shared" si="4"/>
        <v>41.466410270537608</v>
      </c>
      <c r="F29" s="71">
        <f t="shared" si="4"/>
        <v>40.851228454939751</v>
      </c>
      <c r="G29" s="72">
        <f t="shared" si="4"/>
        <v>89.136647377181532</v>
      </c>
    </row>
    <row r="30" spans="2:22" x14ac:dyDescent="0.35">
      <c r="B30" s="64" t="s">
        <v>49</v>
      </c>
      <c r="C30" s="70">
        <f>C8</f>
        <v>27.057226050455821</v>
      </c>
      <c r="D30" s="71">
        <f t="shared" ref="D30:G30" si="5">D8</f>
        <v>27.057188872125284</v>
      </c>
      <c r="E30" s="71">
        <f t="shared" si="5"/>
        <v>30.229117310015184</v>
      </c>
      <c r="F30" s="71">
        <f t="shared" si="5"/>
        <v>30.229117310015184</v>
      </c>
      <c r="G30" s="72">
        <f t="shared" si="5"/>
        <v>30.229117310015184</v>
      </c>
    </row>
    <row r="31" spans="2:22" x14ac:dyDescent="0.35">
      <c r="B31" s="64" t="s">
        <v>50</v>
      </c>
      <c r="C31" s="70">
        <f>C15+C16+C13</f>
        <v>339.42465808571347</v>
      </c>
      <c r="D31" s="71">
        <f t="shared" ref="D31:G31" si="6">D15+D16+D13</f>
        <v>348.54188111132021</v>
      </c>
      <c r="E31" s="71">
        <f t="shared" si="6"/>
        <v>372.0958955697231</v>
      </c>
      <c r="F31" s="71">
        <f t="shared" si="6"/>
        <v>374.6359933299052</v>
      </c>
      <c r="G31" s="72">
        <f t="shared" si="6"/>
        <v>407.71121758664998</v>
      </c>
    </row>
    <row r="32" spans="2:22" x14ac:dyDescent="0.35">
      <c r="B32" s="64" t="s">
        <v>51</v>
      </c>
      <c r="C32" s="70">
        <f>C17</f>
        <v>-91.56466728629303</v>
      </c>
      <c r="D32" s="71">
        <f t="shared" ref="D32:G33" si="7">D17</f>
        <v>-92.764395544646149</v>
      </c>
      <c r="E32" s="71">
        <f t="shared" si="7"/>
        <v>-45.637983525731137</v>
      </c>
      <c r="F32" s="71">
        <f t="shared" si="7"/>
        <v>-64.778438420901608</v>
      </c>
      <c r="G32" s="72">
        <f t="shared" si="7"/>
        <v>-59.241897654420008</v>
      </c>
    </row>
    <row r="33" spans="2:11" x14ac:dyDescent="0.35">
      <c r="B33" s="64" t="s">
        <v>27</v>
      </c>
      <c r="C33" s="70">
        <f>C18</f>
        <v>-48.610207345025898</v>
      </c>
      <c r="D33" s="71">
        <f t="shared" si="7"/>
        <v>-96.992611672042088</v>
      </c>
      <c r="E33" s="71">
        <f t="shared" si="7"/>
        <v>-63.656988238304479</v>
      </c>
      <c r="F33" s="71">
        <f t="shared" si="7"/>
        <v>-61.179583785559942</v>
      </c>
      <c r="G33" s="72">
        <f t="shared" si="7"/>
        <v>-25.087262868668702</v>
      </c>
    </row>
    <row r="34" spans="2:11" x14ac:dyDescent="0.35">
      <c r="B34" s="65" t="s">
        <v>52</v>
      </c>
      <c r="C34" s="73">
        <f>C19+C11+C7+C14</f>
        <v>155.69113790093988</v>
      </c>
      <c r="D34" s="74">
        <f t="shared" ref="D34:G34" si="8">D19+D11+D7+D14</f>
        <v>168.3511332297025</v>
      </c>
      <c r="E34" s="74">
        <f t="shared" si="8"/>
        <v>162.99139058399814</v>
      </c>
      <c r="F34" s="74">
        <f t="shared" si="8"/>
        <v>162.61669495284195</v>
      </c>
      <c r="G34" s="75">
        <f t="shared" si="8"/>
        <v>153.3825004775411</v>
      </c>
    </row>
    <row r="35" spans="2:11" x14ac:dyDescent="0.35">
      <c r="B35" s="66" t="s">
        <v>31</v>
      </c>
      <c r="C35" s="73">
        <f>SUM(C25:C34)</f>
        <v>961.69811684847218</v>
      </c>
      <c r="D35" s="74">
        <f>SUM(D25:D34)</f>
        <v>972.85734187468734</v>
      </c>
      <c r="E35" s="74">
        <f>SUM(E25:E34)</f>
        <v>1268.9728663574065</v>
      </c>
      <c r="F35" s="74">
        <f>SUM(F25:F34)</f>
        <v>1262.8630861823601</v>
      </c>
      <c r="G35" s="75">
        <f>SUM(G25:G34)</f>
        <v>1497.6877469761309</v>
      </c>
    </row>
    <row r="37" spans="2:11" x14ac:dyDescent="0.35">
      <c r="C37" s="53" t="s">
        <v>41</v>
      </c>
      <c r="D37" s="54" t="s">
        <v>42</v>
      </c>
      <c r="E37" s="54" t="s">
        <v>35</v>
      </c>
      <c r="F37" s="54" t="s">
        <v>36</v>
      </c>
      <c r="G37" s="55" t="s">
        <v>43</v>
      </c>
    </row>
    <row r="38" spans="2:11" x14ac:dyDescent="0.35">
      <c r="B38" s="63" t="s">
        <v>54</v>
      </c>
      <c r="C38" s="67">
        <f>'S1'!L23</f>
        <v>10762.558106579476</v>
      </c>
      <c r="D38" s="68">
        <f>'S2'!L23</f>
        <v>11507.806395542812</v>
      </c>
      <c r="E38" s="68">
        <f>S3EnR!L23</f>
        <v>14257.660091418418</v>
      </c>
      <c r="F38" s="68">
        <f>S3Nuke!L23</f>
        <v>14257.617593681207</v>
      </c>
      <c r="G38" s="69">
        <f>'S4'!L23</f>
        <v>16658.55553887313</v>
      </c>
    </row>
    <row r="39" spans="2:11" x14ac:dyDescent="0.35">
      <c r="B39" s="65" t="s">
        <v>55</v>
      </c>
      <c r="C39" s="73">
        <f>'S1'!M23</f>
        <v>11629.558543939682</v>
      </c>
      <c r="D39" s="74">
        <f>'S2'!M23</f>
        <v>13255.624440596268</v>
      </c>
      <c r="E39" s="74">
        <f>S3EnR!M23</f>
        <v>15445.856838841442</v>
      </c>
      <c r="F39" s="74">
        <f>S3Nuke!M23</f>
        <v>15403.181672837918</v>
      </c>
      <c r="G39" s="75">
        <f>'S4'!M23</f>
        <v>17107.338090857196</v>
      </c>
    </row>
    <row r="40" spans="2:11" x14ac:dyDescent="0.35">
      <c r="B40" s="63" t="s">
        <v>58</v>
      </c>
      <c r="C40" s="67">
        <f>C38/SUM('S1'!$C$14:$K$14)</f>
        <v>391.31097358149077</v>
      </c>
      <c r="D40" s="68">
        <f>D38/SUM('S1'!$C$14:$K$14)</f>
        <v>418.40711844094608</v>
      </c>
      <c r="E40" s="68">
        <f>E38/SUM('S1'!$C$14:$K$14)</f>
        <v>518.38780298488587</v>
      </c>
      <c r="F40" s="68">
        <f>F38/SUM(S3Nuke!$C$14:$K$14)</f>
        <v>518.38625782891472</v>
      </c>
      <c r="G40" s="69">
        <f>G38/SUM('S4'!$C$14:$K$14)</f>
        <v>605.68087269073294</v>
      </c>
    </row>
    <row r="41" spans="2:11" x14ac:dyDescent="0.35">
      <c r="B41" s="65" t="s">
        <v>56</v>
      </c>
      <c r="C41" s="73">
        <f>C$20/C38*1000</f>
        <v>89.355904732403459</v>
      </c>
      <c r="D41" s="74">
        <f>D$20/D38*1000</f>
        <v>84.538904152184315</v>
      </c>
      <c r="E41" s="74">
        <f>E$20/E38*1000</f>
        <v>89.00288393894256</v>
      </c>
      <c r="F41" s="74">
        <f>F$20/F38*1000</f>
        <v>88.574621803718784</v>
      </c>
      <c r="G41" s="75">
        <f>G$20/G38*1000</f>
        <v>89.905018684317568</v>
      </c>
    </row>
    <row r="42" spans="2:11" x14ac:dyDescent="0.35">
      <c r="B42" s="63" t="s">
        <v>59</v>
      </c>
      <c r="C42" s="67">
        <f>C39/SUM('S1'!$C$14:$K$14)</f>
        <v>422.83384963747193</v>
      </c>
      <c r="D42" s="68">
        <f>D39/SUM('S1'!$C$14:$K$14)</f>
        <v>481.9552427883587</v>
      </c>
      <c r="E42" s="68">
        <f>E39/SUM('S1'!$C$14:$K$14)</f>
        <v>561.58891014139203</v>
      </c>
      <c r="F42" s="68">
        <f>F39/SUM('S1'!$C$14:$K$14)</f>
        <v>560.0373031171863</v>
      </c>
      <c r="G42" s="69">
        <f>G39/SUM('S1'!$C$14:$K$14)</f>
        <v>621.99795415075437</v>
      </c>
    </row>
    <row r="43" spans="2:11" x14ac:dyDescent="0.35">
      <c r="B43" s="65" t="s">
        <v>57</v>
      </c>
      <c r="C43" s="73">
        <f>C$20/C39*1000</f>
        <v>82.694292583412462</v>
      </c>
      <c r="D43" s="74">
        <f>D$20/D39*1000</f>
        <v>73.39204171289316</v>
      </c>
      <c r="E43" s="74">
        <f>E$20/E39*1000</f>
        <v>82.156197587325892</v>
      </c>
      <c r="F43" s="74">
        <f>F$20/F39*1000</f>
        <v>81.987157783726062</v>
      </c>
      <c r="G43" s="75">
        <f>G$20/G39*1000</f>
        <v>87.546510101215063</v>
      </c>
    </row>
    <row r="45" spans="2:11" x14ac:dyDescent="0.35">
      <c r="B45" s="83"/>
      <c r="C45" s="85" t="s">
        <v>64</v>
      </c>
      <c r="D45" s="86"/>
      <c r="E45" s="86"/>
      <c r="F45" s="86"/>
      <c r="G45" s="86"/>
      <c r="H45" s="86"/>
      <c r="I45" s="86"/>
      <c r="J45" s="86"/>
      <c r="K45" s="87"/>
    </row>
    <row r="46" spans="2:11" x14ac:dyDescent="0.35">
      <c r="B46" s="83"/>
      <c r="C46" s="5">
        <v>2020</v>
      </c>
      <c r="D46" s="6">
        <v>2025</v>
      </c>
      <c r="E46" s="6">
        <v>2030</v>
      </c>
      <c r="F46" s="6">
        <v>2035</v>
      </c>
      <c r="G46" s="6">
        <v>2040</v>
      </c>
      <c r="H46" s="6">
        <v>2045</v>
      </c>
      <c r="I46" s="6">
        <v>2050</v>
      </c>
      <c r="J46" s="6">
        <v>2055</v>
      </c>
      <c r="K46" s="7">
        <v>2060</v>
      </c>
    </row>
    <row r="47" spans="2:11" x14ac:dyDescent="0.35">
      <c r="B47" s="8" t="s">
        <v>41</v>
      </c>
      <c r="C47" s="30">
        <f>'S1'!C104</f>
        <v>77.850895929897163</v>
      </c>
      <c r="D47" s="43">
        <f>'S1'!D104</f>
        <v>87.848996753423933</v>
      </c>
      <c r="E47" s="43">
        <f>'S1'!E104</f>
        <v>94.14038361865245</v>
      </c>
      <c r="F47" s="43">
        <f>'S1'!F104</f>
        <v>93.204224279001522</v>
      </c>
      <c r="G47" s="43">
        <f>'S1'!G104</f>
        <v>94.555681596168739</v>
      </c>
      <c r="H47" s="43">
        <f>'S1'!H104</f>
        <v>93.467295065514335</v>
      </c>
      <c r="I47" s="43">
        <f>'S1'!I104</f>
        <v>97.636593148499429</v>
      </c>
      <c r="J47" s="43">
        <f>'S1'!J104</f>
        <v>92.598492872774969</v>
      </c>
      <c r="K47" s="76">
        <f>'S1'!K104</f>
        <v>87.332931091689034</v>
      </c>
    </row>
    <row r="48" spans="2:11" x14ac:dyDescent="0.35">
      <c r="B48" s="12" t="s">
        <v>42</v>
      </c>
      <c r="C48" s="31">
        <f>'S2'!C104</f>
        <v>77.851130584681783</v>
      </c>
      <c r="D48" s="82">
        <f>'S2'!D104</f>
        <v>84.287833151747606</v>
      </c>
      <c r="E48" s="82">
        <f>'S2'!E104</f>
        <v>86.744809512430663</v>
      </c>
      <c r="F48" s="82">
        <f>'S2'!F104</f>
        <v>87.435960850275634</v>
      </c>
      <c r="G48" s="82">
        <f>'S2'!G104</f>
        <v>88.087646960654567</v>
      </c>
      <c r="H48" s="82">
        <f>'S2'!H104</f>
        <v>86.247701426696466</v>
      </c>
      <c r="I48" s="82">
        <f>'S2'!I104</f>
        <v>87.291896466501768</v>
      </c>
      <c r="J48" s="82">
        <f>'S2'!J104</f>
        <v>87.868751357895675</v>
      </c>
      <c r="K48" s="78">
        <f>'S2'!K104</f>
        <v>80.369949312653986</v>
      </c>
    </row>
    <row r="49" spans="2:11" x14ac:dyDescent="0.35">
      <c r="B49" s="12" t="s">
        <v>35</v>
      </c>
      <c r="C49" s="31">
        <f>S3EnR!C104</f>
        <v>84.029317408634043</v>
      </c>
      <c r="D49" s="82">
        <f>S3EnR!D104</f>
        <v>86.323926365898998</v>
      </c>
      <c r="E49" s="82">
        <f>S3EnR!E104</f>
        <v>87.082659739457128</v>
      </c>
      <c r="F49" s="82">
        <f>S3EnR!F104</f>
        <v>90.080600621476549</v>
      </c>
      <c r="G49" s="82">
        <f>S3EnR!G104</f>
        <v>91.53685526035467</v>
      </c>
      <c r="H49" s="82">
        <f>S3EnR!H104</f>
        <v>90.133531727490606</v>
      </c>
      <c r="I49" s="82">
        <f>S3EnR!I104</f>
        <v>91.373179770024976</v>
      </c>
      <c r="J49" s="82">
        <f>S3EnR!J104</f>
        <v>94.991584702938383</v>
      </c>
      <c r="K49" s="78">
        <f>S3EnR!K104</f>
        <v>92.00308226774392</v>
      </c>
    </row>
    <row r="50" spans="2:11" x14ac:dyDescent="0.35">
      <c r="B50" s="12" t="s">
        <v>36</v>
      </c>
      <c r="C50" s="31">
        <f>S3Nuke!C104</f>
        <v>84.030049746990201</v>
      </c>
      <c r="D50" s="82">
        <f>S3Nuke!D104</f>
        <v>86.267453996007845</v>
      </c>
      <c r="E50" s="82">
        <f>S3Nuke!E104</f>
        <v>86.892072551326052</v>
      </c>
      <c r="F50" s="82">
        <f>S3Nuke!F104</f>
        <v>90.206222857152298</v>
      </c>
      <c r="G50" s="82">
        <f>S3Nuke!G104</f>
        <v>91.605009811028836</v>
      </c>
      <c r="H50" s="82">
        <f>S3Nuke!H104</f>
        <v>89.903400062957019</v>
      </c>
      <c r="I50" s="82">
        <f>S3Nuke!I104</f>
        <v>91.250032532792233</v>
      </c>
      <c r="J50" s="82">
        <f>S3Nuke!J104</f>
        <v>92.287303311575542</v>
      </c>
      <c r="K50" s="78">
        <f>S3Nuke!K104</f>
        <v>89.598026251164555</v>
      </c>
    </row>
    <row r="51" spans="2:11" x14ac:dyDescent="0.35">
      <c r="B51" s="84" t="s">
        <v>43</v>
      </c>
      <c r="C51" s="32">
        <f>'S4'!C104</f>
        <v>84.051422382008852</v>
      </c>
      <c r="D51" s="44">
        <f>'S4'!D104</f>
        <v>86.447619483159755</v>
      </c>
      <c r="E51" s="44">
        <f>'S4'!E104</f>
        <v>87.579391927126792</v>
      </c>
      <c r="F51" s="44">
        <f>'S4'!F104</f>
        <v>91.792142144057138</v>
      </c>
      <c r="G51" s="44">
        <f>'S4'!G104</f>
        <v>92.512945341378682</v>
      </c>
      <c r="H51" s="44">
        <f>'S4'!H104</f>
        <v>90.264922339598471</v>
      </c>
      <c r="I51" s="44">
        <f>'S4'!I104</f>
        <v>91.624719062567578</v>
      </c>
      <c r="J51" s="44">
        <f>'S4'!J104</f>
        <v>94.817671669076603</v>
      </c>
      <c r="K51" s="79">
        <f>'S4'!K104</f>
        <v>93.578157677474167</v>
      </c>
    </row>
  </sheetData>
  <mergeCells count="1">
    <mergeCell ref="C45:K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Version Tracker</vt:lpstr>
      <vt:lpstr>S1</vt:lpstr>
      <vt:lpstr>S2</vt:lpstr>
      <vt:lpstr>S3EnR</vt:lpstr>
      <vt:lpstr>S3Nuke</vt:lpstr>
      <vt:lpstr>S4</vt:lpstr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tbideux</dc:creator>
  <cp:lastModifiedBy>tbideux</cp:lastModifiedBy>
  <dcterms:created xsi:type="dcterms:W3CDTF">2021-09-02T16:11:22Z</dcterms:created>
  <dcterms:modified xsi:type="dcterms:W3CDTF">2021-11-23T17:03:50Z</dcterms:modified>
</cp:coreProperties>
</file>