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"/>
    </mc:Choice>
  </mc:AlternateContent>
  <xr:revisionPtr revIDLastSave="0" documentId="13_ncr:1_{B2CA13BC-D88F-4F13-BBA5-F2A2857C6D3F}" xr6:coauthVersionLast="47" xr6:coauthVersionMax="47" xr10:uidLastSave="{00000000-0000-0000-0000-000000000000}"/>
  <bookViews>
    <workbookView xWindow="-120" yWindow="-120" windowWidth="29040" windowHeight="15840" xr2:uid="{7E0202CF-FC69-4484-9FCB-AF5396779D05}"/>
  </bookViews>
  <sheets>
    <sheet name="Investissements" sheetId="1" r:id="rId1"/>
    <sheet name="Transport AME" sheetId="2" r:id="rId2"/>
    <sheet name="Transport AMS" sheetId="3" r:id="rId3"/>
    <sheet name="Transp lourd AME" sheetId="6" r:id="rId4"/>
    <sheet name="Transp lourd AMS" sheetId="7" r:id="rId5"/>
    <sheet name="Résidentiel AME" sheetId="4" r:id="rId6"/>
    <sheet name="Résidentiel AMS" sheetId="5" r:id="rId7"/>
    <sheet name="Tertiaire AME" sheetId="8" r:id="rId8"/>
    <sheet name="Tertiaire AMS" sheetId="9" r:id="rId9"/>
    <sheet name="Industrie AME" sheetId="12" r:id="rId10"/>
    <sheet name="Industrie AMS" sheetId="13" r:id="rId11"/>
    <sheet name="Energie AME" sheetId="10" r:id="rId12"/>
    <sheet name="Energie AMS" sheetId="11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" i="1" l="1"/>
  <c r="Z64" i="1"/>
  <c r="Y65" i="1"/>
  <c r="Z65" i="1"/>
  <c r="Y66" i="1"/>
  <c r="Z66" i="1"/>
  <c r="AZ45" i="11"/>
  <c r="AZ44" i="11"/>
  <c r="AZ45" i="10"/>
  <c r="AZ44" i="10"/>
  <c r="AY45" i="10"/>
  <c r="C81" i="1"/>
  <c r="AW28" i="12" l="1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D130" i="1" l="1"/>
  <c r="C130" i="1"/>
  <c r="D124" i="1"/>
  <c r="C124" i="1"/>
  <c r="AZ52" i="11"/>
  <c r="I103" i="1" s="1"/>
  <c r="BB52" i="11"/>
  <c r="I107" i="1" s="1"/>
  <c r="G103" i="1"/>
  <c r="BA45" i="11"/>
  <c r="G105" i="1" s="1"/>
  <c r="G106" i="1" s="1"/>
  <c r="AY45" i="11"/>
  <c r="C103" i="1" s="1"/>
  <c r="BB45" i="11"/>
  <c r="G107" i="1" s="1"/>
  <c r="BA44" i="11"/>
  <c r="H105" i="1" s="1"/>
  <c r="BB44" i="11"/>
  <c r="H107" i="1" s="1"/>
  <c r="AY44" i="11"/>
  <c r="D103" i="1" s="1"/>
  <c r="BA52" i="11"/>
  <c r="I105" i="1" s="1"/>
  <c r="AY52" i="11"/>
  <c r="E103" i="1" s="1"/>
  <c r="H112" i="1"/>
  <c r="AY44" i="10"/>
  <c r="AZ58" i="11" l="1"/>
  <c r="H103" i="1"/>
  <c r="C112" i="1"/>
  <c r="AY52" i="10"/>
  <c r="E112" i="1" s="1"/>
  <c r="BB52" i="10"/>
  <c r="I116" i="1" s="1"/>
  <c r="BB44" i="10"/>
  <c r="H116" i="1" s="1"/>
  <c r="BB45" i="10"/>
  <c r="G116" i="1" s="1"/>
  <c r="G112" i="1"/>
  <c r="AZ52" i="10"/>
  <c r="I112" i="1" s="1"/>
  <c r="D112" i="1"/>
  <c r="BA44" i="10"/>
  <c r="BA45" i="10"/>
  <c r="G114" i="1" s="1"/>
  <c r="BA52" i="10"/>
  <c r="I114" i="1" s="1"/>
  <c r="BB58" i="11"/>
  <c r="AY58" i="11"/>
  <c r="BA58" i="11"/>
  <c r="AY58" i="10" l="1"/>
  <c r="AZ58" i="10"/>
  <c r="BB58" i="10"/>
  <c r="BA58" i="10"/>
  <c r="H114" i="1"/>
  <c r="C63" i="1"/>
  <c r="D63" i="1"/>
  <c r="D80" i="1"/>
  <c r="C80" i="1"/>
  <c r="D83" i="1"/>
  <c r="C83" i="1"/>
  <c r="D51" i="1"/>
  <c r="C51" i="1"/>
  <c r="D48" i="1"/>
  <c r="C48" i="1"/>
  <c r="D41" i="1"/>
  <c r="C41" i="1"/>
  <c r="D36" i="1"/>
  <c r="C36" i="1"/>
  <c r="D17" i="1"/>
  <c r="C17" i="1"/>
  <c r="D5" i="1"/>
  <c r="C5" i="1"/>
  <c r="D74" i="1"/>
  <c r="D58" i="1"/>
  <c r="C58" i="1"/>
  <c r="C74" i="1"/>
  <c r="D70" i="1"/>
  <c r="C70" i="1"/>
  <c r="D22" i="1" l="1"/>
  <c r="C22" i="1"/>
  <c r="D10" i="1"/>
  <c r="C10" i="1"/>
  <c r="J111" i="1"/>
  <c r="I111" i="1"/>
  <c r="H111" i="1"/>
  <c r="G111" i="1"/>
  <c r="J110" i="1"/>
  <c r="I110" i="1"/>
  <c r="H110" i="1"/>
  <c r="G110" i="1"/>
  <c r="J102" i="1"/>
  <c r="H102" i="1"/>
  <c r="I102" i="1"/>
  <c r="G102" i="1"/>
  <c r="J101" i="1"/>
  <c r="I101" i="1"/>
  <c r="H101" i="1"/>
  <c r="G101" i="1"/>
  <c r="G104" i="1"/>
  <c r="I117" i="1"/>
  <c r="H117" i="1"/>
  <c r="G117" i="1"/>
  <c r="I115" i="1"/>
  <c r="H115" i="1"/>
  <c r="G115" i="1"/>
  <c r="I108" i="1"/>
  <c r="H108" i="1"/>
  <c r="G108" i="1"/>
  <c r="I106" i="1"/>
  <c r="H106" i="1"/>
  <c r="H113" i="1" l="1"/>
  <c r="H104" i="1"/>
  <c r="I113" i="1"/>
  <c r="G113" i="1"/>
  <c r="E113" i="1"/>
  <c r="D113" i="1"/>
  <c r="C113" i="1"/>
  <c r="D104" i="1"/>
  <c r="D84" i="1" l="1"/>
  <c r="C84" i="1"/>
  <c r="D75" i="1"/>
  <c r="C75" i="1"/>
  <c r="D64" i="1"/>
  <c r="C64" i="1"/>
  <c r="D23" i="1"/>
  <c r="C23" i="1"/>
  <c r="D18" i="1"/>
  <c r="C18" i="1"/>
  <c r="C11" i="1" l="1"/>
  <c r="D42" i="1" l="1"/>
  <c r="C42" i="1"/>
  <c r="D52" i="1"/>
  <c r="C52" i="1"/>
  <c r="D11" i="1"/>
  <c r="E47" i="1"/>
  <c r="F80" i="1" l="1"/>
  <c r="F81" i="1" s="1"/>
  <c r="E80" i="1"/>
  <c r="E81" i="1" s="1"/>
  <c r="E79" i="1"/>
  <c r="D81" i="1"/>
  <c r="E48" i="1"/>
  <c r="E49" i="1" s="1"/>
  <c r="E36" i="1"/>
  <c r="D49" i="1"/>
  <c r="F49" i="1"/>
  <c r="C49" i="1"/>
  <c r="E131" i="1" l="1"/>
  <c r="D131" i="1"/>
  <c r="C131" i="1"/>
  <c r="E125" i="1"/>
  <c r="D125" i="1"/>
  <c r="C125" i="1"/>
  <c r="I104" i="1"/>
  <c r="E104" i="1"/>
  <c r="C104" i="1"/>
  <c r="D91" i="1"/>
  <c r="C91" i="1"/>
  <c r="D71" i="1"/>
  <c r="C71" i="1"/>
  <c r="D59" i="1"/>
  <c r="C59" i="1"/>
  <c r="F37" i="1"/>
  <c r="E37" i="1"/>
  <c r="D37" i="1"/>
  <c r="C37" i="1"/>
  <c r="D32" i="1"/>
  <c r="C32" i="1"/>
  <c r="D6" i="1"/>
  <c r="C6" i="1"/>
  <c r="D93" i="1"/>
  <c r="D92" i="1"/>
  <c r="E90" i="1" l="1"/>
  <c r="E91" i="1" s="1"/>
  <c r="F130" i="1"/>
  <c r="F131" i="1" s="1"/>
  <c r="F124" i="1"/>
  <c r="F125" i="1" s="1"/>
  <c r="F90" i="1"/>
  <c r="F91" i="1" s="1"/>
  <c r="F70" i="1"/>
  <c r="F71" i="1" s="1"/>
  <c r="E70" i="1"/>
  <c r="E71" i="1" s="1"/>
  <c r="F58" i="1"/>
  <c r="F59" i="1" s="1"/>
  <c r="E58" i="1"/>
  <c r="E59" i="1" s="1"/>
  <c r="F5" i="1"/>
  <c r="F6" i="1" s="1"/>
  <c r="E5" i="1"/>
  <c r="E6" i="1" s="1"/>
  <c r="E89" i="1" l="1"/>
  <c r="E72" i="1"/>
  <c r="E69" i="1"/>
  <c r="E60" i="1"/>
  <c r="E61" i="1"/>
  <c r="E57" i="1"/>
  <c r="E28" i="1"/>
  <c r="E4" i="1"/>
  <c r="E31" i="1"/>
  <c r="E32" i="1" s="1"/>
  <c r="E30" i="1"/>
  <c r="E8" i="1"/>
  <c r="E29" i="1"/>
  <c r="E7" i="1"/>
  <c r="F31" i="1"/>
  <c r="F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Z64" authorId="0" shapeId="0" xr:uid="{D8FD5C56-206A-4853-BE7F-771768629EB0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Ne correspond pas au 36 du graphe ci-contre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B27" authorId="0" shapeId="0" xr:uid="{B32DA9BD-4AD1-4013-9103-68374F691C21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Calcul : Mtep convertis en joules puis convertis en kg de carburant et enfin en litres de gasoil, via les chiffres indiqués sur :
https://fr.wikipedia.org/wiki/Ordres_de_grandeur_d%27%C3%A9nergie
(1 tep = 4,187 × 10^10 J
1,2 L de gasoil = 4,8 × 10^7 J  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B27" authorId="0" shapeId="0" xr:uid="{6294C339-4141-48FC-83C3-24F2FF7C910A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Calcul : Mtep convertis en joules puis convertis en kg de carburant et enfin en litres de gasoil, via les chiffres indiqués sur :
https://fr.wikipedia.org/wiki/Ordres_de_grandeur_d%27%C3%A9nergie
(1 tep = 4,187 × 10^10 J
1,2 L de gasoil = 4,8 × 10^7 J  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B11" authorId="0" shapeId="0" xr:uid="{A0E9E7F3-AA50-415D-8690-20A0558DE51D}">
      <text>
        <r>
          <rPr>
            <b/>
            <sz val="9"/>
            <color indexed="81"/>
            <rFont val="Tahoma"/>
            <charset val="1"/>
          </rPr>
          <t>MONSERAND Alma:</t>
        </r>
        <r>
          <rPr>
            <sz val="9"/>
            <color indexed="81"/>
            <rFont val="Tahoma"/>
            <charset val="1"/>
          </rPr>
          <t xml:space="preserve">
I_MDE_16 
(on ne multiplie pas par PIA_16)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B11" authorId="0" shapeId="0" xr:uid="{A3A200B1-7ABD-4BBC-8E8E-D4194E7C9401}">
      <text>
        <r>
          <rPr>
            <b/>
            <sz val="9"/>
            <color indexed="81"/>
            <rFont val="Tahoma"/>
            <charset val="1"/>
          </rPr>
          <t>MONSERAND Alma:</t>
        </r>
        <r>
          <rPr>
            <sz val="9"/>
            <color indexed="81"/>
            <rFont val="Tahoma"/>
            <charset val="1"/>
          </rPr>
          <t xml:space="preserve">
I_MDE_16 
(on ne multiplie pas par PIA_16)</t>
        </r>
      </text>
    </comment>
  </commentList>
</comments>
</file>

<file path=xl/sharedStrings.xml><?xml version="1.0" encoding="utf-8"?>
<sst xmlns="http://schemas.openxmlformats.org/spreadsheetml/2006/main" count="1183" uniqueCount="233">
  <si>
    <t>2030 AMS</t>
  </si>
  <si>
    <t>I4CE run 2</t>
  </si>
  <si>
    <t>2030 AMS - 2021 constaté</t>
  </si>
  <si>
    <t>2030 AMS - 2021 projeté</t>
  </si>
  <si>
    <t>Résidentiel</t>
  </si>
  <si>
    <t>JPF-SM</t>
  </si>
  <si>
    <t>Tresor</t>
  </si>
  <si>
    <t>ThreeME</t>
  </si>
  <si>
    <t>Tertiaire</t>
  </si>
  <si>
    <t>Energie</t>
  </si>
  <si>
    <t>Industrie</t>
  </si>
  <si>
    <t>Agriculture</t>
  </si>
  <si>
    <t>I4CE constaté</t>
  </si>
  <si>
    <t>EnR électriques</t>
  </si>
  <si>
    <t>Biométhane, chaleur renouvelable, biocarbs</t>
  </si>
  <si>
    <t>Réseaux élec &amp; flexibilités</t>
  </si>
  <si>
    <t>Déflateur PIB (ThreeME)</t>
  </si>
  <si>
    <t>Energie par poste</t>
  </si>
  <si>
    <t>Bâtiments</t>
  </si>
  <si>
    <t>Transports</t>
  </si>
  <si>
    <t>Construction</t>
  </si>
  <si>
    <t>Autres secteurs</t>
  </si>
  <si>
    <t>Ferroviaire</t>
  </si>
  <si>
    <t>VP électriques</t>
  </si>
  <si>
    <t>VP fossiles</t>
  </si>
  <si>
    <t>ThreeME AMS</t>
  </si>
  <si>
    <t>JPF-SM AMS</t>
  </si>
  <si>
    <t>Tresor AMS</t>
  </si>
  <si>
    <t>Tresor AME</t>
  </si>
  <si>
    <t>AMS I4CE run 2</t>
  </si>
  <si>
    <t xml:space="preserve">AMS ThreeME </t>
  </si>
  <si>
    <t>AMS JPF-SM</t>
  </si>
  <si>
    <t>AMS Tresor</t>
  </si>
  <si>
    <t>AME I4CE run 2</t>
  </si>
  <si>
    <t>AME ThreeME</t>
  </si>
  <si>
    <t>AME JPF-SM</t>
  </si>
  <si>
    <t>AME Tresor</t>
  </si>
  <si>
    <t>Historique I4CE</t>
  </si>
  <si>
    <t>AMS ThreeME*</t>
  </si>
  <si>
    <t>AME ThreeME*</t>
  </si>
  <si>
    <t>Nucléaire électrique</t>
  </si>
  <si>
    <t>AMS JPF-SM*</t>
  </si>
  <si>
    <t>AMS Tresor*</t>
  </si>
  <si>
    <t>AMS ThreeME* moy 2030</t>
  </si>
  <si>
    <t>AMS ThreeME* moy 2050</t>
  </si>
  <si>
    <t>AME ThreeME* moy 2030</t>
  </si>
  <si>
    <t>AME ThreeME* moy 2050</t>
  </si>
  <si>
    <t>AMS I4CE run2 moy 2030</t>
  </si>
  <si>
    <t>AME I4CE run2 moy 2030</t>
  </si>
  <si>
    <t>AMS I4CE run2 moy 2050</t>
  </si>
  <si>
    <t>AME I4CE run2 moy 2050</t>
  </si>
  <si>
    <t>commentaire</t>
  </si>
  <si>
    <t>VP</t>
  </si>
  <si>
    <t>VE + VHR + H2</t>
  </si>
  <si>
    <t>nombre d'immatriculations (milliers)</t>
  </si>
  <si>
    <t>proportion immatriculations</t>
  </si>
  <si>
    <t>parc (milliers)</t>
  </si>
  <si>
    <t>proportion parc</t>
  </si>
  <si>
    <t>prix unitaire (k€2021 )</t>
  </si>
  <si>
    <t>investissement brut de subventions (M€2021)</t>
  </si>
  <si>
    <t>subventions à l'achat (M€2021)</t>
  </si>
  <si>
    <t>émissions unitaires</t>
  </si>
  <si>
    <t>émissions totales</t>
  </si>
  <si>
    <t>consommation unitaire (kWh/100km)</t>
  </si>
  <si>
    <t>distance moyenne parcourue (km)</t>
  </si>
  <si>
    <t>facture énergétique (M€2021)</t>
  </si>
  <si>
    <t>VT</t>
  </si>
  <si>
    <t>émissions unitaires (kgCO2/véhicule)</t>
  </si>
  <si>
    <t>émissions unitaires (gCO2/km)</t>
  </si>
  <si>
    <t>émissions totales (MtCO2)</t>
  </si>
  <si>
    <t>consommation totale (Mtep)</t>
  </si>
  <si>
    <t>consommation unitaire (l/100km)</t>
  </si>
  <si>
    <t>prix du litre (€2021/l)</t>
  </si>
  <si>
    <t>total</t>
  </si>
  <si>
    <t>VUL</t>
  </si>
  <si>
    <t>PL (+VUL)</t>
  </si>
  <si>
    <t>autocars</t>
  </si>
  <si>
    <t>bus</t>
  </si>
  <si>
    <t>infrastructures de recharge</t>
  </si>
  <si>
    <t>routes</t>
  </si>
  <si>
    <t>pistes cyclables</t>
  </si>
  <si>
    <t>infrastructures ferroviaire et trains</t>
  </si>
  <si>
    <t>investissement (M€2021)</t>
  </si>
  <si>
    <t>Surface totale (Mm²)</t>
  </si>
  <si>
    <t>Part de classe A</t>
  </si>
  <si>
    <t>Part de classe B</t>
  </si>
  <si>
    <t>Part de classe C</t>
  </si>
  <si>
    <t>Part de classe D</t>
  </si>
  <si>
    <t>Part de classe E</t>
  </si>
  <si>
    <t>Part de classe F</t>
  </si>
  <si>
    <t>Part de classe G</t>
  </si>
  <si>
    <t>Part de A et B</t>
  </si>
  <si>
    <t>Part de F et G</t>
  </si>
  <si>
    <t>consommation d'énergie (Mtep)</t>
  </si>
  <si>
    <t xml:space="preserve">    dont charbon</t>
  </si>
  <si>
    <t xml:space="preserve">    dont fioul</t>
  </si>
  <si>
    <t xml:space="preserve">    dont électricité</t>
  </si>
  <si>
    <t xml:space="preserve">    dont gaz chaleur biomasse</t>
  </si>
  <si>
    <t>investissement rénov brut de subventions (M€2021)</t>
  </si>
  <si>
    <t>ma prime renov (M€2021)</t>
  </si>
  <si>
    <t>CEE (M€2021)</t>
  </si>
  <si>
    <t>taux apparent des aides (cumul de MPR et CEE)</t>
  </si>
  <si>
    <t>dont taux apparent de MaPrimeRenov</t>
  </si>
  <si>
    <t>investissement total (M€2021)</t>
  </si>
  <si>
    <t xml:space="preserve">   dont construction neuve</t>
  </si>
  <si>
    <t xml:space="preserve">   dont rénovation énergétique</t>
  </si>
  <si>
    <t xml:space="preserve">   dont rénovation autre</t>
  </si>
  <si>
    <t xml:space="preserve">    dont gazole</t>
  </si>
  <si>
    <t>Investissement PL + VUL élec et gaz (M€2021)</t>
  </si>
  <si>
    <t>Conso énergie / production (pseudo coeff technique)</t>
  </si>
  <si>
    <t>N.B. : ce coeff technique reflète plusieurs choses : l'efficacité énergétique par substitution K/E habituelle, le fait que l'électrique consomme moins d'E/100km, et la hausse du taux de chargement</t>
  </si>
  <si>
    <t>PENER_16</t>
  </si>
  <si>
    <t>ENER_16</t>
  </si>
  <si>
    <t>PGDP</t>
  </si>
  <si>
    <t>Investissement ferroviaire (pass et marchandises) (M€2021)</t>
  </si>
  <si>
    <t>Parc de PL (hors VUL) (milliers)</t>
  </si>
  <si>
    <t xml:space="preserve">   dont PL gazole</t>
  </si>
  <si>
    <t xml:space="preserve">   dont PL électrique</t>
  </si>
  <si>
    <t xml:space="preserve">   dont PL GNV</t>
  </si>
  <si>
    <t>Immatriculations PL (milliers)</t>
  </si>
  <si>
    <t xml:space="preserve">   dont immat PL gazole</t>
  </si>
  <si>
    <t xml:space="preserve">   dont immat PL électrique</t>
  </si>
  <si>
    <t xml:space="preserve">   dont immat PL GNV</t>
  </si>
  <si>
    <t>Investissement Achat PL (M€2021)</t>
  </si>
  <si>
    <t xml:space="preserve">   dont investissement PL gazole</t>
  </si>
  <si>
    <t xml:space="preserve">   dont investissement PL électrique</t>
  </si>
  <si>
    <t xml:space="preserve">   dont investissement PL GNV</t>
  </si>
  <si>
    <t>Parc de VUL (milliers)</t>
  </si>
  <si>
    <t xml:space="preserve">   dont VUL gazole</t>
  </si>
  <si>
    <t xml:space="preserve">   dont VUL électrique</t>
  </si>
  <si>
    <t xml:space="preserve">   dont VUL GNV</t>
  </si>
  <si>
    <t>Immatriculations VUL (milliers)</t>
  </si>
  <si>
    <t xml:space="preserve">   dont immat VUL gazole</t>
  </si>
  <si>
    <t xml:space="preserve">   dont immat VUL électrique</t>
  </si>
  <si>
    <t xml:space="preserve">   dont immat VUL GNV</t>
  </si>
  <si>
    <t>Investissement Achat VUL (M€2021)</t>
  </si>
  <si>
    <t xml:space="preserve">   dont investissement VUL gazole</t>
  </si>
  <si>
    <t xml:space="preserve">   dont investissement VUL électrique</t>
  </si>
  <si>
    <t xml:space="preserve">   dont investissement VUL GNV</t>
  </si>
  <si>
    <t>Parc de B&amp;C (milliers)</t>
  </si>
  <si>
    <t xml:space="preserve">   dont B&amp;C gazole</t>
  </si>
  <si>
    <t xml:space="preserve">   dont B&amp;C électrique</t>
  </si>
  <si>
    <t xml:space="preserve">   dont B&amp;C GNV</t>
  </si>
  <si>
    <t>Immatriculations B&amp;C (milliers)</t>
  </si>
  <si>
    <t xml:space="preserve">   dont immat B&amp;C gazole</t>
  </si>
  <si>
    <t xml:space="preserve">   dont immat B&amp;C électrique</t>
  </si>
  <si>
    <t xml:space="preserve">   dont immat B&amp;C GNV</t>
  </si>
  <si>
    <t>Investissement Achat B&amp;C (M€2021)</t>
  </si>
  <si>
    <t xml:space="preserve">   dont investissement B&amp;C gazole</t>
  </si>
  <si>
    <t xml:space="preserve">   dont investissement B&amp;C électrique</t>
  </si>
  <si>
    <t xml:space="preserve">   dont investissement B&amp;C GNV</t>
  </si>
  <si>
    <t>PL gazole</t>
  </si>
  <si>
    <t>PL électrique</t>
  </si>
  <si>
    <t>PL GNV</t>
  </si>
  <si>
    <t>VUL gazole</t>
  </si>
  <si>
    <t>VUL électrique</t>
  </si>
  <si>
    <t>VUL GNV</t>
  </si>
  <si>
    <t>B&amp;C gazole</t>
  </si>
  <si>
    <t>B&amp;C électrique</t>
  </si>
  <si>
    <t>B&amp;C GNV</t>
  </si>
  <si>
    <t xml:space="preserve">    dont privé</t>
  </si>
  <si>
    <t xml:space="preserve">    dont public</t>
  </si>
  <si>
    <t>investissement en efficacité énergétique (M€2021)</t>
  </si>
  <si>
    <t>Mix énergétique</t>
  </si>
  <si>
    <t>Carburants</t>
  </si>
  <si>
    <t>carburant</t>
  </si>
  <si>
    <t>biocarburant</t>
  </si>
  <si>
    <t>Elec</t>
  </si>
  <si>
    <t>électricité nucléaire</t>
  </si>
  <si>
    <t>centrale au fioul</t>
  </si>
  <si>
    <t>centrale au gaz</t>
  </si>
  <si>
    <t>centrale au charbon</t>
  </si>
  <si>
    <t xml:space="preserve">éolien </t>
  </si>
  <si>
    <t xml:space="preserve">PV </t>
  </si>
  <si>
    <t>hydraulique</t>
  </si>
  <si>
    <t>cogénération géothermie</t>
  </si>
  <si>
    <t>Gaz chaleur biomasse</t>
  </si>
  <si>
    <t>gaz naturel</t>
  </si>
  <si>
    <t>biomasse solide</t>
  </si>
  <si>
    <t>Biogaz</t>
  </si>
  <si>
    <t>UIOM</t>
  </si>
  <si>
    <t>géothermie</t>
  </si>
  <si>
    <t>cogénération</t>
  </si>
  <si>
    <t>Consommation finale d'énergie (Mtep)</t>
  </si>
  <si>
    <t>Charbon</t>
  </si>
  <si>
    <t>distribution de charbon</t>
  </si>
  <si>
    <t>vert 2021</t>
  </si>
  <si>
    <t>vert2030</t>
  </si>
  <si>
    <t>vert moy 2030</t>
  </si>
  <si>
    <t>vert moy 2050</t>
  </si>
  <si>
    <t>CAPEX (M€2021)</t>
  </si>
  <si>
    <t>OPEX totales (M€2021)</t>
  </si>
  <si>
    <t>OPEX facture énergétique (M€2021)</t>
  </si>
  <si>
    <t>OPEX salariales (M€2021)</t>
  </si>
  <si>
    <t>OPEX intrants non-énergétiques (M€2021)</t>
  </si>
  <si>
    <t>Emploi (milliers)</t>
  </si>
  <si>
    <t>Coût unitaire de production (€2021/MWh)</t>
  </si>
  <si>
    <t>vert moy 2024-2030</t>
  </si>
  <si>
    <t>vert moy 2024-2050</t>
  </si>
  <si>
    <t>Totaux industrie et construction (sans agriculture)</t>
  </si>
  <si>
    <t>CAPEX totales (M€2021)</t>
  </si>
  <si>
    <t xml:space="preserve">  dont investissements d'efficacité énergétique (M€2021)</t>
  </si>
  <si>
    <t xml:space="preserve">  dont facture énergétique (M€2021)</t>
  </si>
  <si>
    <t>Crédit d'impôt (M€2021)</t>
  </si>
  <si>
    <t>Production en volume (M€2021)</t>
  </si>
  <si>
    <t>Emissions (Mt CO2)</t>
  </si>
  <si>
    <t>Energie consommée (Mtep)</t>
  </si>
  <si>
    <t>agriculture</t>
  </si>
  <si>
    <t>agroalimentaire</t>
  </si>
  <si>
    <t>automobile</t>
  </si>
  <si>
    <t>verre</t>
  </si>
  <si>
    <t>produits mineraux non metalliques</t>
  </si>
  <si>
    <t>papier</t>
  </si>
  <si>
    <t>chimie inorganique de base</t>
  </si>
  <si>
    <t>chimie organique de base</t>
  </si>
  <si>
    <t>plasturgie</t>
  </si>
  <si>
    <t xml:space="preserve">siderurgie </t>
  </si>
  <si>
    <t>metaux non ferreux</t>
  </si>
  <si>
    <t>autres industries</t>
  </si>
  <si>
    <t>construction</t>
  </si>
  <si>
    <t>Investissements d'efficacité énergétique (M€2021)</t>
  </si>
  <si>
    <t>OPEX (Energie, salaires, intrants non-énergétiques) (M€2021)</t>
  </si>
  <si>
    <t>Facture énergétique (M€2021)</t>
  </si>
  <si>
    <t>Prix (indice 1 en 2006)</t>
  </si>
  <si>
    <t>Industrie tot</t>
  </si>
  <si>
    <t>VUL PL</t>
  </si>
  <si>
    <t>Hypothèses de prix (source I4CE) (k€)</t>
  </si>
  <si>
    <t>Production en volume (par secteur) (M€2021)</t>
  </si>
  <si>
    <t>Production en volume (par produit) (M€2021)</t>
  </si>
  <si>
    <t>2030 AME</t>
  </si>
  <si>
    <t>I4CE</t>
  </si>
  <si>
    <t>"historique I4CE"</t>
  </si>
  <si>
    <t>Base pour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</si>
</sst>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[$€-2]\ #,##0;[Red]\-[$€-2]\ #,##0"/>
    <numFmt numFmtId="166" formatCode="_-* #,##0.00\ _€_-;\-* #,##0.00\ _€_-;_-* &quot;-&quot;??\ _€_-;_-@_-"/>
    <numFmt numFmtId="167" formatCode="#,##0.0"/>
    <numFmt numFmtId="168" formatCode="0.0%"/>
    <numFmt numFmtId="169" formatCode="#,##0.000"/>
    <numFmt numFmtId="170" formatCode="\ * #,##0.00&quot;    &quot;;\-* #,##0.00&quot;    &quot;;\ * \-#&quot;    &quot;;\ @\ "/>
    <numFmt numFmtId="171" formatCode="0\ %"/>
    <numFmt numFmtId="172" formatCode="\ * #,##0.00&quot; € &quot;;\-* #,##0.00&quot; € &quot;;\ * \-#&quot; € &quot;;\ @\ "/>
    <numFmt numFmtId="173" formatCode="0&quot; &quot;%"/>
    <numFmt numFmtId="174" formatCode="#,##0.00&quot; &quot;;&quot;-&quot;#,##0.00&quot; &quot;;&quot;-&quot;#&quot; &quot;;@&quot; &quot;"/>
    <numFmt numFmtId="175" formatCode="mmmm&quot; &quot;d&quot;, &quot;yyyy"/>
    <numFmt numFmtId="176" formatCode="#,##0.00&quot; € &quot;;#,##0.00&quot; € &quot;;&quot;-&quot;#&quot; € &quot;;@&quot; &quot;"/>
    <numFmt numFmtId="177" formatCode="#,##0.00&quot; &quot;[$€-40C]&quot; &quot;;#,##0.00&quot; &quot;[$€-40C]&quot; &quot;;&quot;-&quot;#&quot; &quot;[$€-40C]&quot; &quot;;&quot; &quot;@&quot; &quot;"/>
    <numFmt numFmtId="178" formatCode="#,##0.00&quot; &quot;[$€-401]&quot; &quot;;#,##0.00&quot; &quot;[$€-401]&quot; &quot;;&quot;-&quot;#&quot; &quot;[$€-401]&quot; &quot;"/>
    <numFmt numFmtId="179" formatCode="#,##0.00&quot; &quot;[$€-40C];&quot;-&quot;#,##0.00&quot; &quot;[$€-40C]"/>
    <numFmt numFmtId="180" formatCode="#,##0.00&quot; &quot;[$€-40C]&quot; &quot;;#,##0.00&quot; &quot;[$€-40C]&quot; &quot;;&quot;-&quot;#&quot; &quot;[$€-40C]&quot; &quot;;@&quot; &quot;"/>
    <numFmt numFmtId="181" formatCode="&quot; &quot;#,##0.00&quot; &quot;;&quot;-&quot;#,##0.00&quot; &quot;;&quot; -&quot;00&quot; &quot;;&quot; &quot;@&quot; &quot;"/>
    <numFmt numFmtId="182" formatCode="#,##0.00&quot;    &quot;;#,##0.00&quot;    &quot;;&quot;-&quot;#&quot;    &quot;;&quot; &quot;@&quot; &quot;"/>
    <numFmt numFmtId="183" formatCode="#,##0.00&quot;    &quot;;#,##0.00&quot;    &quot;;&quot;-&quot;#&quot;    &quot;;@&quot; &quot;"/>
    <numFmt numFmtId="184" formatCode="#,##0&quot; F&quot;;&quot;-&quot;#,##0&quot; F&quot;"/>
    <numFmt numFmtId="185" formatCode="0.00&quot; &quot;"/>
    <numFmt numFmtId="186" formatCode="&quot;(&quot;#&quot;)&quot;;&quot;(&quot;#&quot;)&quot;"/>
    <numFmt numFmtId="187" formatCode="#,##0.00&quot; &quot;[$€-40C];[Red]&quot;-&quot;#,##0.00&quot; &quot;[$€-40C]"/>
    <numFmt numFmtId="188" formatCode="#,##0.0000"/>
    <numFmt numFmtId="189" formatCode="[$€-40C]&quot; &quot;#,##0.0"/>
    <numFmt numFmtId="190" formatCode="[$€-40C]&quot; &quot;#,##0.00"/>
    <numFmt numFmtId="191" formatCode="[$€-40C]&quot; &quot;#,##0"/>
    <numFmt numFmtId="192" formatCode="#,##0.0&quot; F&quot;"/>
    <numFmt numFmtId="193" formatCode="#,##0.00&quot; F&quot;"/>
    <numFmt numFmtId="194" formatCode="#,##0&quot; F&quot;"/>
    <numFmt numFmtId="195" formatCode="0.00&quot; &quot;%"/>
    <numFmt numFmtId="196" formatCode="#,##0&quot; F &quot;;#,##0&quot; F &quot;;&quot;- F &quot;;&quot; &quot;@&quot; &quot;"/>
    <numFmt numFmtId="197" formatCode="#,##0.00&quot; F &quot;;#,##0.00&quot; F &quot;;&quot;-&quot;#&quot; F &quot;;&quot; &quot;@&quot; &quot;"/>
    <numFmt numFmtId="198" formatCode="#,##0.00&quot; &quot;[$€]&quot; &quot;;#,##0.00&quot; &quot;[$€]&quot; &quot;;&quot;-&quot;#&quot; &quot;[$€]&quot; &quot;;&quot; &quot;@&quot; &quot;"/>
    <numFmt numFmtId="199" formatCode="#,##0.00&quot; &quot;[$€];&quot;-&quot;#,##0.00&quot; &quot;[$€]"/>
    <numFmt numFmtId="200" formatCode="#,##0.00&quot; &quot;[$€]&quot; &quot;;#,##0.00&quot; &quot;[$€]&quot; &quot;;&quot;-&quot;#&quot; &quot;[$€]&quot; &quot;;@&quot; &quot;"/>
    <numFmt numFmtId="201" formatCode="[$€]&quot; &quot;#,##0.0"/>
    <numFmt numFmtId="202" formatCode="[$€]&quot; &quot;#,##0.00"/>
    <numFmt numFmtId="203" formatCode="[$€]&quot; &quot;#,##0"/>
    <numFmt numFmtId="204" formatCode="#,##0.00&quot; &quot;;#,##0.00&quot; &quot;;&quot;-&quot;#&quot; &quot;;&quot; &quot;@&quot; &quot;"/>
    <numFmt numFmtId="205" formatCode="_-* #,##0.00\ _F_-;\-* #,##0.00\ _F_-;_-* &quot;-&quot;??\ _F_-;_-@_-"/>
    <numFmt numFmtId="206" formatCode="[$-40C]mmm\-yy;@"/>
    <numFmt numFmtId="207" formatCode="_-* #,##0.00_-;\-* #,##0.00_-;_-* \-??_-;_-@_-"/>
    <numFmt numFmtId="208" formatCode="_-* #,##0_-;\-* #,##0_-;_-* &quot;-&quot;??_-;_-@_-"/>
  </numFmts>
  <fonts count="2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Verdana"/>
      <family val="2"/>
    </font>
    <font>
      <b/>
      <sz val="9"/>
      <name val="Verdana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</font>
    <font>
      <sz val="9"/>
      <name val="Parisine Office"/>
      <family val="2"/>
    </font>
    <font>
      <b/>
      <sz val="9"/>
      <name val="Parisine Office"/>
      <family val="2"/>
    </font>
    <font>
      <b/>
      <sz val="11"/>
      <name val="Parisine Office"/>
      <family val="2"/>
    </font>
    <font>
      <sz val="10"/>
      <name val="Parisine Office"/>
    </font>
    <font>
      <sz val="10"/>
      <color theme="1"/>
      <name val="Tahoma"/>
      <family val="2"/>
    </font>
    <font>
      <b/>
      <sz val="18"/>
      <color theme="3"/>
      <name val="Calibri Light"/>
      <family val="2"/>
      <scheme val="major"/>
    </font>
    <font>
      <sz val="8"/>
      <color theme="1"/>
      <name val="Calibri"/>
      <family val="2"/>
    </font>
    <font>
      <b/>
      <sz val="9"/>
      <name val="Parisine Office"/>
    </font>
    <font>
      <b/>
      <sz val="11"/>
      <name val="Parisine Office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A7D00"/>
      <name val="Calibri"/>
      <family val="2"/>
      <charset val="1"/>
    </font>
    <font>
      <sz val="9"/>
      <color rgb="FF000000"/>
      <name val="Times New Roman"/>
      <family val="1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0"/>
      <name val="Times New Roman"/>
      <family val="1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10"/>
      <color theme="1"/>
      <name val="Trebuchet MS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color indexed="64"/>
      <name val="Calibri1"/>
    </font>
    <font>
      <sz val="12"/>
      <color rgb="FF000000"/>
      <name val="Calibri"/>
      <family val="2"/>
      <charset val="1"/>
    </font>
    <font>
      <sz val="11"/>
      <color indexed="64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9640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3643">
    <xf numFmtId="0" fontId="0" fillId="0" borderId="0"/>
    <xf numFmtId="0" fontId="2" fillId="10" borderId="8" applyNumberFormat="0" applyFont="0" applyAlignment="0" applyProtection="0"/>
    <xf numFmtId="0" fontId="1" fillId="0" borderId="9" applyNumberFormat="0" applyFill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3" borderId="0" applyNumberFormat="0" applyBorder="0" applyAlignment="0" applyProtection="0"/>
    <xf numFmtId="0" fontId="14" fillId="0" borderId="0"/>
    <xf numFmtId="0" fontId="14" fillId="0" borderId="0"/>
    <xf numFmtId="0" fontId="15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8" borderId="6" applyNumberFormat="0" applyAlignment="0" applyProtection="0"/>
    <xf numFmtId="0" fontId="11" fillId="9" borderId="7" applyNumberFormat="0" applyAlignment="0" applyProtection="0"/>
    <xf numFmtId="0" fontId="1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167" fontId="20" fillId="26" borderId="11">
      <alignment vertical="center"/>
    </xf>
    <xf numFmtId="167" fontId="21" fillId="27" borderId="11">
      <alignment vertical="center"/>
    </xf>
    <xf numFmtId="49" fontId="15" fillId="28" borderId="10">
      <alignment vertical="center" wrapText="1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25" fillId="0" borderId="12" applyNumberFormat="0" applyFill="0">
      <alignment vertical="top"/>
    </xf>
    <xf numFmtId="0" fontId="26" fillId="0" borderId="13" applyNumberFormat="0">
      <alignment horizontal="right" wrapText="1"/>
    </xf>
    <xf numFmtId="0" fontId="27" fillId="0" borderId="0">
      <alignment vertical="top"/>
    </xf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/>
    <xf numFmtId="166" fontId="2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44" fontId="2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2" fillId="10" borderId="8" applyNumberFormat="0" applyFont="0" applyAlignment="0" applyProtection="0"/>
    <xf numFmtId="0" fontId="23" fillId="7" borderId="0" applyNumberFormat="0" applyBorder="0" applyAlignment="0" applyProtection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>
      <alignment vertical="top"/>
    </xf>
    <xf numFmtId="0" fontId="29" fillId="0" borderId="0"/>
    <xf numFmtId="0" fontId="30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0" fontId="32" fillId="0" borderId="13" applyNumberFormat="0">
      <alignment horizontal="right" wrapText="1"/>
    </xf>
    <xf numFmtId="0" fontId="33" fillId="0" borderId="0">
      <alignment vertical="top"/>
    </xf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166" fontId="3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28" fillId="0" borderId="0"/>
    <xf numFmtId="0" fontId="28" fillId="0" borderId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>
      <alignment vertical="top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0" fontId="37" fillId="0" borderId="0"/>
    <xf numFmtId="43" fontId="2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0"/>
    <xf numFmtId="170" fontId="39" fillId="0" borderId="0" applyBorder="0" applyProtection="0"/>
    <xf numFmtId="172" fontId="39" fillId="0" borderId="0" applyBorder="0" applyProtection="0"/>
    <xf numFmtId="171" fontId="39" fillId="0" borderId="0" applyBorder="0" applyProtection="0"/>
    <xf numFmtId="0" fontId="40" fillId="0" borderId="0" applyBorder="0" applyProtection="0"/>
    <xf numFmtId="0" fontId="41" fillId="0" borderId="16" applyProtection="0"/>
    <xf numFmtId="0" fontId="16" fillId="0" borderId="0" applyNumberForma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0" borderId="0" applyNumberFormat="0" applyBorder="0" applyProtection="0"/>
    <xf numFmtId="0" fontId="36" fillId="32" borderId="0" applyNumberFormat="0" applyBorder="0" applyProtection="0"/>
    <xf numFmtId="0" fontId="36" fillId="33" borderId="0" applyNumberFormat="0" applyBorder="0" applyProtection="0"/>
    <xf numFmtId="0" fontId="36" fillId="34" borderId="0" applyNumberFormat="0" applyBorder="0" applyProtection="0"/>
    <xf numFmtId="0" fontId="36" fillId="35" borderId="0" applyNumberFormat="0" applyBorder="0" applyProtection="0"/>
    <xf numFmtId="0" fontId="36" fillId="36" borderId="0" applyNumberFormat="0" applyBorder="0" applyProtection="0"/>
    <xf numFmtId="0" fontId="36" fillId="37" borderId="0" applyNumberFormat="0" applyBorder="0" applyProtection="0"/>
    <xf numFmtId="0" fontId="43" fillId="38" borderId="0" applyNumberFormat="0" applyBorder="0" applyProtection="0"/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4" fillId="30" borderId="0" applyNumberFormat="0" applyBorder="0" applyProtection="0"/>
    <xf numFmtId="0" fontId="44" fillId="44" borderId="0" applyNumberFormat="0" applyBorder="0" applyProtection="0"/>
    <xf numFmtId="0" fontId="44" fillId="31" borderId="0" applyNumberFormat="0" applyBorder="0" applyProtection="0"/>
    <xf numFmtId="0" fontId="44" fillId="30" borderId="0" applyNumberFormat="0" applyBorder="0" applyProtection="0"/>
    <xf numFmtId="0" fontId="44" fillId="45" borderId="0" applyNumberFormat="0" applyBorder="0" applyProtection="0"/>
    <xf numFmtId="0" fontId="44" fillId="44" borderId="0" applyNumberFormat="0" applyBorder="0" applyProtection="0"/>
    <xf numFmtId="0" fontId="19" fillId="38" borderId="0" applyNumberFormat="0" applyFont="0" applyBorder="0" applyProtection="0"/>
    <xf numFmtId="0" fontId="19" fillId="46" borderId="0" applyNumberFormat="0" applyFont="0" applyBorder="0" applyProtection="0"/>
    <xf numFmtId="0" fontId="19" fillId="40" borderId="0" applyNumberFormat="0" applyFont="0" applyBorder="0" applyProtection="0"/>
    <xf numFmtId="0" fontId="19" fillId="41" borderId="0" applyNumberFormat="0" applyFont="0" applyBorder="0" applyProtection="0"/>
    <xf numFmtId="0" fontId="19" fillId="45" borderId="0" applyNumberFormat="0" applyFont="0" applyBorder="0" applyProtection="0"/>
    <xf numFmtId="0" fontId="19" fillId="44" borderId="0" applyNumberFormat="0" applyFont="0" applyBorder="0" applyProtection="0"/>
    <xf numFmtId="0" fontId="19" fillId="38" borderId="0" applyNumberFormat="0" applyFont="0" applyBorder="0" applyProtection="0"/>
    <xf numFmtId="0" fontId="19" fillId="46" borderId="0" applyNumberFormat="0" applyFont="0" applyBorder="0" applyProtection="0"/>
    <xf numFmtId="0" fontId="19" fillId="40" borderId="0" applyNumberFormat="0" applyFont="0" applyBorder="0" applyProtection="0"/>
    <xf numFmtId="0" fontId="19" fillId="41" borderId="0" applyNumberFormat="0" applyFont="0" applyBorder="0" applyProtection="0"/>
    <xf numFmtId="0" fontId="19" fillId="45" borderId="0" applyNumberFormat="0" applyFont="0" applyBorder="0" applyProtection="0"/>
    <xf numFmtId="0" fontId="19" fillId="44" borderId="0" applyNumberFormat="0" applyFont="0" applyBorder="0" applyProtection="0"/>
    <xf numFmtId="0" fontId="19" fillId="38" borderId="0" applyNumberFormat="0" applyFont="0" applyBorder="0" applyProtection="0"/>
    <xf numFmtId="0" fontId="19" fillId="46" borderId="0" applyNumberFormat="0" applyFont="0" applyBorder="0" applyProtection="0"/>
    <xf numFmtId="0" fontId="19" fillId="40" borderId="0" applyNumberFormat="0" applyFont="0" applyBorder="0" applyProtection="0"/>
    <xf numFmtId="0" fontId="19" fillId="41" borderId="0" applyNumberFormat="0" applyFont="0" applyBorder="0" applyProtection="0"/>
    <xf numFmtId="0" fontId="19" fillId="45" borderId="0" applyNumberFormat="0" applyFont="0" applyBorder="0" applyProtection="0"/>
    <xf numFmtId="0" fontId="19" fillId="44" borderId="0" applyNumberFormat="0" applyFont="0" applyBorder="0" applyProtection="0"/>
    <xf numFmtId="0" fontId="43" fillId="47" borderId="0" applyNumberFormat="0" applyBorder="0" applyProtection="0"/>
    <xf numFmtId="0" fontId="43" fillId="48" borderId="0" applyNumberFormat="0" applyBorder="0" applyProtection="0"/>
    <xf numFmtId="0" fontId="43" fillId="49" borderId="0" applyNumberFormat="0" applyBorder="0" applyProtection="0"/>
    <xf numFmtId="0" fontId="43" fillId="41" borderId="0" applyNumberFormat="0" applyBorder="0" applyProtection="0"/>
    <xf numFmtId="0" fontId="43" fillId="47" borderId="0" applyNumberFormat="0" applyBorder="0" applyProtection="0"/>
    <xf numFmtId="0" fontId="43" fillId="50" borderId="0" applyNumberFormat="0" applyBorder="0" applyProtection="0"/>
    <xf numFmtId="0" fontId="44" fillId="51" borderId="0" applyNumberFormat="0" applyBorder="0" applyProtection="0"/>
    <xf numFmtId="0" fontId="44" fillId="48" borderId="0" applyNumberFormat="0" applyBorder="0" applyProtection="0"/>
    <xf numFmtId="0" fontId="44" fillId="52" borderId="0" applyNumberFormat="0" applyBorder="0" applyProtection="0"/>
    <xf numFmtId="0" fontId="44" fillId="51" borderId="0" applyNumberFormat="0" applyBorder="0" applyProtection="0"/>
    <xf numFmtId="0" fontId="44" fillId="47" borderId="0" applyNumberFormat="0" applyBorder="0" applyProtection="0"/>
    <xf numFmtId="0" fontId="44" fillId="44" borderId="0" applyNumberFormat="0" applyBorder="0" applyProtection="0"/>
    <xf numFmtId="0" fontId="19" fillId="47" borderId="0" applyNumberFormat="0" applyFont="0" applyBorder="0" applyProtection="0"/>
    <xf numFmtId="0" fontId="19" fillId="48" borderId="0" applyNumberFormat="0" applyFont="0" applyBorder="0" applyProtection="0"/>
    <xf numFmtId="0" fontId="19" fillId="49" borderId="0" applyNumberFormat="0" applyFont="0" applyBorder="0" applyProtection="0"/>
    <xf numFmtId="0" fontId="19" fillId="41" borderId="0" applyNumberFormat="0" applyFont="0" applyBorder="0" applyProtection="0"/>
    <xf numFmtId="0" fontId="19" fillId="47" borderId="0" applyNumberFormat="0" applyFont="0" applyBorder="0" applyProtection="0"/>
    <xf numFmtId="0" fontId="19" fillId="53" borderId="0" applyNumberFormat="0" applyFont="0" applyBorder="0" applyProtection="0"/>
    <xf numFmtId="0" fontId="19" fillId="47" borderId="0" applyNumberFormat="0" applyFont="0" applyBorder="0" applyProtection="0"/>
    <xf numFmtId="0" fontId="19" fillId="48" borderId="0" applyNumberFormat="0" applyFont="0" applyBorder="0" applyProtection="0"/>
    <xf numFmtId="0" fontId="19" fillId="54" borderId="0" applyNumberFormat="0" applyFont="0" applyBorder="0" applyProtection="0"/>
    <xf numFmtId="0" fontId="19" fillId="41" borderId="0" applyNumberFormat="0" applyFont="0" applyBorder="0" applyProtection="0"/>
    <xf numFmtId="0" fontId="19" fillId="47" borderId="0" applyNumberFormat="0" applyFont="0" applyBorder="0" applyProtection="0"/>
    <xf numFmtId="0" fontId="19" fillId="53" borderId="0" applyNumberFormat="0" applyFont="0" applyBorder="0" applyProtection="0"/>
    <xf numFmtId="0" fontId="19" fillId="47" borderId="0" applyNumberFormat="0" applyFont="0" applyBorder="0" applyProtection="0"/>
    <xf numFmtId="0" fontId="19" fillId="48" borderId="0" applyNumberFormat="0" applyFont="0" applyBorder="0" applyProtection="0"/>
    <xf numFmtId="0" fontId="19" fillId="54" borderId="0" applyNumberFormat="0" applyFont="0" applyBorder="0" applyProtection="0"/>
    <xf numFmtId="0" fontId="19" fillId="41" borderId="0" applyNumberFormat="0" applyFont="0" applyBorder="0" applyProtection="0"/>
    <xf numFmtId="0" fontId="19" fillId="47" borderId="0" applyNumberFormat="0" applyFont="0" applyBorder="0" applyProtection="0"/>
    <xf numFmtId="0" fontId="19" fillId="53" borderId="0" applyNumberFormat="0" applyFont="0" applyBorder="0" applyProtection="0"/>
    <xf numFmtId="0" fontId="19" fillId="0" borderId="0" applyNumberFormat="0" applyFont="0" applyBorder="0" applyProtection="0">
      <alignment horizontal="left" vertical="center" indent="7"/>
    </xf>
    <xf numFmtId="0" fontId="45" fillId="54" borderId="0" applyNumberFormat="0" applyBorder="0" applyProtection="0"/>
    <xf numFmtId="0" fontId="45" fillId="48" borderId="0" applyNumberFormat="0" applyBorder="0" applyProtection="0"/>
    <xf numFmtId="0" fontId="45" fillId="49" borderId="0" applyNumberFormat="0" applyBorder="0" applyProtection="0"/>
    <xf numFmtId="0" fontId="45" fillId="35" borderId="0" applyNumberFormat="0" applyBorder="0" applyProtection="0"/>
    <xf numFmtId="0" fontId="45" fillId="36" borderId="0" applyNumberFormat="0" applyBorder="0" applyProtection="0"/>
    <xf numFmtId="0" fontId="45" fillId="55" borderId="0" applyNumberFormat="0" applyBorder="0" applyProtection="0"/>
    <xf numFmtId="0" fontId="46" fillId="36" borderId="0" applyNumberFormat="0" applyBorder="0" applyProtection="0"/>
    <xf numFmtId="0" fontId="46" fillId="48" borderId="0" applyNumberFormat="0" applyBorder="0" applyProtection="0"/>
    <xf numFmtId="0" fontId="46" fillId="52" borderId="0" applyNumberFormat="0" applyBorder="0" applyProtection="0"/>
    <xf numFmtId="0" fontId="46" fillId="51" borderId="0" applyNumberFormat="0" applyBorder="0" applyProtection="0"/>
    <xf numFmtId="0" fontId="46" fillId="36" borderId="0" applyNumberFormat="0" applyBorder="0" applyProtection="0"/>
    <xf numFmtId="0" fontId="46" fillId="44" borderId="0" applyNumberFormat="0" applyBorder="0" applyProtection="0"/>
    <xf numFmtId="0" fontId="36" fillId="56" borderId="0" applyNumberFormat="0" applyBorder="0" applyProtection="0"/>
    <xf numFmtId="0" fontId="36" fillId="48" borderId="0" applyNumberFormat="0" applyBorder="0" applyProtection="0"/>
    <xf numFmtId="0" fontId="36" fillId="49" borderId="0" applyNumberFormat="0" applyBorder="0" applyProtection="0"/>
    <xf numFmtId="0" fontId="36" fillId="35" borderId="0" applyNumberFormat="0" applyBorder="0" applyProtection="0"/>
    <xf numFmtId="0" fontId="36" fillId="36" borderId="0" applyNumberFormat="0" applyBorder="0" applyProtection="0"/>
    <xf numFmtId="0" fontId="36" fillId="57" borderId="0" applyNumberFormat="0" applyBorder="0" applyProtection="0"/>
    <xf numFmtId="0" fontId="36" fillId="56" borderId="0" applyNumberFormat="0" applyBorder="0" applyProtection="0"/>
    <xf numFmtId="0" fontId="36" fillId="48" borderId="0" applyNumberFormat="0" applyBorder="0" applyProtection="0"/>
    <xf numFmtId="0" fontId="36" fillId="54" borderId="0" applyNumberFormat="0" applyBorder="0" applyProtection="0"/>
    <xf numFmtId="0" fontId="36" fillId="35" borderId="0" applyNumberFormat="0" applyBorder="0" applyProtection="0"/>
    <xf numFmtId="0" fontId="36" fillId="36" borderId="0" applyNumberFormat="0" applyBorder="0" applyProtection="0"/>
    <xf numFmtId="0" fontId="36" fillId="57" borderId="0" applyNumberFormat="0" applyBorder="0" applyProtection="0"/>
    <xf numFmtId="0" fontId="36" fillId="56" borderId="0" applyNumberFormat="0" applyBorder="0" applyProtection="0"/>
    <xf numFmtId="0" fontId="36" fillId="48" borderId="0" applyNumberFormat="0" applyBorder="0" applyProtection="0"/>
    <xf numFmtId="0" fontId="36" fillId="54" borderId="0" applyNumberFormat="0" applyBorder="0" applyProtection="0"/>
    <xf numFmtId="0" fontId="36" fillId="35" borderId="0" applyNumberFormat="0" applyBorder="0" applyProtection="0"/>
    <xf numFmtId="0" fontId="36" fillId="36" borderId="0" applyNumberFormat="0" applyBorder="0" applyProtection="0"/>
    <xf numFmtId="0" fontId="36" fillId="57" borderId="0" applyNumberFormat="0" applyBorder="0" applyProtection="0"/>
    <xf numFmtId="0" fontId="47" fillId="40" borderId="0" applyNumberFormat="0" applyBorder="0" applyProtection="0"/>
    <xf numFmtId="0" fontId="47" fillId="40" borderId="0" applyNumberFormat="0" applyBorder="0" applyProtection="0"/>
    <xf numFmtId="0" fontId="47" fillId="40" borderId="0" applyNumberFormat="0" applyBorder="0" applyProtection="0"/>
    <xf numFmtId="0" fontId="47" fillId="40" borderId="0" applyNumberFormat="0" applyBorder="0" applyProtection="0"/>
    <xf numFmtId="0" fontId="47" fillId="49" borderId="0" applyNumberFormat="0" applyBorder="0" applyProtection="0"/>
    <xf numFmtId="0" fontId="47" fillId="49" borderId="0" applyNumberFormat="0" applyBorder="0" applyProtection="0"/>
    <xf numFmtId="0" fontId="47" fillId="33" borderId="0" applyNumberFormat="0" applyBorder="0" applyProtection="0"/>
    <xf numFmtId="0" fontId="47" fillId="33" borderId="0" applyNumberFormat="0" applyBorder="0" applyProtection="0"/>
    <xf numFmtId="0" fontId="47" fillId="33" borderId="0" applyNumberFormat="0" applyBorder="0" applyProtection="0"/>
    <xf numFmtId="0" fontId="47" fillId="33" borderId="0" applyNumberFormat="0" applyBorder="0" applyProtection="0"/>
    <xf numFmtId="0" fontId="47" fillId="51" borderId="0" applyNumberFormat="0" applyBorder="0" applyProtection="0"/>
    <xf numFmtId="0" fontId="47" fillId="43" borderId="0" applyNumberFormat="0" applyBorder="0" applyProtection="0"/>
    <xf numFmtId="0" fontId="47" fillId="44" borderId="0" applyNumberFormat="0" applyBorder="0" applyProtection="0"/>
    <xf numFmtId="0" fontId="48" fillId="38" borderId="0" applyNumberFormat="0" applyBorder="0" applyProtection="0"/>
    <xf numFmtId="0" fontId="45" fillId="32" borderId="0" applyNumberFormat="0" applyBorder="0" applyProtection="0"/>
    <xf numFmtId="0" fontId="45" fillId="33" borderId="0" applyNumberFormat="0" applyBorder="0" applyProtection="0"/>
    <xf numFmtId="0" fontId="45" fillId="58" borderId="0" applyNumberFormat="0" applyBorder="0" applyProtection="0"/>
    <xf numFmtId="0" fontId="45" fillId="35" borderId="0" applyNumberFormat="0" applyBorder="0" applyProtection="0"/>
    <xf numFmtId="0" fontId="45" fillId="36" borderId="0" applyNumberFormat="0" applyBorder="0" applyProtection="0"/>
    <xf numFmtId="0" fontId="45" fillId="59" borderId="0" applyNumberFormat="0" applyBorder="0" applyProtection="0"/>
    <xf numFmtId="0" fontId="49" fillId="0" borderId="0" applyNumberFormat="0" applyBorder="0" applyProtection="0"/>
    <xf numFmtId="4" fontId="51" fillId="0" borderId="0" applyBorder="0" applyProtection="0">
      <alignment horizontal="right" vertical="center"/>
    </xf>
    <xf numFmtId="0" fontId="52" fillId="40" borderId="0" applyNumberFormat="0" applyBorder="0" applyProtection="0"/>
    <xf numFmtId="0" fontId="53" fillId="40" borderId="0" applyNumberFormat="0" applyBorder="0" applyProtection="0"/>
    <xf numFmtId="0" fontId="54" fillId="51" borderId="15" applyNumberFormat="0" applyProtection="0"/>
    <xf numFmtId="0" fontId="54" fillId="51" borderId="15" applyNumberFormat="0" applyProtection="0"/>
    <xf numFmtId="0" fontId="55" fillId="51" borderId="15" applyNumberFormat="0" applyProtection="0"/>
    <xf numFmtId="0" fontId="54" fillId="51" borderId="15" applyNumberFormat="0" applyProtection="0"/>
    <xf numFmtId="0" fontId="17" fillId="60" borderId="17" applyNumberFormat="0" applyProtection="0"/>
    <xf numFmtId="0" fontId="56" fillId="0" borderId="18" applyNumberFormat="0" applyProtection="0"/>
    <xf numFmtId="0" fontId="56" fillId="0" borderId="18" applyNumberFormat="0" applyProtection="0"/>
    <xf numFmtId="0" fontId="17" fillId="60" borderId="17" applyNumberFormat="0" applyProtection="0"/>
    <xf numFmtId="0" fontId="57" fillId="0" borderId="18" applyNumberFormat="0" applyProtection="0"/>
    <xf numFmtId="0" fontId="58" fillId="51" borderId="15" applyNumberFormat="0" applyProtection="0">
      <alignment horizontal="center" vertical="center"/>
    </xf>
    <xf numFmtId="0" fontId="58" fillId="51" borderId="15" applyNumberFormat="0" applyProtection="0">
      <alignment horizontal="center" vertical="center"/>
    </xf>
    <xf numFmtId="0" fontId="58" fillId="51" borderId="15" applyNumberFormat="0" applyProtection="0">
      <alignment horizontal="center" vertical="center"/>
    </xf>
    <xf numFmtId="0" fontId="58" fillId="51" borderId="15" applyNumberFormat="0" applyProtection="0">
      <alignment horizontal="center" vertical="center"/>
    </xf>
    <xf numFmtId="0" fontId="58" fillId="51" borderId="15" applyNumberFormat="0" applyProtection="0">
      <alignment horizontal="center" vertical="center"/>
    </xf>
    <xf numFmtId="49" fontId="59" fillId="37" borderId="0" applyBorder="0" applyProtection="0">
      <alignment horizontal="center" vertical="center" wrapText="1"/>
    </xf>
    <xf numFmtId="49" fontId="59" fillId="61" borderId="19" applyProtection="0">
      <alignment horizontal="center" vertical="center" wrapText="1"/>
    </xf>
    <xf numFmtId="49" fontId="59" fillId="37" borderId="19" applyProtection="0">
      <alignment horizontal="center" vertical="center" wrapText="1"/>
    </xf>
    <xf numFmtId="49" fontId="59" fillId="41" borderId="19" applyProtection="0">
      <alignment horizontal="center" vertical="center" wrapText="1"/>
    </xf>
    <xf numFmtId="49" fontId="59" fillId="37" borderId="19" applyProtection="0">
      <alignment horizontal="center" vertical="center" wrapText="1"/>
    </xf>
    <xf numFmtId="49" fontId="59" fillId="58" borderId="0" applyBorder="0" applyProtection="0">
      <alignment horizontal="center" vertical="center" wrapText="1"/>
    </xf>
    <xf numFmtId="49" fontId="59" fillId="62" borderId="20" applyProtection="0">
      <alignment horizontal="center" vertical="center" wrapText="1"/>
    </xf>
    <xf numFmtId="49" fontId="59" fillId="46" borderId="20" applyProtection="0">
      <alignment horizontal="center" vertical="center" wrapText="1"/>
    </xf>
    <xf numFmtId="49" fontId="59" fillId="59" borderId="20" applyProtection="0">
      <alignment horizontal="center" vertical="center" wrapText="1"/>
    </xf>
    <xf numFmtId="49" fontId="59" fillId="41" borderId="20" applyProtection="0">
      <alignment horizontal="center" vertical="center" wrapText="1"/>
    </xf>
    <xf numFmtId="49" fontId="59" fillId="63" borderId="0" applyBorder="0" applyProtection="0">
      <alignment horizontal="center" vertical="center" wrapText="1"/>
    </xf>
    <xf numFmtId="49" fontId="59" fillId="57" borderId="20" applyProtection="0">
      <alignment horizontal="center" vertical="center" wrapText="1"/>
    </xf>
    <xf numFmtId="49" fontId="59" fillId="61" borderId="20" applyProtection="0">
      <alignment horizontal="center" vertical="center" wrapText="1"/>
    </xf>
    <xf numFmtId="49" fontId="59" fillId="61" borderId="20" applyProtection="0">
      <alignment horizontal="center" vertical="center" wrapText="1"/>
    </xf>
    <xf numFmtId="49" fontId="59" fillId="37" borderId="20" applyProtection="0">
      <alignment horizontal="center" vertical="center" wrapText="1"/>
    </xf>
    <xf numFmtId="49" fontId="59" fillId="61" borderId="20" applyProtection="0">
      <alignment horizontal="center" vertical="center" wrapText="1"/>
    </xf>
    <xf numFmtId="49" fontId="59" fillId="63" borderId="0" applyBorder="0" applyProtection="0">
      <alignment horizontal="center" vertical="center" wrapText="1"/>
    </xf>
    <xf numFmtId="49" fontId="59" fillId="57" borderId="21" applyProtection="0">
      <alignment horizontal="center" vertical="center" wrapText="1"/>
    </xf>
    <xf numFmtId="49" fontId="59" fillId="61" borderId="21" applyProtection="0">
      <alignment horizontal="center" vertical="center" wrapText="1"/>
    </xf>
    <xf numFmtId="49" fontId="59" fillId="61" borderId="22" applyProtection="0">
      <alignment horizontal="center" vertical="center" wrapText="1"/>
    </xf>
    <xf numFmtId="49" fontId="59" fillId="37" borderId="23" applyProtection="0">
      <alignment horizontal="center" vertical="center" wrapText="1"/>
    </xf>
    <xf numFmtId="49" fontId="59" fillId="61" borderId="21" applyProtection="0">
      <alignment horizontal="center" vertical="center" wrapText="1"/>
    </xf>
    <xf numFmtId="49" fontId="59" fillId="58" borderId="0" applyBorder="0" applyProtection="0">
      <alignment horizontal="center" vertical="center" wrapText="1"/>
    </xf>
    <xf numFmtId="49" fontId="59" fillId="62" borderId="21" applyProtection="0">
      <alignment horizontal="center" vertical="center" wrapText="1"/>
    </xf>
    <xf numFmtId="49" fontId="59" fillId="46" borderId="22" applyProtection="0">
      <alignment horizontal="center" vertical="center" wrapText="1"/>
    </xf>
    <xf numFmtId="49" fontId="59" fillId="59" borderId="23" applyProtection="0">
      <alignment horizontal="center" vertical="center" wrapText="1"/>
    </xf>
    <xf numFmtId="49" fontId="59" fillId="41" borderId="21" applyProtection="0">
      <alignment horizontal="center" vertical="center" wrapText="1"/>
    </xf>
    <xf numFmtId="49" fontId="59" fillId="37" borderId="0" applyBorder="0" applyProtection="0">
      <alignment horizontal="center" vertical="center" wrapText="1"/>
    </xf>
    <xf numFmtId="49" fontId="59" fillId="61" borderId="24" applyProtection="0">
      <alignment horizontal="center" vertical="center" wrapText="1"/>
    </xf>
    <xf numFmtId="49" fontId="59" fillId="37" borderId="24" applyProtection="0">
      <alignment horizontal="center" vertical="center" wrapText="1"/>
    </xf>
    <xf numFmtId="49" fontId="59" fillId="41" borderId="25" applyProtection="0">
      <alignment horizontal="center" vertical="center" wrapText="1"/>
    </xf>
    <xf numFmtId="49" fontId="59" fillId="41" borderId="26" applyProtection="0">
      <alignment horizontal="center" vertical="center" wrapText="1"/>
    </xf>
    <xf numFmtId="49" fontId="59" fillId="37" borderId="24" applyProtection="0">
      <alignment horizontal="center" vertical="center" wrapText="1"/>
    </xf>
    <xf numFmtId="0" fontId="60" fillId="32" borderId="17" applyNumberFormat="0" applyProtection="0">
      <alignment horizontal="left" vertical="center"/>
    </xf>
    <xf numFmtId="0" fontId="60" fillId="32" borderId="17" applyNumberFormat="0" applyProtection="0">
      <alignment horizontal="left" vertical="center"/>
    </xf>
    <xf numFmtId="0" fontId="60" fillId="32" borderId="17" applyNumberFormat="0" applyProtection="0">
      <alignment horizontal="left" vertical="center"/>
    </xf>
    <xf numFmtId="0" fontId="60" fillId="32" borderId="17" applyNumberFormat="0" applyProtection="0">
      <alignment horizontal="left" vertical="center"/>
    </xf>
    <xf numFmtId="0" fontId="60" fillId="32" borderId="17" applyNumberFormat="0" applyProtection="0">
      <alignment horizontal="left" vertical="center"/>
    </xf>
    <xf numFmtId="0" fontId="61" fillId="64" borderId="27" applyNumberFormat="0" applyProtection="0">
      <alignment horizontal="center" vertical="center"/>
    </xf>
    <xf numFmtId="0" fontId="61" fillId="64" borderId="27" applyNumberFormat="0" applyProtection="0">
      <alignment horizontal="center" vertical="center"/>
    </xf>
    <xf numFmtId="0" fontId="61" fillId="64" borderId="27" applyNumberFormat="0" applyProtection="0">
      <alignment horizontal="center" vertical="center"/>
    </xf>
    <xf numFmtId="0" fontId="61" fillId="64" borderId="27" applyNumberFormat="0" applyProtection="0">
      <alignment horizontal="center" vertical="center"/>
    </xf>
    <xf numFmtId="0" fontId="61" fillId="64" borderId="27" applyNumberFormat="0" applyProtection="0">
      <alignment horizontal="center" vertical="center"/>
    </xf>
    <xf numFmtId="0" fontId="62" fillId="52" borderId="28" applyNumberFormat="0" applyProtection="0">
      <alignment horizontal="left" vertical="top" wrapText="1"/>
    </xf>
    <xf numFmtId="0" fontId="62" fillId="52" borderId="28" applyNumberFormat="0" applyProtection="0">
      <alignment horizontal="left" vertical="top" wrapText="1"/>
    </xf>
    <xf numFmtId="0" fontId="62" fillId="52" borderId="28" applyNumberFormat="0" applyProtection="0">
      <alignment horizontal="left" vertical="top" wrapText="1"/>
    </xf>
    <xf numFmtId="49" fontId="59" fillId="65" borderId="17" applyProtection="0">
      <alignment vertical="center" wrapText="1"/>
    </xf>
    <xf numFmtId="49" fontId="59" fillId="65" borderId="29" applyProtection="0">
      <alignment vertical="center" wrapText="1"/>
    </xf>
    <xf numFmtId="49" fontId="59" fillId="65" borderId="29" applyProtection="0">
      <alignment vertical="center" wrapText="1"/>
    </xf>
    <xf numFmtId="49" fontId="59" fillId="65" borderId="29" applyProtection="0">
      <alignment vertical="center" wrapText="1"/>
    </xf>
    <xf numFmtId="49" fontId="59" fillId="60" borderId="29" applyProtection="0">
      <alignment vertical="center" wrapText="1"/>
    </xf>
    <xf numFmtId="49" fontId="59" fillId="66" borderId="17" applyProtection="0">
      <alignment wrapText="1"/>
    </xf>
    <xf numFmtId="49" fontId="59" fillId="66" borderId="29" applyProtection="0">
      <alignment wrapText="1"/>
    </xf>
    <xf numFmtId="49" fontId="59" fillId="66" borderId="29" applyProtection="0">
      <alignment wrapText="1"/>
    </xf>
    <xf numFmtId="49" fontId="59" fillId="67" borderId="17" applyProtection="0">
      <alignment wrapText="1"/>
    </xf>
    <xf numFmtId="49" fontId="59" fillId="67" borderId="17" applyProtection="0">
      <alignment wrapText="1"/>
    </xf>
    <xf numFmtId="49" fontId="59" fillId="68" borderId="17" applyProtection="0">
      <alignment wrapText="1"/>
    </xf>
    <xf numFmtId="49" fontId="59" fillId="63" borderId="17" applyProtection="0">
      <alignment wrapText="1"/>
    </xf>
    <xf numFmtId="49" fontId="59" fillId="68" borderId="17" applyProtection="0">
      <alignment vertical="center" wrapText="1"/>
    </xf>
    <xf numFmtId="49" fontId="59" fillId="69" borderId="29" applyProtection="0">
      <alignment vertical="center" wrapText="1"/>
    </xf>
    <xf numFmtId="49" fontId="59" fillId="63" borderId="29" applyProtection="0">
      <alignment vertical="center" wrapText="1"/>
    </xf>
    <xf numFmtId="49" fontId="59" fillId="63" borderId="29" applyProtection="0">
      <alignment vertical="center" wrapText="1"/>
    </xf>
    <xf numFmtId="49" fontId="59" fillId="70" borderId="29" applyProtection="0">
      <alignment vertical="center" wrapText="1"/>
    </xf>
    <xf numFmtId="49" fontId="59" fillId="35" borderId="29" applyProtection="0">
      <alignment vertical="center" wrapText="1"/>
    </xf>
    <xf numFmtId="49" fontId="59" fillId="67" borderId="17" applyProtection="0">
      <alignment wrapText="1"/>
    </xf>
    <xf numFmtId="49" fontId="59" fillId="44" borderId="29" applyProtection="0">
      <alignment wrapText="1"/>
    </xf>
    <xf numFmtId="49" fontId="59" fillId="69" borderId="29" applyProtection="0">
      <alignment wrapText="1"/>
    </xf>
    <xf numFmtId="49" fontId="59" fillId="44" borderId="29" applyProtection="0">
      <alignment wrapText="1"/>
    </xf>
    <xf numFmtId="49" fontId="59" fillId="45" borderId="29" applyProtection="0">
      <alignment wrapText="1"/>
    </xf>
    <xf numFmtId="49" fontId="59" fillId="71" borderId="17" applyProtection="0">
      <alignment vertical="center" wrapText="1"/>
    </xf>
    <xf numFmtId="49" fontId="59" fillId="72" borderId="29" applyProtection="0">
      <alignment vertical="center" wrapText="1"/>
    </xf>
    <xf numFmtId="49" fontId="59" fillId="58" borderId="29" applyProtection="0">
      <alignment vertical="center" wrapText="1"/>
    </xf>
    <xf numFmtId="49" fontId="59" fillId="65" borderId="29" applyProtection="0">
      <alignment vertical="center" wrapText="1"/>
    </xf>
    <xf numFmtId="49" fontId="59" fillId="65" borderId="17" applyProtection="0">
      <alignment vertical="center" wrapText="1"/>
    </xf>
    <xf numFmtId="49" fontId="59" fillId="70" borderId="29" applyProtection="0">
      <alignment vertical="center" wrapText="1"/>
    </xf>
    <xf numFmtId="49" fontId="59" fillId="54" borderId="29" applyProtection="0">
      <alignment vertical="center" wrapText="1"/>
    </xf>
    <xf numFmtId="49" fontId="59" fillId="50" borderId="29" applyProtection="0">
      <alignment vertical="center" wrapText="1"/>
    </xf>
    <xf numFmtId="49" fontId="59" fillId="73" borderId="29" applyProtection="0">
      <alignment vertical="center" wrapText="1"/>
    </xf>
    <xf numFmtId="49" fontId="59" fillId="54" borderId="29" applyProtection="0">
      <alignment vertical="center" wrapText="1"/>
    </xf>
    <xf numFmtId="49" fontId="59" fillId="42" borderId="0" applyBorder="0" applyProtection="0">
      <alignment vertical="center" wrapText="1"/>
    </xf>
    <xf numFmtId="49" fontId="59" fillId="69" borderId="30" applyProtection="0">
      <alignment vertical="center" wrapText="1"/>
    </xf>
    <xf numFmtId="49" fontId="59" fillId="42" borderId="30" applyProtection="0">
      <alignment vertical="center" wrapText="1"/>
    </xf>
    <xf numFmtId="49" fontId="59" fillId="42" borderId="30" applyProtection="0">
      <alignment vertical="center" wrapText="1"/>
    </xf>
    <xf numFmtId="49" fontId="59" fillId="42" borderId="30" applyProtection="0">
      <alignment vertical="center" wrapText="1"/>
    </xf>
    <xf numFmtId="49" fontId="59" fillId="42" borderId="30" applyProtection="0">
      <alignment vertical="center" wrapText="1"/>
    </xf>
    <xf numFmtId="49" fontId="63" fillId="39" borderId="0" applyBorder="0" applyProtection="0">
      <alignment vertical="center" wrapText="1"/>
    </xf>
    <xf numFmtId="49" fontId="64" fillId="39" borderId="0" applyBorder="0" applyProtection="0">
      <alignment vertical="center" wrapText="1" shrinkToFit="1"/>
    </xf>
    <xf numFmtId="49" fontId="65" fillId="39" borderId="0" applyBorder="0" applyProtection="0">
      <alignment vertical="center" wrapText="1" shrinkToFit="1"/>
    </xf>
    <xf numFmtId="49" fontId="63" fillId="39" borderId="0" applyBorder="0" applyProtection="0">
      <alignment vertical="center" wrapText="1" shrinkToFit="1"/>
    </xf>
    <xf numFmtId="49" fontId="66" fillId="39" borderId="0" applyBorder="0" applyProtection="0">
      <alignment vertical="center" wrapText="1" shrinkToFit="1"/>
    </xf>
    <xf numFmtId="49" fontId="65" fillId="39" borderId="0" applyBorder="0" applyProtection="0">
      <alignment vertical="center" wrapText="1" shrinkToFit="1"/>
    </xf>
    <xf numFmtId="49" fontId="67" fillId="39" borderId="0" applyBorder="0" applyProtection="0">
      <alignment vertical="center" wrapText="1"/>
    </xf>
    <xf numFmtId="49" fontId="67" fillId="39" borderId="0" applyBorder="0" applyProtection="0">
      <alignment vertical="center" wrapText="1"/>
    </xf>
    <xf numFmtId="49" fontId="67" fillId="39" borderId="0" applyBorder="0" applyProtection="0">
      <alignment vertical="center" wrapText="1"/>
    </xf>
    <xf numFmtId="49" fontId="67" fillId="39" borderId="0" applyBorder="0" applyProtection="0">
      <alignment vertical="center" wrapText="1"/>
    </xf>
    <xf numFmtId="49" fontId="59" fillId="43" borderId="0" applyBorder="0" applyProtection="0">
      <alignment vertical="center" wrapText="1"/>
    </xf>
    <xf numFmtId="49" fontId="59" fillId="43" borderId="0" applyBorder="0" applyProtection="0">
      <alignment vertical="center" wrapText="1"/>
    </xf>
    <xf numFmtId="49" fontId="59" fillId="61" borderId="0" applyBorder="0" applyProtection="0">
      <alignment vertical="center" wrapText="1"/>
    </xf>
    <xf numFmtId="49" fontId="59" fillId="43" borderId="0" applyBorder="0" applyProtection="0">
      <alignment vertical="center" wrapText="1"/>
    </xf>
    <xf numFmtId="49" fontId="59" fillId="43" borderId="0" applyBorder="0" applyProtection="0">
      <alignment vertical="center" wrapText="1"/>
    </xf>
    <xf numFmtId="49" fontId="59" fillId="37" borderId="0" applyBorder="0" applyProtection="0">
      <alignment vertical="center" wrapText="1"/>
    </xf>
    <xf numFmtId="49" fontId="67" fillId="74" borderId="0" applyBorder="0" applyProtection="0">
      <alignment vertical="center" wrapText="1"/>
    </xf>
    <xf numFmtId="49" fontId="67" fillId="74" borderId="0" applyBorder="0" applyProtection="0">
      <alignment vertical="center" wrapText="1" shrinkToFit="1"/>
    </xf>
    <xf numFmtId="49" fontId="67" fillId="75" borderId="0" applyBorder="0" applyProtection="0">
      <alignment vertical="center" wrapText="1" shrinkToFit="1"/>
    </xf>
    <xf numFmtId="49" fontId="67" fillId="74" borderId="0" applyBorder="0" applyProtection="0">
      <alignment vertical="center" wrapText="1" shrinkToFit="1"/>
    </xf>
    <xf numFmtId="49" fontId="59" fillId="75" borderId="0" applyBorder="0" applyProtection="0">
      <alignment vertical="center" wrapText="1"/>
    </xf>
    <xf numFmtId="49" fontId="59" fillId="56" borderId="0" applyBorder="0" applyProtection="0">
      <alignment vertical="center" wrapText="1"/>
    </xf>
    <xf numFmtId="49" fontId="59" fillId="35" borderId="0" applyBorder="0" applyProtection="0">
      <alignment vertical="center" wrapText="1"/>
    </xf>
    <xf numFmtId="49" fontId="59" fillId="56" borderId="0" applyBorder="0" applyProtection="0">
      <alignment vertical="center" wrapText="1"/>
    </xf>
    <xf numFmtId="49" fontId="59" fillId="49" borderId="0" applyBorder="0" applyProtection="0">
      <alignment vertical="center" wrapText="1"/>
    </xf>
    <xf numFmtId="49" fontId="68" fillId="35" borderId="31" applyProtection="0">
      <alignment vertical="center" wrapText="1"/>
    </xf>
    <xf numFmtId="49" fontId="68" fillId="70" borderId="31" applyProtection="0">
      <alignment vertical="center" wrapText="1"/>
    </xf>
    <xf numFmtId="49" fontId="68" fillId="70" borderId="31" applyProtection="0">
      <alignment vertical="center" wrapText="1"/>
    </xf>
    <xf numFmtId="49" fontId="68" fillId="46" borderId="31" applyProtection="0">
      <alignment vertical="center" wrapText="1"/>
    </xf>
    <xf numFmtId="49" fontId="68" fillId="53" borderId="31" applyProtection="0">
      <alignment vertical="center" wrapText="1"/>
    </xf>
    <xf numFmtId="0" fontId="69" fillId="44" borderId="32" applyNumberFormat="0" applyProtection="0">
      <alignment horizontal="left" vertical="center" wrapText="1"/>
    </xf>
    <xf numFmtId="0" fontId="69" fillId="35" borderId="32" applyNumberFormat="0" applyProtection="0">
      <alignment horizontal="left" vertical="center" wrapText="1"/>
    </xf>
    <xf numFmtId="0" fontId="69" fillId="76" borderId="32" applyNumberFormat="0" applyProtection="0">
      <alignment horizontal="left" vertical="center" wrapText="1"/>
    </xf>
    <xf numFmtId="0" fontId="69" fillId="35" borderId="32" applyNumberFormat="0" applyProtection="0">
      <alignment horizontal="left" vertical="center" wrapText="1"/>
    </xf>
    <xf numFmtId="0" fontId="69" fillId="76" borderId="32" applyNumberFormat="0" applyProtection="0">
      <alignment horizontal="left" vertical="center" wrapText="1"/>
    </xf>
    <xf numFmtId="49" fontId="59" fillId="57" borderId="14" applyProtection="0">
      <alignment vertical="center" wrapText="1"/>
    </xf>
    <xf numFmtId="49" fontId="59" fillId="55" borderId="14" applyProtection="0">
      <alignment vertical="center" wrapText="1"/>
    </xf>
    <xf numFmtId="49" fontId="59" fillId="37" borderId="14" applyProtection="0">
      <alignment vertical="center" wrapText="1"/>
    </xf>
    <xf numFmtId="49" fontId="59" fillId="77" borderId="14" applyProtection="0">
      <alignment vertical="center" wrapText="1"/>
    </xf>
    <xf numFmtId="49" fontId="59" fillId="55" borderId="14" applyProtection="0">
      <alignment vertical="center" wrapText="1"/>
    </xf>
    <xf numFmtId="49" fontId="59" fillId="55" borderId="14" applyProtection="0">
      <alignment vertical="center" wrapText="1"/>
    </xf>
    <xf numFmtId="49" fontId="59" fillId="35" borderId="14" applyProtection="0">
      <alignment vertical="center" wrapText="1"/>
    </xf>
    <xf numFmtId="49" fontId="59" fillId="57" borderId="14" applyProtection="0">
      <alignment vertical="center" wrapText="1"/>
    </xf>
    <xf numFmtId="49" fontId="59" fillId="43" borderId="14" applyProtection="0">
      <alignment vertical="center" wrapText="1"/>
    </xf>
    <xf numFmtId="49" fontId="59" fillId="53" borderId="14" applyProtection="0">
      <alignment vertical="center" wrapText="1"/>
    </xf>
    <xf numFmtId="49" fontId="59" fillId="50" borderId="14" applyProtection="0">
      <alignment vertical="center" wrapText="1"/>
    </xf>
    <xf numFmtId="49" fontId="59" fillId="60" borderId="14" applyProtection="0">
      <alignment vertical="center" wrapText="1"/>
    </xf>
    <xf numFmtId="49" fontId="59" fillId="50" borderId="14" applyProtection="0">
      <alignment vertical="center" wrapText="1"/>
    </xf>
    <xf numFmtId="49" fontId="59" fillId="31" borderId="14" applyProtection="0">
      <alignment vertical="center" wrapText="1"/>
    </xf>
    <xf numFmtId="49" fontId="59" fillId="55" borderId="14" applyProtection="0">
      <alignment vertical="center" wrapText="1"/>
    </xf>
    <xf numFmtId="49" fontId="59" fillId="50" borderId="14" applyProtection="0">
      <alignment vertical="center" wrapText="1"/>
    </xf>
    <xf numFmtId="49" fontId="59" fillId="31" borderId="14" applyProtection="0">
      <alignment vertical="center" wrapText="1"/>
    </xf>
    <xf numFmtId="49" fontId="59" fillId="31" borderId="14" applyProtection="0">
      <alignment vertical="center" wrapText="1"/>
    </xf>
    <xf numFmtId="49" fontId="59" fillId="31" borderId="14" applyProtection="0">
      <alignment vertical="center" wrapText="1"/>
    </xf>
    <xf numFmtId="49" fontId="59" fillId="31" borderId="14" applyProtection="0">
      <alignment vertical="center" wrapText="1"/>
    </xf>
    <xf numFmtId="49" fontId="47" fillId="45" borderId="33" applyProtection="0">
      <alignment vertical="top" wrapText="1"/>
    </xf>
    <xf numFmtId="49" fontId="47" fillId="47" borderId="33" applyProtection="0">
      <alignment vertical="top" wrapText="1"/>
    </xf>
    <xf numFmtId="49" fontId="47" fillId="47" borderId="34" applyProtection="0">
      <alignment vertical="top" wrapText="1"/>
    </xf>
    <xf numFmtId="0" fontId="36" fillId="32" borderId="0" applyNumberFormat="0" applyBorder="0" applyProtection="0"/>
    <xf numFmtId="0" fontId="36" fillId="33" borderId="0" applyNumberFormat="0" applyBorder="0" applyProtection="0"/>
    <xf numFmtId="0" fontId="36" fillId="34" borderId="0" applyNumberFormat="0" applyBorder="0" applyProtection="0"/>
    <xf numFmtId="0" fontId="36" fillId="35" borderId="0" applyNumberFormat="0" applyBorder="0" applyProtection="0"/>
    <xf numFmtId="0" fontId="36" fillId="36" borderId="0" applyNumberFormat="0" applyBorder="0" applyProtection="0"/>
    <xf numFmtId="0" fontId="36" fillId="37" borderId="0" applyNumberFormat="0" applyBorder="0" applyProtection="0"/>
    <xf numFmtId="174" fontId="47" fillId="0" borderId="0" applyBorder="0" applyProtection="0"/>
    <xf numFmtId="0" fontId="47" fillId="64" borderId="35" applyNumberFormat="0" applyProtection="0"/>
    <xf numFmtId="175" fontId="47" fillId="0" borderId="0" applyBorder="0" applyProtection="0"/>
    <xf numFmtId="175" fontId="47" fillId="0" borderId="0" applyBorder="0" applyProtection="0"/>
    <xf numFmtId="0" fontId="70" fillId="31" borderId="0" applyNumberFormat="0" applyBorder="0" applyProtection="0">
      <alignment wrapText="1"/>
    </xf>
    <xf numFmtId="0" fontId="70" fillId="46" borderId="0" applyNumberFormat="0" applyBorder="0" applyProtection="0"/>
    <xf numFmtId="3" fontId="71" fillId="0" borderId="33" applyProtection="0">
      <alignment horizontal="right" vertical="top"/>
    </xf>
    <xf numFmtId="167" fontId="72" fillId="0" borderId="36" applyProtection="0"/>
    <xf numFmtId="167" fontId="71" fillId="0" borderId="37" applyProtection="0"/>
    <xf numFmtId="167" fontId="73" fillId="0" borderId="36" applyProtection="0"/>
    <xf numFmtId="167" fontId="74" fillId="0" borderId="37" applyProtection="0"/>
    <xf numFmtId="0" fontId="75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0" fontId="78" fillId="36" borderId="14" applyNumberFormat="0" applyProtection="0">
      <alignment horizontal="center" vertical="top" wrapText="1"/>
    </xf>
    <xf numFmtId="0" fontId="79" fillId="0" borderId="0" applyNumberFormat="0" applyBorder="0" applyProtection="0">
      <alignment horizontal="left" vertical="top"/>
    </xf>
    <xf numFmtId="0" fontId="80" fillId="43" borderId="15" applyNumberFormat="0" applyProtection="0"/>
    <xf numFmtId="0" fontId="81" fillId="44" borderId="15" applyNumberFormat="0" applyProtection="0"/>
    <xf numFmtId="176" fontId="47" fillId="0" borderId="0" applyBorder="0" applyProtection="0"/>
    <xf numFmtId="177" fontId="19" fillId="0" borderId="0" applyFont="0" applyBorder="0" applyProtection="0"/>
    <xf numFmtId="176" fontId="47" fillId="0" borderId="0" applyBorder="0" applyProtection="0"/>
    <xf numFmtId="176" fontId="47" fillId="0" borderId="0" applyBorder="0" applyProtection="0"/>
    <xf numFmtId="178" fontId="47" fillId="0" borderId="0" applyBorder="0" applyProtection="0"/>
    <xf numFmtId="179" fontId="47" fillId="0" borderId="0" applyBorder="0" applyProtection="0"/>
    <xf numFmtId="176" fontId="47" fillId="0" borderId="0" applyBorder="0" applyProtection="0"/>
    <xf numFmtId="176" fontId="47" fillId="0" borderId="0" applyBorder="0" applyProtection="0"/>
    <xf numFmtId="179" fontId="47" fillId="0" borderId="0" applyBorder="0" applyProtection="0"/>
    <xf numFmtId="176" fontId="47" fillId="0" borderId="0" applyBorder="0" applyProtection="0"/>
    <xf numFmtId="176" fontId="47" fillId="0" borderId="0" applyBorder="0" applyProtection="0"/>
    <xf numFmtId="178" fontId="47" fillId="0" borderId="0" applyBorder="0" applyProtection="0"/>
    <xf numFmtId="176" fontId="47" fillId="0" borderId="0" applyBorder="0" applyProtection="0"/>
    <xf numFmtId="176" fontId="47" fillId="0" borderId="0" applyBorder="0" applyProtection="0"/>
    <xf numFmtId="180" fontId="47" fillId="0" borderId="0" applyBorder="0" applyProtection="0"/>
    <xf numFmtId="177" fontId="48" fillId="0" borderId="0" applyBorder="0" applyProtection="0"/>
    <xf numFmtId="177" fontId="19" fillId="0" borderId="0" applyFont="0" applyBorder="0" applyProtection="0"/>
    <xf numFmtId="177" fontId="19" fillId="0" borderId="0" applyFont="0" applyBorder="0" applyProtection="0"/>
    <xf numFmtId="180" fontId="47" fillId="0" borderId="0" applyBorder="0" applyProtection="0"/>
    <xf numFmtId="0" fontId="47" fillId="0" borderId="0" applyNumberFormat="0" applyBorder="0" applyProtection="0"/>
    <xf numFmtId="0" fontId="82" fillId="0" borderId="0" applyNumberFormat="0" applyBorder="0" applyProtection="0"/>
    <xf numFmtId="2" fontId="48" fillId="0" borderId="0" applyBorder="0" applyProtection="0"/>
    <xf numFmtId="167" fontId="47" fillId="0" borderId="0" applyBorder="0" applyProtection="0"/>
    <xf numFmtId="167" fontId="47" fillId="0" borderId="0" applyBorder="0" applyProtection="0"/>
    <xf numFmtId="3" fontId="47" fillId="0" borderId="0" applyBorder="0" applyProtection="0"/>
    <xf numFmtId="3" fontId="47" fillId="0" borderId="0" applyBorder="0" applyProtection="0"/>
    <xf numFmtId="0" fontId="84" fillId="0" borderId="0" applyNumberFormat="0" applyBorder="0" applyProtection="0">
      <alignment horizontal="center"/>
    </xf>
    <xf numFmtId="0" fontId="85" fillId="0" borderId="0" applyNumberFormat="0" applyBorder="0" applyProtection="0">
      <alignment horizontal="center"/>
    </xf>
    <xf numFmtId="0" fontId="84" fillId="0" borderId="0" applyNumberFormat="0" applyBorder="0" applyProtection="0">
      <alignment horizontal="center" textRotation="90"/>
    </xf>
    <xf numFmtId="0" fontId="85" fillId="0" borderId="0" applyNumberFormat="0" applyBorder="0" applyProtection="0">
      <alignment horizontal="center" textRotation="90"/>
    </xf>
    <xf numFmtId="0" fontId="50" fillId="46" borderId="0" applyNumberFormat="0" applyBorder="0" applyProtection="0"/>
    <xf numFmtId="0" fontId="81" fillId="44" borderId="15" applyNumberFormat="0" applyProtection="0"/>
    <xf numFmtId="0" fontId="88" fillId="39" borderId="0" applyNumberFormat="0" applyBorder="0" applyProtection="0"/>
    <xf numFmtId="0" fontId="89" fillId="0" borderId="0" applyNumberFormat="0" applyBorder="0" applyProtection="0"/>
    <xf numFmtId="0" fontId="90" fillId="0" borderId="0" applyNumberFormat="0" applyBorder="0" applyProtection="0"/>
    <xf numFmtId="0" fontId="89" fillId="0" borderId="0" applyNumberFormat="0" applyBorder="0" applyProtection="0"/>
    <xf numFmtId="0" fontId="91" fillId="0" borderId="0" applyNumberFormat="0" applyBorder="0" applyProtection="0"/>
    <xf numFmtId="0" fontId="48" fillId="30" borderId="0" applyNumberFormat="0" applyBorder="0">
      <alignment horizontal="right"/>
      <protection locked="0"/>
    </xf>
    <xf numFmtId="0" fontId="47" fillId="30" borderId="0" applyNumberFormat="0" applyBorder="0">
      <alignment horizontal="right"/>
      <protection locked="0"/>
    </xf>
    <xf numFmtId="0" fontId="47" fillId="30" borderId="0" applyNumberFormat="0" applyBorder="0">
      <alignment horizontal="right"/>
      <protection locked="0"/>
    </xf>
    <xf numFmtId="0" fontId="47" fillId="30" borderId="0" applyNumberFormat="0" applyBorder="0">
      <alignment horizontal="right"/>
      <protection locked="0"/>
    </xf>
    <xf numFmtId="0" fontId="92" fillId="0" borderId="0" applyNumberFormat="0" applyBorder="0" applyProtection="0"/>
    <xf numFmtId="0" fontId="56" fillId="0" borderId="18" applyNumberFormat="0" applyProtection="0"/>
    <xf numFmtId="0" fontId="93" fillId="30" borderId="0" applyNumberFormat="0" applyBorder="0">
      <alignment horizontal="right"/>
      <protection locked="0"/>
    </xf>
    <xf numFmtId="0" fontId="93" fillId="30" borderId="0" applyNumberFormat="0" applyBorder="0">
      <alignment horizontal="right"/>
      <protection locked="0"/>
    </xf>
    <xf numFmtId="0" fontId="93" fillId="30" borderId="0" applyNumberFormat="0" applyBorder="0">
      <alignment horizontal="right"/>
      <protection locked="0"/>
    </xf>
    <xf numFmtId="0" fontId="94" fillId="30" borderId="0" applyNumberFormat="0" applyBorder="0">
      <alignment horizontal="right"/>
      <protection locked="0"/>
    </xf>
    <xf numFmtId="0" fontId="94" fillId="30" borderId="0" applyNumberFormat="0" applyBorder="0">
      <alignment horizontal="right"/>
      <protection locked="0"/>
    </xf>
    <xf numFmtId="0" fontId="94" fillId="30" borderId="0" applyNumberFormat="0" applyBorder="0">
      <alignment horizontal="right"/>
      <protection locked="0"/>
    </xf>
    <xf numFmtId="0" fontId="95" fillId="30" borderId="0" applyNumberFormat="0" applyBorder="0">
      <alignment horizontal="right"/>
      <protection locked="0"/>
    </xf>
    <xf numFmtId="0" fontId="95" fillId="30" borderId="0" applyNumberFormat="0" applyBorder="0">
      <alignment horizontal="right"/>
      <protection locked="0"/>
    </xf>
    <xf numFmtId="0" fontId="95" fillId="30" borderId="0" applyNumberFormat="0" applyBorder="0">
      <alignment horizontal="right"/>
      <protection locked="0"/>
    </xf>
    <xf numFmtId="0" fontId="96" fillId="52" borderId="0" applyNumberFormat="0" applyBorder="0">
      <alignment horizontal="right" vertical="center"/>
      <protection locked="0"/>
    </xf>
    <xf numFmtId="0" fontId="96" fillId="30" borderId="0" applyNumberFormat="0" applyBorder="0">
      <alignment horizontal="right" vertical="center"/>
      <protection locked="0"/>
    </xf>
    <xf numFmtId="182" fontId="9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3" fontId="47" fillId="0" borderId="0" applyBorder="0" applyProtection="0"/>
    <xf numFmtId="182" fontId="97" fillId="0" borderId="0" applyBorder="0" applyProtection="0"/>
    <xf numFmtId="182" fontId="97" fillId="0" borderId="0" applyBorder="0" applyProtection="0"/>
    <xf numFmtId="182" fontId="97" fillId="0" borderId="0" applyBorder="0" applyProtection="0"/>
    <xf numFmtId="176" fontId="47" fillId="0" borderId="0" applyBorder="0" applyProtection="0"/>
    <xf numFmtId="176" fontId="47" fillId="0" borderId="0" applyBorder="0" applyProtection="0"/>
    <xf numFmtId="184" fontId="47" fillId="0" borderId="0" applyBorder="0" applyProtection="0"/>
    <xf numFmtId="184" fontId="47" fillId="0" borderId="0" applyBorder="0" applyProtection="0"/>
    <xf numFmtId="0" fontId="98" fillId="30" borderId="0" applyNumberFormat="0" applyBorder="0" applyProtection="0"/>
    <xf numFmtId="0" fontId="98" fillId="30" borderId="0" applyNumberFormat="0" applyBorder="0" applyProtection="0"/>
    <xf numFmtId="0" fontId="99" fillId="52" borderId="0" applyNumberFormat="0" applyBorder="0" applyProtection="0"/>
    <xf numFmtId="0" fontId="100" fillId="52" borderId="0" applyNumberFormat="0" applyBorder="0" applyProtection="0"/>
    <xf numFmtId="0" fontId="98" fillId="30" borderId="0" applyNumberFormat="0" applyBorder="0" applyProtection="0"/>
    <xf numFmtId="0" fontId="98" fillId="30" borderId="0" applyNumberFormat="0" applyBorder="0" applyProtection="0"/>
    <xf numFmtId="185" fontId="101" fillId="0" borderId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9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47" fillId="0" borderId="0" applyNumberFormat="0" applyBorder="0" applyProtection="0"/>
    <xf numFmtId="0" fontId="97" fillId="0" borderId="0" applyNumberFormat="0" applyBorder="0" applyProtection="0"/>
    <xf numFmtId="0" fontId="47" fillId="0" borderId="0" applyNumberFormat="0" applyBorder="0" applyProtection="0"/>
    <xf numFmtId="0" fontId="43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19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48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19" fillId="0" borderId="0" applyNumberFormat="0" applyFont="0" applyBorder="0" applyProtection="0"/>
    <xf numFmtId="0" fontId="47" fillId="0" borderId="0" applyNumberFormat="0" applyBorder="0" applyProtection="0">
      <alignment wrapText="1"/>
    </xf>
    <xf numFmtId="0" fontId="47" fillId="0" borderId="0" applyNumberFormat="0" applyBorder="0" applyProtection="0">
      <alignment wrapText="1"/>
    </xf>
    <xf numFmtId="0" fontId="103" fillId="0" borderId="0" applyNumberFormat="0" applyBorder="0" applyProtection="0"/>
    <xf numFmtId="0" fontId="47" fillId="0" borderId="0" applyNumberFormat="0" applyBorder="0" applyProtection="0"/>
    <xf numFmtId="0" fontId="48" fillId="0" borderId="0" applyNumberFormat="0" applyBorder="0" applyProtection="0"/>
    <xf numFmtId="0" fontId="47" fillId="0" borderId="0" applyNumberFormat="0" applyBorder="0" applyProtection="0">
      <alignment wrapText="1"/>
    </xf>
    <xf numFmtId="0" fontId="47" fillId="0" borderId="0" applyNumberFormat="0" applyBorder="0" applyProtection="0">
      <alignment wrapText="1"/>
    </xf>
    <xf numFmtId="0" fontId="47" fillId="0" borderId="0" applyNumberFormat="0" applyBorder="0" applyProtection="0"/>
    <xf numFmtId="0" fontId="47" fillId="0" borderId="0" applyNumberFormat="0" applyBorder="0" applyProtection="0">
      <alignment wrapText="1"/>
    </xf>
    <xf numFmtId="0" fontId="47" fillId="0" borderId="0" applyNumberFormat="0" applyBorder="0" applyProtection="0"/>
    <xf numFmtId="0" fontId="19" fillId="0" borderId="0" applyNumberFormat="0" applyFont="0" applyBorder="0" applyProtection="0"/>
    <xf numFmtId="0" fontId="47" fillId="0" borderId="0" applyNumberFormat="0" applyBorder="0" applyProtection="0">
      <alignment wrapText="1"/>
    </xf>
    <xf numFmtId="0" fontId="47" fillId="0" borderId="0" applyNumberFormat="0" applyBorder="0" applyProtection="0">
      <alignment wrapText="1"/>
    </xf>
    <xf numFmtId="0" fontId="47" fillId="0" borderId="0" applyNumberFormat="0" applyBorder="0" applyProtection="0">
      <alignment wrapText="1"/>
    </xf>
    <xf numFmtId="0" fontId="19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>
      <alignment wrapText="1"/>
    </xf>
    <xf numFmtId="0" fontId="19" fillId="0" borderId="0" applyNumberFormat="0" applyFont="0" applyBorder="0" applyProtection="0"/>
    <xf numFmtId="0" fontId="104" fillId="0" borderId="0" applyNumberForma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19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19" fillId="0" borderId="0" applyNumberFormat="0" applyFont="0" applyBorder="0" applyProtection="0"/>
    <xf numFmtId="4" fontId="105" fillId="0" borderId="0" applyBorder="0" applyProtection="0">
      <alignment horizontal="right" vertical="center"/>
    </xf>
    <xf numFmtId="2" fontId="48" fillId="0" borderId="0" applyBorder="0" applyProtection="0"/>
    <xf numFmtId="0" fontId="47" fillId="31" borderId="35" applyNumberFormat="0" applyProtection="0"/>
    <xf numFmtId="0" fontId="47" fillId="31" borderId="35" applyNumberFormat="0" applyProtection="0"/>
    <xf numFmtId="0" fontId="106" fillId="0" borderId="0" applyNumberFormat="0" applyBorder="0" applyProtection="0">
      <alignment vertical="top"/>
    </xf>
    <xf numFmtId="0" fontId="47" fillId="31" borderId="35" applyNumberFormat="0" applyProtection="0"/>
    <xf numFmtId="0" fontId="106" fillId="0" borderId="0" applyNumberFormat="0" applyBorder="0" applyProtection="0">
      <alignment vertical="top"/>
    </xf>
    <xf numFmtId="186" fontId="107" fillId="0" borderId="0" applyBorder="0" applyProtection="0">
      <alignment horizontal="right"/>
    </xf>
    <xf numFmtId="173" fontId="48" fillId="0" borderId="0" applyBorder="0" applyProtection="0"/>
    <xf numFmtId="173" fontId="47" fillId="0" borderId="0" applyBorder="0" applyProtection="0"/>
    <xf numFmtId="173" fontId="19" fillId="0" borderId="0" applyFont="0" applyBorder="0" applyProtection="0"/>
    <xf numFmtId="173" fontId="47" fillId="0" borderId="0" applyBorder="0" applyProtection="0"/>
    <xf numFmtId="173" fontId="19" fillId="0" borderId="0" applyFont="0" applyBorder="0" applyProtection="0"/>
    <xf numFmtId="173" fontId="47" fillId="0" borderId="0" applyBorder="0" applyProtection="0"/>
    <xf numFmtId="173" fontId="47" fillId="0" borderId="0" applyBorder="0" applyProtection="0"/>
    <xf numFmtId="173" fontId="47" fillId="0" borderId="0" applyBorder="0" applyProtection="0"/>
    <xf numFmtId="173" fontId="47" fillId="0" borderId="0" applyBorder="0" applyProtection="0"/>
    <xf numFmtId="173" fontId="47" fillId="0" borderId="0" applyBorder="0" applyProtection="0"/>
    <xf numFmtId="173" fontId="47" fillId="0" borderId="0" applyBorder="0" applyProtection="0"/>
    <xf numFmtId="0" fontId="47" fillId="31" borderId="35" applyNumberFormat="0" applyProtection="0"/>
    <xf numFmtId="0" fontId="48" fillId="64" borderId="35" applyNumberFormat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187" fontId="109" fillId="0" borderId="0" applyBorder="0" applyProtection="0"/>
    <xf numFmtId="187" fontId="110" fillId="0" borderId="0" applyBorder="0" applyProtection="0"/>
    <xf numFmtId="0" fontId="108" fillId="51" borderId="41" applyNumberFormat="0" applyProtection="0"/>
    <xf numFmtId="0" fontId="111" fillId="40" borderId="0" applyNumberFormat="0" applyBorder="0" applyProtection="0"/>
    <xf numFmtId="0" fontId="112" fillId="51" borderId="42" applyNumberFormat="0" applyProtection="0"/>
    <xf numFmtId="0" fontId="113" fillId="0" borderId="0" applyNumberFormat="0" applyBorder="0" applyProtection="0">
      <alignment vertical="top" wrapText="1"/>
    </xf>
    <xf numFmtId="0" fontId="114" fillId="0" borderId="0" applyNumberFormat="0" applyBorder="0" applyProtection="0"/>
    <xf numFmtId="0" fontId="86" fillId="0" borderId="38" applyNumberFormat="0" applyProtection="0"/>
    <xf numFmtId="0" fontId="87" fillId="0" borderId="39" applyNumberFormat="0" applyProtection="0"/>
    <xf numFmtId="0" fontId="75" fillId="0" borderId="40" applyNumberFormat="0" applyProtection="0"/>
    <xf numFmtId="0" fontId="47" fillId="0" borderId="0" applyNumberFormat="0" applyBorder="0" applyProtection="0">
      <alignment horizontal="left"/>
    </xf>
    <xf numFmtId="0" fontId="47" fillId="0" borderId="0" applyNumberFormat="0" applyBorder="0" applyProtection="0"/>
    <xf numFmtId="0" fontId="47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>
      <alignment horizontal="left"/>
    </xf>
    <xf numFmtId="0" fontId="47" fillId="0" borderId="0" applyNumberFormat="0" applyBorder="0" applyProtection="0"/>
    <xf numFmtId="167" fontId="115" fillId="61" borderId="43" applyProtection="0">
      <alignment vertical="center"/>
    </xf>
    <xf numFmtId="167" fontId="115" fillId="37" borderId="43" applyProtection="0">
      <alignment vertical="center"/>
    </xf>
    <xf numFmtId="167" fontId="115" fillId="35" borderId="43" applyProtection="0">
      <alignment vertical="center"/>
    </xf>
    <xf numFmtId="167" fontId="115" fillId="61" borderId="43" applyProtection="0">
      <alignment vertical="center"/>
    </xf>
    <xf numFmtId="167" fontId="115" fillId="61" borderId="43" applyProtection="0">
      <alignment vertical="center"/>
    </xf>
    <xf numFmtId="167" fontId="115" fillId="61" borderId="43" applyProtection="0">
      <alignment vertical="center"/>
    </xf>
    <xf numFmtId="4" fontId="115" fillId="61" borderId="43" applyProtection="0">
      <alignment vertical="center"/>
    </xf>
    <xf numFmtId="4" fontId="115" fillId="37" borderId="43" applyProtection="0">
      <alignment vertical="center"/>
    </xf>
    <xf numFmtId="4" fontId="115" fillId="35" borderId="43" applyProtection="0">
      <alignment vertical="center"/>
    </xf>
    <xf numFmtId="4" fontId="115" fillId="61" borderId="43" applyProtection="0">
      <alignment vertical="center"/>
    </xf>
    <xf numFmtId="4" fontId="115" fillId="61" borderId="43" applyProtection="0">
      <alignment vertical="center"/>
    </xf>
    <xf numFmtId="4" fontId="115" fillId="61" borderId="43" applyProtection="0">
      <alignment vertical="center"/>
    </xf>
    <xf numFmtId="169" fontId="115" fillId="61" borderId="43" applyProtection="0">
      <alignment vertical="center"/>
    </xf>
    <xf numFmtId="169" fontId="115" fillId="37" borderId="43" applyProtection="0">
      <alignment vertical="center"/>
    </xf>
    <xf numFmtId="169" fontId="115" fillId="35" borderId="43" applyProtection="0">
      <alignment vertical="center"/>
    </xf>
    <xf numFmtId="169" fontId="115" fillId="61" borderId="43" applyProtection="0">
      <alignment vertical="center"/>
    </xf>
    <xf numFmtId="169" fontId="115" fillId="61" borderId="43" applyProtection="0">
      <alignment vertical="center"/>
    </xf>
    <xf numFmtId="169" fontId="115" fillId="61" borderId="43" applyProtection="0">
      <alignment vertical="center"/>
    </xf>
    <xf numFmtId="188" fontId="115" fillId="61" borderId="43" applyProtection="0">
      <alignment vertical="center"/>
    </xf>
    <xf numFmtId="188" fontId="115" fillId="37" borderId="43" applyProtection="0">
      <alignment vertical="center"/>
    </xf>
    <xf numFmtId="188" fontId="115" fillId="35" borderId="43" applyProtection="0">
      <alignment vertical="center"/>
    </xf>
    <xf numFmtId="188" fontId="115" fillId="61" borderId="43" applyProtection="0">
      <alignment vertical="center"/>
    </xf>
    <xf numFmtId="188" fontId="115" fillId="61" borderId="43" applyProtection="0">
      <alignment vertical="center"/>
    </xf>
    <xf numFmtId="188" fontId="115" fillId="61" borderId="43" applyProtection="0">
      <alignment vertical="center"/>
    </xf>
    <xf numFmtId="3" fontId="115" fillId="61" borderId="43" applyProtection="0">
      <alignment vertical="center"/>
    </xf>
    <xf numFmtId="3" fontId="115" fillId="37" borderId="43" applyProtection="0">
      <alignment vertical="center"/>
    </xf>
    <xf numFmtId="3" fontId="115" fillId="35" borderId="43" applyProtection="0">
      <alignment vertical="center"/>
    </xf>
    <xf numFmtId="3" fontId="115" fillId="61" borderId="43" applyProtection="0">
      <alignment vertical="center"/>
    </xf>
    <xf numFmtId="3" fontId="115" fillId="61" borderId="43" applyProtection="0">
      <alignment vertical="center"/>
    </xf>
    <xf numFmtId="3" fontId="115" fillId="61" borderId="43" applyProtection="0">
      <alignment vertical="center"/>
    </xf>
    <xf numFmtId="0" fontId="116" fillId="61" borderId="43" applyNumberFormat="0" applyProtection="0">
      <alignment vertical="center"/>
    </xf>
    <xf numFmtId="189" fontId="116" fillId="37" borderId="43" applyProtection="0">
      <alignment vertical="center"/>
    </xf>
    <xf numFmtId="189" fontId="117" fillId="35" borderId="43" applyProtection="0">
      <alignment vertical="center"/>
    </xf>
    <xf numFmtId="189" fontId="116" fillId="61" borderId="43" applyProtection="0">
      <alignment vertical="center"/>
    </xf>
    <xf numFmtId="189" fontId="116" fillId="61" borderId="43" applyProtection="0">
      <alignment vertical="center"/>
    </xf>
    <xf numFmtId="189" fontId="117" fillId="61" borderId="43" applyProtection="0">
      <alignment vertical="center"/>
    </xf>
    <xf numFmtId="0" fontId="116" fillId="61" borderId="43" applyNumberFormat="0" applyProtection="0">
      <alignment vertical="center"/>
    </xf>
    <xf numFmtId="190" fontId="116" fillId="37" borderId="43" applyProtection="0">
      <alignment vertical="center"/>
    </xf>
    <xf numFmtId="190" fontId="117" fillId="35" borderId="43" applyProtection="0">
      <alignment vertical="center"/>
    </xf>
    <xf numFmtId="190" fontId="116" fillId="61" borderId="43" applyProtection="0">
      <alignment vertical="center"/>
    </xf>
    <xf numFmtId="190" fontId="116" fillId="61" borderId="43" applyProtection="0">
      <alignment vertical="center"/>
    </xf>
    <xf numFmtId="190" fontId="117" fillId="61" borderId="43" applyProtection="0">
      <alignment vertical="center"/>
    </xf>
    <xf numFmtId="0" fontId="116" fillId="61" borderId="43" applyNumberFormat="0" applyProtection="0">
      <alignment vertical="center"/>
    </xf>
    <xf numFmtId="191" fontId="116" fillId="37" borderId="43" applyProtection="0">
      <alignment vertical="center"/>
    </xf>
    <xf numFmtId="191" fontId="117" fillId="35" borderId="43" applyProtection="0">
      <alignment vertical="center"/>
    </xf>
    <xf numFmtId="191" fontId="116" fillId="61" borderId="43" applyProtection="0">
      <alignment vertical="center"/>
    </xf>
    <xf numFmtId="191" fontId="116" fillId="61" borderId="43" applyProtection="0">
      <alignment vertical="center"/>
    </xf>
    <xf numFmtId="191" fontId="117" fillId="61" borderId="43" applyProtection="0">
      <alignment vertical="center"/>
    </xf>
    <xf numFmtId="192" fontId="118" fillId="61" borderId="43" applyProtection="0">
      <alignment vertical="center"/>
    </xf>
    <xf numFmtId="192" fontId="118" fillId="37" borderId="43" applyProtection="0">
      <alignment vertical="center"/>
    </xf>
    <xf numFmtId="192" fontId="118" fillId="35" borderId="43" applyProtection="0">
      <alignment vertical="center"/>
    </xf>
    <xf numFmtId="192" fontId="118" fillId="61" borderId="43" applyProtection="0">
      <alignment vertical="center"/>
    </xf>
    <xf numFmtId="192" fontId="118" fillId="61" borderId="43" applyProtection="0">
      <alignment vertical="center"/>
    </xf>
    <xf numFmtId="192" fontId="118" fillId="61" borderId="43" applyProtection="0">
      <alignment vertical="center"/>
    </xf>
    <xf numFmtId="193" fontId="118" fillId="61" borderId="43" applyProtection="0">
      <alignment vertical="center"/>
    </xf>
    <xf numFmtId="193" fontId="118" fillId="37" borderId="43" applyProtection="0">
      <alignment vertical="center"/>
    </xf>
    <xf numFmtId="193" fontId="118" fillId="35" borderId="43" applyProtection="0">
      <alignment vertical="center"/>
    </xf>
    <xf numFmtId="193" fontId="118" fillId="61" borderId="43" applyProtection="0">
      <alignment vertical="center"/>
    </xf>
    <xf numFmtId="193" fontId="118" fillId="61" borderId="43" applyProtection="0">
      <alignment vertical="center"/>
    </xf>
    <xf numFmtId="193" fontId="118" fillId="61" borderId="43" applyProtection="0">
      <alignment vertical="center"/>
    </xf>
    <xf numFmtId="194" fontId="118" fillId="61" borderId="43" applyProtection="0">
      <alignment vertical="center"/>
    </xf>
    <xf numFmtId="194" fontId="118" fillId="37" borderId="43" applyProtection="0">
      <alignment vertical="center"/>
    </xf>
    <xf numFmtId="194" fontId="118" fillId="35" borderId="43" applyProtection="0">
      <alignment vertical="center"/>
    </xf>
    <xf numFmtId="194" fontId="118" fillId="61" borderId="43" applyProtection="0">
      <alignment vertical="center"/>
    </xf>
    <xf numFmtId="194" fontId="118" fillId="61" borderId="43" applyProtection="0">
      <alignment vertical="center"/>
    </xf>
    <xf numFmtId="194" fontId="118" fillId="61" borderId="43" applyProtection="0">
      <alignment vertical="center"/>
    </xf>
    <xf numFmtId="168" fontId="119" fillId="61" borderId="43" applyProtection="0">
      <alignment vertical="center"/>
    </xf>
    <xf numFmtId="168" fontId="120" fillId="37" borderId="43" applyProtection="0">
      <alignment vertical="center"/>
    </xf>
    <xf numFmtId="168" fontId="121" fillId="35" borderId="43" applyProtection="0">
      <alignment vertical="center"/>
    </xf>
    <xf numFmtId="168" fontId="119" fillId="61" borderId="43" applyProtection="0">
      <alignment vertical="center"/>
    </xf>
    <xf numFmtId="168" fontId="122" fillId="61" borderId="43" applyProtection="0">
      <alignment vertical="center"/>
    </xf>
    <xf numFmtId="168" fontId="121" fillId="61" borderId="43" applyProtection="0">
      <alignment vertical="center"/>
    </xf>
    <xf numFmtId="195" fontId="119" fillId="61" borderId="43" applyProtection="0">
      <alignment vertical="center"/>
    </xf>
    <xf numFmtId="195" fontId="120" fillId="37" borderId="43" applyProtection="0">
      <alignment vertical="center"/>
    </xf>
    <xf numFmtId="195" fontId="121" fillId="35" borderId="43" applyProtection="0">
      <alignment vertical="center"/>
    </xf>
    <xf numFmtId="195" fontId="119" fillId="61" borderId="43" applyProtection="0">
      <alignment vertical="center"/>
    </xf>
    <xf numFmtId="195" fontId="122" fillId="61" borderId="43" applyProtection="0">
      <alignment vertical="center"/>
    </xf>
    <xf numFmtId="195" fontId="121" fillId="61" borderId="43" applyProtection="0">
      <alignment vertical="center"/>
    </xf>
    <xf numFmtId="173" fontId="119" fillId="61" borderId="43" applyProtection="0">
      <alignment vertical="center"/>
    </xf>
    <xf numFmtId="173" fontId="120" fillId="37" borderId="43" applyProtection="0">
      <alignment vertical="center"/>
    </xf>
    <xf numFmtId="173" fontId="121" fillId="35" borderId="43" applyProtection="0">
      <alignment vertical="center"/>
    </xf>
    <xf numFmtId="173" fontId="119" fillId="61" borderId="43" applyProtection="0">
      <alignment vertical="center"/>
    </xf>
    <xf numFmtId="173" fontId="122" fillId="61" borderId="43" applyProtection="0">
      <alignment vertical="center"/>
    </xf>
    <xf numFmtId="173" fontId="121" fillId="61" borderId="43" applyProtection="0">
      <alignment vertical="center"/>
    </xf>
    <xf numFmtId="0" fontId="123" fillId="61" borderId="43" applyNumberFormat="0" applyProtection="0">
      <alignment vertical="center"/>
    </xf>
    <xf numFmtId="0" fontId="124" fillId="37" borderId="43" applyNumberFormat="0" applyProtection="0">
      <alignment vertical="center"/>
    </xf>
    <xf numFmtId="0" fontId="124" fillId="35" borderId="43" applyNumberFormat="0" applyProtection="0">
      <alignment vertical="center"/>
    </xf>
    <xf numFmtId="0" fontId="124" fillId="61" borderId="43" applyNumberFormat="0" applyProtection="0">
      <alignment vertical="center"/>
    </xf>
    <xf numFmtId="0" fontId="124" fillId="61" borderId="43" applyNumberFormat="0" applyProtection="0">
      <alignment vertical="center"/>
    </xf>
    <xf numFmtId="0" fontId="124" fillId="61" borderId="43" applyNumberFormat="0" applyProtection="0">
      <alignment vertical="center"/>
    </xf>
    <xf numFmtId="0" fontId="123" fillId="61" borderId="43" applyNumberFormat="0" applyProtection="0">
      <alignment horizontal="left" vertical="center"/>
    </xf>
    <xf numFmtId="0" fontId="123" fillId="37" borderId="43" applyNumberFormat="0" applyProtection="0">
      <alignment horizontal="left" vertical="center"/>
    </xf>
    <xf numFmtId="0" fontId="123" fillId="35" borderId="43" applyNumberFormat="0" applyProtection="0">
      <alignment horizontal="left" vertical="center"/>
    </xf>
    <xf numFmtId="0" fontId="123" fillId="61" borderId="43" applyNumberFormat="0" applyProtection="0">
      <alignment horizontal="left" vertical="center"/>
    </xf>
    <xf numFmtId="0" fontId="123" fillId="61" borderId="43" applyNumberFormat="0" applyProtection="0">
      <alignment horizontal="left" vertical="center"/>
    </xf>
    <xf numFmtId="0" fontId="123" fillId="61" borderId="43" applyNumberFormat="0" applyProtection="0">
      <alignment horizontal="left" vertical="center"/>
    </xf>
    <xf numFmtId="167" fontId="125" fillId="74" borderId="43" applyProtection="0">
      <alignment vertical="center"/>
    </xf>
    <xf numFmtId="167" fontId="125" fillId="45" borderId="43" applyProtection="0">
      <alignment vertical="center"/>
    </xf>
    <xf numFmtId="167" fontId="125" fillId="68" borderId="43" applyProtection="0">
      <alignment vertical="center"/>
    </xf>
    <xf numFmtId="167" fontId="125" fillId="75" borderId="43" applyProtection="0">
      <alignment vertical="center"/>
    </xf>
    <xf numFmtId="167" fontId="125" fillId="74" borderId="43" applyProtection="0">
      <alignment vertical="center"/>
    </xf>
    <xf numFmtId="4" fontId="125" fillId="74" borderId="43" applyProtection="0">
      <alignment vertical="center"/>
    </xf>
    <xf numFmtId="4" fontId="125" fillId="45" borderId="43" applyProtection="0">
      <alignment vertical="center"/>
    </xf>
    <xf numFmtId="4" fontId="125" fillId="68" borderId="43" applyProtection="0">
      <alignment vertical="center"/>
    </xf>
    <xf numFmtId="4" fontId="125" fillId="75" borderId="43" applyProtection="0">
      <alignment vertical="center"/>
    </xf>
    <xf numFmtId="4" fontId="125" fillId="74" borderId="43" applyProtection="0">
      <alignment vertical="center"/>
    </xf>
    <xf numFmtId="169" fontId="125" fillId="74" borderId="43" applyProtection="0">
      <alignment vertical="center"/>
    </xf>
    <xf numFmtId="169" fontId="125" fillId="45" borderId="43" applyProtection="0">
      <alignment vertical="center"/>
    </xf>
    <xf numFmtId="169" fontId="125" fillId="68" borderId="43" applyProtection="0">
      <alignment vertical="center"/>
    </xf>
    <xf numFmtId="169" fontId="125" fillId="75" borderId="43" applyProtection="0">
      <alignment vertical="center"/>
    </xf>
    <xf numFmtId="169" fontId="125" fillId="74" borderId="43" applyProtection="0">
      <alignment vertical="center"/>
    </xf>
    <xf numFmtId="188" fontId="125" fillId="74" borderId="43" applyProtection="0">
      <alignment vertical="center"/>
    </xf>
    <xf numFmtId="188" fontId="125" fillId="45" borderId="43" applyProtection="0">
      <alignment vertical="center"/>
    </xf>
    <xf numFmtId="188" fontId="125" fillId="68" borderId="43" applyProtection="0">
      <alignment vertical="center"/>
    </xf>
    <xf numFmtId="188" fontId="125" fillId="75" borderId="43" applyProtection="0">
      <alignment vertical="center"/>
    </xf>
    <xf numFmtId="188" fontId="125" fillId="74" borderId="43" applyProtection="0">
      <alignment vertical="center"/>
    </xf>
    <xf numFmtId="3" fontId="125" fillId="74" borderId="43" applyProtection="0">
      <alignment vertical="center"/>
    </xf>
    <xf numFmtId="3" fontId="125" fillId="45" borderId="43" applyProtection="0">
      <alignment vertical="center"/>
    </xf>
    <xf numFmtId="3" fontId="125" fillId="68" borderId="43" applyProtection="0">
      <alignment vertical="center"/>
    </xf>
    <xf numFmtId="3" fontId="125" fillId="75" borderId="43" applyProtection="0">
      <alignment vertical="center"/>
    </xf>
    <xf numFmtId="3" fontId="125" fillId="74" borderId="43" applyProtection="0">
      <alignment vertical="center"/>
    </xf>
    <xf numFmtId="0" fontId="126" fillId="74" borderId="43" applyNumberFormat="0" applyProtection="0">
      <alignment vertical="center"/>
    </xf>
    <xf numFmtId="189" fontId="126" fillId="45" borderId="43" applyProtection="0">
      <alignment vertical="center"/>
    </xf>
    <xf numFmtId="189" fontId="126" fillId="68" borderId="43" applyProtection="0">
      <alignment vertical="center"/>
    </xf>
    <xf numFmtId="189" fontId="126" fillId="75" borderId="43" applyProtection="0">
      <alignment vertical="center"/>
    </xf>
    <xf numFmtId="189" fontId="127" fillId="74" borderId="43" applyProtection="0">
      <alignment vertical="center"/>
    </xf>
    <xf numFmtId="0" fontId="126" fillId="74" borderId="43" applyNumberFormat="0" applyProtection="0">
      <alignment vertical="center"/>
    </xf>
    <xf numFmtId="190" fontId="126" fillId="45" borderId="43" applyProtection="0">
      <alignment vertical="center"/>
    </xf>
    <xf numFmtId="190" fontId="126" fillId="68" borderId="43" applyProtection="0">
      <alignment vertical="center"/>
    </xf>
    <xf numFmtId="190" fontId="126" fillId="75" borderId="43" applyProtection="0">
      <alignment vertical="center"/>
    </xf>
    <xf numFmtId="190" fontId="127" fillId="74" borderId="43" applyProtection="0">
      <alignment vertical="center"/>
    </xf>
    <xf numFmtId="0" fontId="126" fillId="74" borderId="43" applyNumberFormat="0" applyProtection="0">
      <alignment vertical="center"/>
    </xf>
    <xf numFmtId="191" fontId="126" fillId="45" borderId="43" applyProtection="0">
      <alignment vertical="center"/>
    </xf>
    <xf numFmtId="191" fontId="126" fillId="68" borderId="43" applyProtection="0">
      <alignment vertical="center"/>
    </xf>
    <xf numFmtId="191" fontId="126" fillId="75" borderId="43" applyProtection="0">
      <alignment vertical="center"/>
    </xf>
    <xf numFmtId="191" fontId="127" fillId="74" borderId="43" applyProtection="0">
      <alignment vertical="center"/>
    </xf>
    <xf numFmtId="192" fontId="128" fillId="74" borderId="43" applyProtection="0">
      <alignment vertical="center"/>
    </xf>
    <xf numFmtId="192" fontId="128" fillId="45" borderId="43" applyProtection="0">
      <alignment vertical="center"/>
    </xf>
    <xf numFmtId="192" fontId="128" fillId="68" borderId="43" applyProtection="0">
      <alignment vertical="center"/>
    </xf>
    <xf numFmtId="192" fontId="128" fillId="75" borderId="43" applyProtection="0">
      <alignment vertical="center"/>
    </xf>
    <xf numFmtId="192" fontId="128" fillId="74" borderId="43" applyProtection="0">
      <alignment vertical="center"/>
    </xf>
    <xf numFmtId="193" fontId="128" fillId="74" borderId="43" applyProtection="0">
      <alignment vertical="center"/>
    </xf>
    <xf numFmtId="193" fontId="128" fillId="45" borderId="43" applyProtection="0">
      <alignment vertical="center"/>
    </xf>
    <xf numFmtId="193" fontId="128" fillId="68" borderId="43" applyProtection="0">
      <alignment vertical="center"/>
    </xf>
    <xf numFmtId="193" fontId="128" fillId="75" borderId="43" applyProtection="0">
      <alignment vertical="center"/>
    </xf>
    <xf numFmtId="193" fontId="128" fillId="74" borderId="43" applyProtection="0">
      <alignment vertical="center"/>
    </xf>
    <xf numFmtId="194" fontId="128" fillId="74" borderId="43" applyProtection="0">
      <alignment vertical="center"/>
    </xf>
    <xf numFmtId="194" fontId="128" fillId="45" borderId="43" applyProtection="0">
      <alignment vertical="center"/>
    </xf>
    <xf numFmtId="194" fontId="128" fillId="68" borderId="43" applyProtection="0">
      <alignment vertical="center"/>
    </xf>
    <xf numFmtId="194" fontId="128" fillId="75" borderId="43" applyProtection="0">
      <alignment vertical="center"/>
    </xf>
    <xf numFmtId="194" fontId="128" fillId="74" borderId="43" applyProtection="0">
      <alignment vertical="center"/>
    </xf>
    <xf numFmtId="168" fontId="129" fillId="74" borderId="43" applyProtection="0">
      <alignment vertical="center"/>
    </xf>
    <xf numFmtId="168" fontId="130" fillId="45" borderId="43" applyProtection="0">
      <alignment vertical="center"/>
    </xf>
    <xf numFmtId="168" fontId="129" fillId="68" borderId="43" applyProtection="0">
      <alignment vertical="center"/>
    </xf>
    <xf numFmtId="168" fontId="131" fillId="75" borderId="43" applyProtection="0">
      <alignment vertical="center"/>
    </xf>
    <xf numFmtId="168" fontId="132" fillId="74" borderId="43" applyProtection="0">
      <alignment vertical="center"/>
    </xf>
    <xf numFmtId="195" fontId="129" fillId="74" borderId="43" applyProtection="0">
      <alignment vertical="center"/>
    </xf>
    <xf numFmtId="195" fontId="130" fillId="45" borderId="43" applyProtection="0">
      <alignment vertical="center"/>
    </xf>
    <xf numFmtId="195" fontId="129" fillId="68" borderId="43" applyProtection="0">
      <alignment vertical="center"/>
    </xf>
    <xf numFmtId="195" fontId="131" fillId="75" borderId="43" applyProtection="0">
      <alignment vertical="center"/>
    </xf>
    <xf numFmtId="195" fontId="132" fillId="74" borderId="43" applyProtection="0">
      <alignment vertical="center"/>
    </xf>
    <xf numFmtId="173" fontId="129" fillId="74" borderId="43" applyProtection="0">
      <alignment vertical="center"/>
    </xf>
    <xf numFmtId="173" fontId="130" fillId="45" borderId="43" applyProtection="0">
      <alignment vertical="center"/>
    </xf>
    <xf numFmtId="173" fontId="129" fillId="68" borderId="43" applyProtection="0">
      <alignment vertical="center"/>
    </xf>
    <xf numFmtId="173" fontId="131" fillId="75" borderId="43" applyProtection="0">
      <alignment vertical="center"/>
    </xf>
    <xf numFmtId="173" fontId="132" fillId="74" borderId="43" applyProtection="0">
      <alignment vertical="center"/>
    </xf>
    <xf numFmtId="0" fontId="133" fillId="74" borderId="43" applyNumberFormat="0" applyProtection="0">
      <alignment vertical="center"/>
    </xf>
    <xf numFmtId="0" fontId="134" fillId="45" borderId="43" applyNumberFormat="0" applyProtection="0">
      <alignment vertical="center"/>
    </xf>
    <xf numFmtId="0" fontId="134" fillId="68" borderId="43" applyNumberFormat="0" applyProtection="0">
      <alignment vertical="center"/>
    </xf>
    <xf numFmtId="0" fontId="134" fillId="75" borderId="43" applyNumberFormat="0" applyProtection="0">
      <alignment vertical="center"/>
    </xf>
    <xf numFmtId="0" fontId="134" fillId="74" borderId="43" applyNumberFormat="0" applyProtection="0">
      <alignment vertical="center"/>
    </xf>
    <xf numFmtId="0" fontId="133" fillId="74" borderId="43" applyNumberFormat="0" applyProtection="0">
      <alignment horizontal="left" vertical="center"/>
    </xf>
    <xf numFmtId="0" fontId="133" fillId="45" borderId="43" applyNumberFormat="0" applyProtection="0">
      <alignment horizontal="left" vertical="center"/>
    </xf>
    <xf numFmtId="0" fontId="133" fillId="68" borderId="43" applyNumberFormat="0" applyProtection="0">
      <alignment horizontal="left" vertical="center"/>
    </xf>
    <xf numFmtId="0" fontId="133" fillId="75" borderId="43" applyNumberFormat="0" applyProtection="0">
      <alignment horizontal="left" vertical="center"/>
    </xf>
    <xf numFmtId="0" fontId="133" fillId="74" borderId="43" applyNumberFormat="0" applyProtection="0">
      <alignment horizontal="left" vertical="center"/>
    </xf>
    <xf numFmtId="167" fontId="115" fillId="78" borderId="44" applyProtection="0">
      <alignment vertical="center"/>
    </xf>
    <xf numFmtId="167" fontId="115" fillId="69" borderId="44" applyProtection="0">
      <alignment vertical="center"/>
    </xf>
    <xf numFmtId="167" fontId="115" fillId="63" borderId="44" applyProtection="0">
      <alignment vertical="center"/>
    </xf>
    <xf numFmtId="167" fontId="115" fillId="35" borderId="44" applyProtection="0">
      <alignment vertical="center"/>
    </xf>
    <xf numFmtId="167" fontId="115" fillId="44" borderId="44" applyProtection="0">
      <alignment vertical="center"/>
    </xf>
    <xf numFmtId="167" fontId="115" fillId="78" borderId="44" applyProtection="0">
      <alignment vertical="center"/>
    </xf>
    <xf numFmtId="167" fontId="115" fillId="63" borderId="44" applyProtection="0">
      <alignment vertical="center"/>
    </xf>
    <xf numFmtId="167" fontId="115" fillId="35" borderId="44" applyProtection="0">
      <alignment vertical="center"/>
    </xf>
    <xf numFmtId="4" fontId="115" fillId="69" borderId="44" applyProtection="0">
      <alignment vertical="center"/>
    </xf>
    <xf numFmtId="4" fontId="115" fillId="63" borderId="44" applyProtection="0">
      <alignment vertical="center"/>
    </xf>
    <xf numFmtId="4" fontId="115" fillId="35" borderId="44" applyProtection="0">
      <alignment vertical="center"/>
    </xf>
    <xf numFmtId="4" fontId="115" fillId="44" borderId="44" applyProtection="0">
      <alignment vertical="center"/>
    </xf>
    <xf numFmtId="4" fontId="115" fillId="63" borderId="44" applyProtection="0">
      <alignment vertical="center"/>
    </xf>
    <xf numFmtId="4" fontId="115" fillId="35" borderId="44" applyProtection="0">
      <alignment vertical="center"/>
    </xf>
    <xf numFmtId="169" fontId="115" fillId="69" borderId="44" applyProtection="0">
      <alignment vertical="center"/>
    </xf>
    <xf numFmtId="169" fontId="115" fillId="63" borderId="44" applyProtection="0">
      <alignment vertical="center"/>
    </xf>
    <xf numFmtId="169" fontId="115" fillId="35" borderId="44" applyProtection="0">
      <alignment vertical="center"/>
    </xf>
    <xf numFmtId="169" fontId="115" fillId="44" borderId="44" applyProtection="0">
      <alignment vertical="center"/>
    </xf>
    <xf numFmtId="169" fontId="115" fillId="63" borderId="44" applyProtection="0">
      <alignment vertical="center"/>
    </xf>
    <xf numFmtId="169" fontId="115" fillId="35" borderId="44" applyProtection="0">
      <alignment vertical="center"/>
    </xf>
    <xf numFmtId="188" fontId="115" fillId="69" borderId="44" applyProtection="0">
      <alignment vertical="center"/>
    </xf>
    <xf numFmtId="188" fontId="115" fillId="63" borderId="44" applyProtection="0">
      <alignment vertical="center"/>
    </xf>
    <xf numFmtId="188" fontId="115" fillId="35" borderId="44" applyProtection="0">
      <alignment vertical="center"/>
    </xf>
    <xf numFmtId="188" fontId="115" fillId="44" borderId="44" applyProtection="0">
      <alignment vertical="center"/>
    </xf>
    <xf numFmtId="188" fontId="115" fillId="63" borderId="44" applyProtection="0">
      <alignment vertical="center"/>
    </xf>
    <xf numFmtId="188" fontId="115" fillId="35" borderId="44" applyProtection="0">
      <alignment vertical="center"/>
    </xf>
    <xf numFmtId="3" fontId="115" fillId="69" borderId="44" applyProtection="0">
      <alignment vertical="center"/>
    </xf>
    <xf numFmtId="3" fontId="115" fillId="63" borderId="44" applyProtection="0">
      <alignment vertical="center"/>
    </xf>
    <xf numFmtId="3" fontId="115" fillId="35" borderId="44" applyProtection="0">
      <alignment vertical="center"/>
    </xf>
    <xf numFmtId="3" fontId="115" fillId="44" borderId="44" applyProtection="0">
      <alignment vertical="center"/>
    </xf>
    <xf numFmtId="3" fontId="115" fillId="63" borderId="44" applyProtection="0">
      <alignment vertical="center"/>
    </xf>
    <xf numFmtId="3" fontId="115" fillId="35" borderId="44" applyProtection="0">
      <alignment vertical="center"/>
    </xf>
    <xf numFmtId="0" fontId="116" fillId="69" borderId="44" applyNumberFormat="0" applyProtection="0">
      <alignment vertical="center"/>
    </xf>
    <xf numFmtId="189" fontId="116" fillId="63" borderId="44" applyProtection="0">
      <alignment vertical="center"/>
    </xf>
    <xf numFmtId="189" fontId="117" fillId="35" borderId="44" applyProtection="0">
      <alignment vertical="center"/>
    </xf>
    <xf numFmtId="189" fontId="116" fillId="44" borderId="44" applyProtection="0">
      <alignment vertical="center"/>
    </xf>
    <xf numFmtId="189" fontId="116" fillId="63" borderId="44" applyProtection="0">
      <alignment vertical="center"/>
    </xf>
    <xf numFmtId="189" fontId="117" fillId="35" borderId="44" applyProtection="0">
      <alignment vertical="center"/>
    </xf>
    <xf numFmtId="0" fontId="116" fillId="69" borderId="44" applyNumberFormat="0" applyProtection="0">
      <alignment vertical="center"/>
    </xf>
    <xf numFmtId="190" fontId="116" fillId="63" borderId="44" applyProtection="0">
      <alignment vertical="center"/>
    </xf>
    <xf numFmtId="190" fontId="117" fillId="35" borderId="44" applyProtection="0">
      <alignment vertical="center"/>
    </xf>
    <xf numFmtId="190" fontId="116" fillId="44" borderId="44" applyProtection="0">
      <alignment vertical="center"/>
    </xf>
    <xf numFmtId="190" fontId="116" fillId="63" borderId="44" applyProtection="0">
      <alignment vertical="center"/>
    </xf>
    <xf numFmtId="190" fontId="117" fillId="35" borderId="44" applyProtection="0">
      <alignment vertical="center"/>
    </xf>
    <xf numFmtId="0" fontId="116" fillId="69" borderId="44" applyNumberFormat="0" applyProtection="0">
      <alignment vertical="center"/>
    </xf>
    <xf numFmtId="191" fontId="116" fillId="63" borderId="44" applyProtection="0">
      <alignment vertical="center"/>
    </xf>
    <xf numFmtId="191" fontId="117" fillId="35" borderId="44" applyProtection="0">
      <alignment vertical="center"/>
    </xf>
    <xf numFmtId="191" fontId="116" fillId="44" borderId="44" applyProtection="0">
      <alignment vertical="center"/>
    </xf>
    <xf numFmtId="191" fontId="116" fillId="63" borderId="44" applyProtection="0">
      <alignment vertical="center"/>
    </xf>
    <xf numFmtId="191" fontId="117" fillId="35" borderId="44" applyProtection="0">
      <alignment vertical="center"/>
    </xf>
    <xf numFmtId="192" fontId="118" fillId="69" borderId="44" applyProtection="0">
      <alignment vertical="center"/>
    </xf>
    <xf numFmtId="192" fontId="118" fillId="63" borderId="44" applyProtection="0">
      <alignment vertical="center"/>
    </xf>
    <xf numFmtId="192" fontId="118" fillId="35" borderId="44" applyProtection="0">
      <alignment vertical="center"/>
    </xf>
    <xf numFmtId="192" fontId="118" fillId="44" borderId="44" applyProtection="0">
      <alignment vertical="center"/>
    </xf>
    <xf numFmtId="192" fontId="118" fillId="63" borderId="44" applyProtection="0">
      <alignment vertical="center"/>
    </xf>
    <xf numFmtId="192" fontId="118" fillId="35" borderId="44" applyProtection="0">
      <alignment vertical="center"/>
    </xf>
    <xf numFmtId="193" fontId="118" fillId="69" borderId="44" applyProtection="0">
      <alignment vertical="center"/>
    </xf>
    <xf numFmtId="193" fontId="118" fillId="63" borderId="44" applyProtection="0">
      <alignment vertical="center"/>
    </xf>
    <xf numFmtId="193" fontId="118" fillId="35" borderId="44" applyProtection="0">
      <alignment vertical="center"/>
    </xf>
    <xf numFmtId="193" fontId="118" fillId="44" borderId="44" applyProtection="0">
      <alignment vertical="center"/>
    </xf>
    <xf numFmtId="193" fontId="118" fillId="63" borderId="44" applyProtection="0">
      <alignment vertical="center"/>
    </xf>
    <xf numFmtId="193" fontId="118" fillId="35" borderId="44" applyProtection="0">
      <alignment vertical="center"/>
    </xf>
    <xf numFmtId="194" fontId="118" fillId="69" borderId="44" applyProtection="0">
      <alignment vertical="center"/>
    </xf>
    <xf numFmtId="194" fontId="118" fillId="63" borderId="44" applyProtection="0">
      <alignment vertical="center"/>
    </xf>
    <xf numFmtId="194" fontId="118" fillId="35" borderId="44" applyProtection="0">
      <alignment vertical="center"/>
    </xf>
    <xf numFmtId="194" fontId="118" fillId="44" borderId="44" applyProtection="0">
      <alignment vertical="center"/>
    </xf>
    <xf numFmtId="194" fontId="118" fillId="63" borderId="44" applyProtection="0">
      <alignment vertical="center"/>
    </xf>
    <xf numFmtId="194" fontId="118" fillId="35" borderId="44" applyProtection="0">
      <alignment vertical="center"/>
    </xf>
    <xf numFmtId="168" fontId="119" fillId="69" borderId="44" applyProtection="0">
      <alignment vertical="center"/>
    </xf>
    <xf numFmtId="168" fontId="120" fillId="63" borderId="44" applyProtection="0">
      <alignment vertical="center"/>
    </xf>
    <xf numFmtId="168" fontId="121" fillId="35" borderId="44" applyProtection="0">
      <alignment vertical="center"/>
    </xf>
    <xf numFmtId="168" fontId="119" fillId="44" borderId="44" applyProtection="0">
      <alignment vertical="center"/>
    </xf>
    <xf numFmtId="168" fontId="122" fillId="63" borderId="44" applyProtection="0">
      <alignment vertical="center"/>
    </xf>
    <xf numFmtId="168" fontId="121" fillId="35" borderId="44" applyProtection="0">
      <alignment vertical="center"/>
    </xf>
    <xf numFmtId="195" fontId="119" fillId="69" borderId="44" applyProtection="0">
      <alignment vertical="center"/>
    </xf>
    <xf numFmtId="195" fontId="120" fillId="63" borderId="44" applyProtection="0">
      <alignment vertical="center"/>
    </xf>
    <xf numFmtId="195" fontId="121" fillId="35" borderId="44" applyProtection="0">
      <alignment vertical="center"/>
    </xf>
    <xf numFmtId="195" fontId="119" fillId="44" borderId="44" applyProtection="0">
      <alignment vertical="center"/>
    </xf>
    <xf numFmtId="195" fontId="122" fillId="63" borderId="44" applyProtection="0">
      <alignment vertical="center"/>
    </xf>
    <xf numFmtId="195" fontId="121" fillId="35" borderId="44" applyProtection="0">
      <alignment vertical="center"/>
    </xf>
    <xf numFmtId="173" fontId="119" fillId="69" borderId="44" applyProtection="0">
      <alignment vertical="center"/>
    </xf>
    <xf numFmtId="173" fontId="120" fillId="63" borderId="44" applyProtection="0">
      <alignment vertical="center"/>
    </xf>
    <xf numFmtId="173" fontId="121" fillId="35" borderId="44" applyProtection="0">
      <alignment vertical="center"/>
    </xf>
    <xf numFmtId="173" fontId="119" fillId="44" borderId="44" applyProtection="0">
      <alignment vertical="center"/>
    </xf>
    <xf numFmtId="173" fontId="122" fillId="63" borderId="44" applyProtection="0">
      <alignment vertical="center"/>
    </xf>
    <xf numFmtId="173" fontId="121" fillId="35" borderId="44" applyProtection="0">
      <alignment vertical="center"/>
    </xf>
    <xf numFmtId="0" fontId="123" fillId="69" borderId="44" applyNumberFormat="0" applyProtection="0">
      <alignment vertical="center"/>
    </xf>
    <xf numFmtId="0" fontId="124" fillId="63" borderId="44" applyNumberFormat="0" applyProtection="0">
      <alignment vertical="center"/>
    </xf>
    <xf numFmtId="0" fontId="124" fillId="35" borderId="44" applyNumberFormat="0" applyProtection="0">
      <alignment vertical="center"/>
    </xf>
    <xf numFmtId="0" fontId="124" fillId="44" borderId="44" applyNumberFormat="0" applyProtection="0">
      <alignment vertical="center"/>
    </xf>
    <xf numFmtId="0" fontId="124" fillId="63" borderId="44" applyNumberFormat="0" applyProtection="0">
      <alignment vertical="center"/>
    </xf>
    <xf numFmtId="0" fontId="124" fillId="35" borderId="44" applyNumberFormat="0" applyProtection="0">
      <alignment vertical="center"/>
    </xf>
    <xf numFmtId="0" fontId="123" fillId="69" borderId="44" applyNumberFormat="0" applyProtection="0">
      <alignment horizontal="left" vertical="center"/>
    </xf>
    <xf numFmtId="0" fontId="123" fillId="63" borderId="44" applyNumberFormat="0" applyProtection="0">
      <alignment horizontal="left" vertical="center"/>
    </xf>
    <xf numFmtId="0" fontId="123" fillId="35" borderId="44" applyNumberFormat="0" applyProtection="0">
      <alignment horizontal="left" vertical="center"/>
    </xf>
    <xf numFmtId="0" fontId="123" fillId="44" borderId="44" applyNumberFormat="0" applyProtection="0">
      <alignment horizontal="left" vertical="center"/>
    </xf>
    <xf numFmtId="0" fontId="123" fillId="63" borderId="44" applyNumberFormat="0" applyProtection="0">
      <alignment horizontal="left" vertical="center"/>
    </xf>
    <xf numFmtId="0" fontId="123" fillId="35" borderId="44" applyNumberFormat="0" applyProtection="0">
      <alignment horizontal="left" vertical="center"/>
    </xf>
    <xf numFmtId="167" fontId="125" fillId="79" borderId="44" applyProtection="0">
      <alignment vertical="center"/>
    </xf>
    <xf numFmtId="167" fontId="125" fillId="42" borderId="44" applyProtection="0">
      <alignment vertical="center"/>
    </xf>
    <xf numFmtId="167" fontId="125" fillId="42" borderId="44" applyProtection="0">
      <alignment vertical="center"/>
    </xf>
    <xf numFmtId="167" fontId="125" fillId="54" borderId="44" applyProtection="0">
      <alignment vertical="center"/>
    </xf>
    <xf numFmtId="167" fontId="125" fillId="42" borderId="44" applyProtection="0">
      <alignment vertical="center"/>
    </xf>
    <xf numFmtId="167" fontId="125" fillId="79" borderId="44" applyProtection="0">
      <alignment vertical="center"/>
    </xf>
    <xf numFmtId="167" fontId="125" fillId="68" borderId="44" applyProtection="0">
      <alignment vertical="center"/>
    </xf>
    <xf numFmtId="167" fontId="125" fillId="54" borderId="44" applyProtection="0">
      <alignment vertical="center"/>
    </xf>
    <xf numFmtId="4" fontId="125" fillId="42" borderId="44" applyProtection="0">
      <alignment vertical="center"/>
    </xf>
    <xf numFmtId="4" fontId="125" fillId="42" borderId="44" applyProtection="0">
      <alignment vertical="center"/>
    </xf>
    <xf numFmtId="4" fontId="125" fillId="54" borderId="44" applyProtection="0">
      <alignment vertical="center"/>
    </xf>
    <xf numFmtId="4" fontId="125" fillId="42" borderId="44" applyProtection="0">
      <alignment vertical="center"/>
    </xf>
    <xf numFmtId="4" fontId="125" fillId="68" borderId="44" applyProtection="0">
      <alignment vertical="center"/>
    </xf>
    <xf numFmtId="4" fontId="125" fillId="54" borderId="44" applyProtection="0">
      <alignment vertical="center"/>
    </xf>
    <xf numFmtId="169" fontId="125" fillId="42" borderId="44" applyProtection="0">
      <alignment vertical="center"/>
    </xf>
    <xf numFmtId="169" fontId="125" fillId="42" borderId="44" applyProtection="0">
      <alignment vertical="center"/>
    </xf>
    <xf numFmtId="169" fontId="125" fillId="54" borderId="44" applyProtection="0">
      <alignment vertical="center"/>
    </xf>
    <xf numFmtId="169" fontId="125" fillId="42" borderId="44" applyProtection="0">
      <alignment vertical="center"/>
    </xf>
    <xf numFmtId="169" fontId="125" fillId="68" borderId="44" applyProtection="0">
      <alignment vertical="center"/>
    </xf>
    <xf numFmtId="169" fontId="125" fillId="54" borderId="44" applyProtection="0">
      <alignment vertical="center"/>
    </xf>
    <xf numFmtId="188" fontId="125" fillId="42" borderId="44" applyProtection="0">
      <alignment vertical="center"/>
    </xf>
    <xf numFmtId="188" fontId="125" fillId="42" borderId="44" applyProtection="0">
      <alignment vertical="center"/>
    </xf>
    <xf numFmtId="188" fontId="125" fillId="54" borderId="44" applyProtection="0">
      <alignment vertical="center"/>
    </xf>
    <xf numFmtId="188" fontId="125" fillId="42" borderId="44" applyProtection="0">
      <alignment vertical="center"/>
    </xf>
    <xf numFmtId="188" fontId="125" fillId="68" borderId="44" applyProtection="0">
      <alignment vertical="center"/>
    </xf>
    <xf numFmtId="188" fontId="125" fillId="54" borderId="44" applyProtection="0">
      <alignment vertical="center"/>
    </xf>
    <xf numFmtId="3" fontId="125" fillId="42" borderId="44" applyProtection="0">
      <alignment vertical="center"/>
    </xf>
    <xf numFmtId="3" fontId="125" fillId="42" borderId="44" applyProtection="0">
      <alignment vertical="center"/>
    </xf>
    <xf numFmtId="3" fontId="125" fillId="54" borderId="44" applyProtection="0">
      <alignment vertical="center"/>
    </xf>
    <xf numFmtId="3" fontId="125" fillId="42" borderId="44" applyProtection="0">
      <alignment vertical="center"/>
    </xf>
    <xf numFmtId="3" fontId="125" fillId="68" borderId="44" applyProtection="0">
      <alignment vertical="center"/>
    </xf>
    <xf numFmtId="3" fontId="125" fillId="54" borderId="44" applyProtection="0">
      <alignment vertical="center"/>
    </xf>
    <xf numFmtId="0" fontId="126" fillId="42" borderId="44" applyNumberFormat="0" applyProtection="0">
      <alignment vertical="center"/>
    </xf>
    <xf numFmtId="189" fontId="126" fillId="42" borderId="44" applyProtection="0">
      <alignment vertical="center"/>
    </xf>
    <xf numFmtId="189" fontId="127" fillId="54" borderId="44" applyProtection="0">
      <alignment vertical="center"/>
    </xf>
    <xf numFmtId="189" fontId="126" fillId="42" borderId="44" applyProtection="0">
      <alignment vertical="center"/>
    </xf>
    <xf numFmtId="189" fontId="126" fillId="68" borderId="44" applyProtection="0">
      <alignment vertical="center"/>
    </xf>
    <xf numFmtId="189" fontId="127" fillId="54" borderId="44" applyProtection="0">
      <alignment vertical="center"/>
    </xf>
    <xf numFmtId="0" fontId="126" fillId="42" borderId="44" applyNumberFormat="0" applyProtection="0">
      <alignment vertical="center"/>
    </xf>
    <xf numFmtId="190" fontId="126" fillId="42" borderId="44" applyProtection="0">
      <alignment vertical="center"/>
    </xf>
    <xf numFmtId="190" fontId="127" fillId="54" borderId="44" applyProtection="0">
      <alignment vertical="center"/>
    </xf>
    <xf numFmtId="190" fontId="126" fillId="42" borderId="44" applyProtection="0">
      <alignment vertical="center"/>
    </xf>
    <xf numFmtId="190" fontId="126" fillId="68" borderId="44" applyProtection="0">
      <alignment vertical="center"/>
    </xf>
    <xf numFmtId="190" fontId="127" fillId="54" borderId="44" applyProtection="0">
      <alignment vertical="center"/>
    </xf>
    <xf numFmtId="0" fontId="126" fillId="42" borderId="44" applyNumberFormat="0" applyProtection="0">
      <alignment vertical="center"/>
    </xf>
    <xf numFmtId="191" fontId="126" fillId="42" borderId="44" applyProtection="0">
      <alignment vertical="center"/>
    </xf>
    <xf numFmtId="191" fontId="127" fillId="54" borderId="44" applyProtection="0">
      <alignment vertical="center"/>
    </xf>
    <xf numFmtId="191" fontId="126" fillId="42" borderId="44" applyProtection="0">
      <alignment vertical="center"/>
    </xf>
    <xf numFmtId="191" fontId="126" fillId="68" borderId="44" applyProtection="0">
      <alignment vertical="center"/>
    </xf>
    <xf numFmtId="191" fontId="127" fillId="54" borderId="44" applyProtection="0">
      <alignment vertical="center"/>
    </xf>
    <xf numFmtId="192" fontId="128" fillId="42" borderId="44" applyProtection="0">
      <alignment vertical="center"/>
    </xf>
    <xf numFmtId="192" fontId="128" fillId="42" borderId="44" applyProtection="0">
      <alignment vertical="center"/>
    </xf>
    <xf numFmtId="192" fontId="128" fillId="54" borderId="44" applyProtection="0">
      <alignment vertical="center"/>
    </xf>
    <xf numFmtId="192" fontId="128" fillId="42" borderId="44" applyProtection="0">
      <alignment vertical="center"/>
    </xf>
    <xf numFmtId="192" fontId="128" fillId="68" borderId="44" applyProtection="0">
      <alignment vertical="center"/>
    </xf>
    <xf numFmtId="192" fontId="128" fillId="54" borderId="44" applyProtection="0">
      <alignment vertical="center"/>
    </xf>
    <xf numFmtId="193" fontId="128" fillId="42" borderId="44" applyProtection="0">
      <alignment vertical="center"/>
    </xf>
    <xf numFmtId="193" fontId="128" fillId="42" borderId="44" applyProtection="0">
      <alignment vertical="center"/>
    </xf>
    <xf numFmtId="193" fontId="128" fillId="54" borderId="44" applyProtection="0">
      <alignment vertical="center"/>
    </xf>
    <xf numFmtId="193" fontId="128" fillId="42" borderId="44" applyProtection="0">
      <alignment vertical="center"/>
    </xf>
    <xf numFmtId="193" fontId="128" fillId="68" borderId="44" applyProtection="0">
      <alignment vertical="center"/>
    </xf>
    <xf numFmtId="193" fontId="128" fillId="54" borderId="44" applyProtection="0">
      <alignment vertical="center"/>
    </xf>
    <xf numFmtId="194" fontId="128" fillId="42" borderId="44" applyProtection="0">
      <alignment vertical="center"/>
    </xf>
    <xf numFmtId="194" fontId="128" fillId="42" borderId="44" applyProtection="0">
      <alignment vertical="center"/>
    </xf>
    <xf numFmtId="194" fontId="128" fillId="54" borderId="44" applyProtection="0">
      <alignment vertical="center"/>
    </xf>
    <xf numFmtId="194" fontId="128" fillId="42" borderId="44" applyProtection="0">
      <alignment vertical="center"/>
    </xf>
    <xf numFmtId="194" fontId="128" fillId="68" borderId="44" applyProtection="0">
      <alignment vertical="center"/>
    </xf>
    <xf numFmtId="194" fontId="128" fillId="54" borderId="44" applyProtection="0">
      <alignment vertical="center"/>
    </xf>
    <xf numFmtId="168" fontId="129" fillId="42" borderId="44" applyProtection="0">
      <alignment vertical="center"/>
    </xf>
    <xf numFmtId="168" fontId="130" fillId="42" borderId="44" applyProtection="0">
      <alignment vertical="center"/>
    </xf>
    <xf numFmtId="168" fontId="132" fillId="54" borderId="44" applyProtection="0">
      <alignment vertical="center"/>
    </xf>
    <xf numFmtId="168" fontId="129" fillId="42" borderId="44" applyProtection="0">
      <alignment vertical="center"/>
    </xf>
    <xf numFmtId="168" fontId="131" fillId="68" borderId="44" applyProtection="0">
      <alignment vertical="center"/>
    </xf>
    <xf numFmtId="168" fontId="132" fillId="54" borderId="44" applyProtection="0">
      <alignment vertical="center"/>
    </xf>
    <xf numFmtId="195" fontId="129" fillId="42" borderId="44" applyProtection="0">
      <alignment vertical="center"/>
    </xf>
    <xf numFmtId="195" fontId="130" fillId="42" borderId="44" applyProtection="0">
      <alignment vertical="center"/>
    </xf>
    <xf numFmtId="195" fontId="132" fillId="54" borderId="44" applyProtection="0">
      <alignment vertical="center"/>
    </xf>
    <xf numFmtId="195" fontId="129" fillId="42" borderId="44" applyProtection="0">
      <alignment vertical="center"/>
    </xf>
    <xf numFmtId="195" fontId="131" fillId="68" borderId="44" applyProtection="0">
      <alignment vertical="center"/>
    </xf>
    <xf numFmtId="195" fontId="132" fillId="54" borderId="44" applyProtection="0">
      <alignment vertical="center"/>
    </xf>
    <xf numFmtId="173" fontId="129" fillId="42" borderId="44" applyProtection="0">
      <alignment vertical="center"/>
    </xf>
    <xf numFmtId="173" fontId="130" fillId="42" borderId="44" applyProtection="0">
      <alignment vertical="center"/>
    </xf>
    <xf numFmtId="173" fontId="132" fillId="54" borderId="44" applyProtection="0">
      <alignment vertical="center"/>
    </xf>
    <xf numFmtId="173" fontId="129" fillId="42" borderId="44" applyProtection="0">
      <alignment vertical="center"/>
    </xf>
    <xf numFmtId="173" fontId="131" fillId="68" borderId="44" applyProtection="0">
      <alignment vertical="center"/>
    </xf>
    <xf numFmtId="173" fontId="132" fillId="54" borderId="44" applyProtection="0">
      <alignment vertical="center"/>
    </xf>
    <xf numFmtId="0" fontId="133" fillId="42" borderId="44" applyNumberFormat="0" applyProtection="0">
      <alignment vertical="center"/>
    </xf>
    <xf numFmtId="0" fontId="134" fillId="42" borderId="44" applyNumberFormat="0" applyProtection="0">
      <alignment vertical="center"/>
    </xf>
    <xf numFmtId="0" fontId="134" fillId="54" borderId="44" applyNumberFormat="0" applyProtection="0">
      <alignment vertical="center"/>
    </xf>
    <xf numFmtId="0" fontId="134" fillId="42" borderId="44" applyNumberFormat="0" applyProtection="0">
      <alignment vertical="center"/>
    </xf>
    <xf numFmtId="0" fontId="134" fillId="68" borderId="44" applyNumberFormat="0" applyProtection="0">
      <alignment vertical="center"/>
    </xf>
    <xf numFmtId="0" fontId="134" fillId="54" borderId="44" applyNumberFormat="0" applyProtection="0">
      <alignment vertical="center"/>
    </xf>
    <xf numFmtId="0" fontId="133" fillId="42" borderId="44" applyNumberFormat="0" applyProtection="0">
      <alignment horizontal="left" vertical="center"/>
    </xf>
    <xf numFmtId="0" fontId="133" fillId="42" borderId="44" applyNumberFormat="0" applyProtection="0">
      <alignment horizontal="left" vertical="center"/>
    </xf>
    <xf numFmtId="0" fontId="133" fillId="54" borderId="44" applyNumberFormat="0" applyProtection="0">
      <alignment horizontal="left" vertical="center"/>
    </xf>
    <xf numFmtId="0" fontId="133" fillId="42" borderId="44" applyNumberFormat="0" applyProtection="0">
      <alignment horizontal="left" vertical="center"/>
    </xf>
    <xf numFmtId="0" fontId="133" fillId="68" borderId="44" applyNumberFormat="0" applyProtection="0">
      <alignment horizontal="left" vertical="center"/>
    </xf>
    <xf numFmtId="0" fontId="133" fillId="54" borderId="44" applyNumberFormat="0" applyProtection="0">
      <alignment horizontal="left" vertical="center"/>
    </xf>
    <xf numFmtId="0" fontId="47" fillId="34" borderId="0" applyNumberFormat="0" applyBorder="0" applyProtection="0">
      <alignment horizontal="left" vertical="center"/>
    </xf>
    <xf numFmtId="0" fontId="47" fillId="58" borderId="0" applyNumberFormat="0" applyBorder="0" applyProtection="0">
      <alignment horizontal="left" vertical="center"/>
    </xf>
    <xf numFmtId="0" fontId="47" fillId="54" borderId="0" applyNumberFormat="0" applyBorder="0" applyProtection="0">
      <alignment horizontal="left" vertical="center"/>
    </xf>
    <xf numFmtId="0" fontId="47" fillId="34" borderId="0" applyNumberFormat="0" applyBorder="0" applyProtection="0">
      <alignment horizontal="left" vertical="center"/>
    </xf>
    <xf numFmtId="0" fontId="47" fillId="58" borderId="0" applyNumberFormat="0" applyBorder="0" applyProtection="0">
      <alignment horizontal="left" vertical="center"/>
    </xf>
    <xf numFmtId="49" fontId="47" fillId="80" borderId="14" applyProtection="0">
      <alignment vertical="center" wrapText="1"/>
    </xf>
    <xf numFmtId="49" fontId="47" fillId="43" borderId="14" applyProtection="0">
      <alignment vertical="center" wrapText="1"/>
    </xf>
    <xf numFmtId="49" fontId="47" fillId="43" borderId="14" applyProtection="0">
      <alignment vertical="center" wrapText="1"/>
    </xf>
    <xf numFmtId="49" fontId="47" fillId="61" borderId="14" applyProtection="0">
      <alignment vertical="center" wrapText="1"/>
    </xf>
    <xf numFmtId="49" fontId="47" fillId="43" borderId="14" applyProtection="0">
      <alignment vertical="center" wrapText="1"/>
    </xf>
    <xf numFmtId="49" fontId="47" fillId="80" borderId="14" applyProtection="0">
      <alignment vertical="center" wrapText="1"/>
    </xf>
    <xf numFmtId="49" fontId="47" fillId="43" borderId="14" applyProtection="0">
      <alignment vertical="center" wrapText="1"/>
    </xf>
    <xf numFmtId="49" fontId="47" fillId="37" borderId="14" applyProtection="0">
      <alignment vertical="center" wrapText="1"/>
    </xf>
    <xf numFmtId="0" fontId="47" fillId="36" borderId="14" applyNumberFormat="0" applyProtection="0">
      <alignment horizontal="left" vertical="center" wrapText="1"/>
    </xf>
    <xf numFmtId="0" fontId="47" fillId="36" borderId="14" applyNumberFormat="0" applyProtection="0">
      <alignment horizontal="left" vertical="center" wrapText="1"/>
    </xf>
    <xf numFmtId="0" fontId="47" fillId="36" borderId="14" applyNumberFormat="0" applyProtection="0">
      <alignment horizontal="left" vertical="center" wrapText="1"/>
    </xf>
    <xf numFmtId="0" fontId="47" fillId="36" borderId="14" applyNumberFormat="0" applyProtection="0">
      <alignment horizontal="left" vertical="center" wrapText="1"/>
    </xf>
    <xf numFmtId="0" fontId="78" fillId="36" borderId="14" applyNumberFormat="0" applyProtection="0">
      <alignment horizontal="left" vertical="center" wrapText="1"/>
    </xf>
    <xf numFmtId="0" fontId="78" fillId="36" borderId="14" applyNumberFormat="0" applyProtection="0">
      <alignment horizontal="left" vertical="center" wrapText="1"/>
    </xf>
    <xf numFmtId="0" fontId="78" fillId="36" borderId="14" applyNumberFormat="0" applyProtection="0">
      <alignment horizontal="left" vertical="center" wrapText="1"/>
    </xf>
    <xf numFmtId="0" fontId="78" fillId="36" borderId="14" applyNumberFormat="0" applyProtection="0">
      <alignment horizontal="left" vertical="center" wrapText="1"/>
    </xf>
    <xf numFmtId="0" fontId="47" fillId="61" borderId="45" applyNumberFormat="0" applyProtection="0">
      <alignment horizontal="left" vertical="center" wrapText="1"/>
    </xf>
    <xf numFmtId="0" fontId="47" fillId="81" borderId="14" applyNumberFormat="0" applyProtection="0">
      <alignment horizontal="left" vertical="center" wrapText="1"/>
    </xf>
    <xf numFmtId="0" fontId="47" fillId="37" borderId="14" applyNumberFormat="0" applyProtection="0">
      <alignment horizontal="left" vertical="center" wrapText="1"/>
    </xf>
    <xf numFmtId="0" fontId="47" fillId="81" borderId="14" applyNumberFormat="0" applyProtection="0">
      <alignment horizontal="left" vertical="center" wrapText="1"/>
    </xf>
    <xf numFmtId="0" fontId="47" fillId="59" borderId="14" applyNumberFormat="0" applyProtection="0">
      <alignment horizontal="left" vertical="center" wrapText="1"/>
    </xf>
    <xf numFmtId="0" fontId="135" fillId="54" borderId="14" applyNumberFormat="0" applyProtection="0">
      <alignment horizontal="left" vertical="center" wrapText="1"/>
    </xf>
    <xf numFmtId="0" fontId="135" fillId="54" borderId="14" applyNumberFormat="0" applyProtection="0">
      <alignment horizontal="left" vertical="center" wrapText="1"/>
    </xf>
    <xf numFmtId="0" fontId="135" fillId="53" borderId="14" applyNumberFormat="0" applyProtection="0">
      <alignment horizontal="left" vertical="center" wrapText="1"/>
    </xf>
    <xf numFmtId="0" fontId="135" fillId="82" borderId="14" applyNumberFormat="0" applyProtection="0">
      <alignment horizontal="left" vertical="center" wrapText="1"/>
    </xf>
    <xf numFmtId="0" fontId="135" fillId="47" borderId="14" applyNumberFormat="0" applyProtection="0">
      <alignment horizontal="left" vertical="center" wrapText="1"/>
    </xf>
    <xf numFmtId="49" fontId="136" fillId="74" borderId="46" applyProtection="0">
      <alignment vertical="center"/>
    </xf>
    <xf numFmtId="49" fontId="137" fillId="74" borderId="30" applyProtection="0">
      <alignment vertical="center"/>
    </xf>
    <xf numFmtId="49" fontId="138" fillId="74" borderId="30" applyProtection="0">
      <alignment vertical="center"/>
    </xf>
    <xf numFmtId="49" fontId="138" fillId="74" borderId="30" applyProtection="0">
      <alignment vertical="center"/>
    </xf>
    <xf numFmtId="49" fontId="137" fillId="74" borderId="30" applyProtection="0">
      <alignment vertical="center"/>
    </xf>
    <xf numFmtId="0" fontId="139" fillId="74" borderId="47" applyNumberFormat="0" applyProtection="0">
      <alignment horizontal="left" vertical="center" wrapText="1"/>
    </xf>
    <xf numFmtId="0" fontId="139" fillId="74" borderId="0" applyNumberFormat="0" applyBorder="0" applyProtection="0">
      <alignment horizontal="left" vertical="center" wrapText="1"/>
    </xf>
    <xf numFmtId="0" fontId="139" fillId="74" borderId="0" applyNumberFormat="0" applyBorder="0" applyProtection="0">
      <alignment horizontal="left" vertical="center" wrapText="1"/>
    </xf>
    <xf numFmtId="0" fontId="139" fillId="74" borderId="0" applyNumberFormat="0" applyBorder="0" applyProtection="0">
      <alignment horizontal="left" vertical="center" wrapText="1"/>
    </xf>
    <xf numFmtId="0" fontId="139" fillId="74" borderId="0" applyNumberFormat="0" applyBorder="0" applyProtection="0">
      <alignment horizontal="left" vertical="center" wrapText="1"/>
    </xf>
    <xf numFmtId="49" fontId="47" fillId="44" borderId="0" applyBorder="0" applyProtection="0">
      <alignment vertical="center" wrapText="1"/>
    </xf>
    <xf numFmtId="49" fontId="47" fillId="35" borderId="30" applyProtection="0">
      <alignment vertical="center" wrapText="1"/>
    </xf>
    <xf numFmtId="49" fontId="47" fillId="76" borderId="30" applyProtection="0">
      <alignment vertical="center" wrapText="1"/>
    </xf>
    <xf numFmtId="49" fontId="47" fillId="35" borderId="30" applyProtection="0">
      <alignment vertical="center" wrapText="1"/>
    </xf>
    <xf numFmtId="49" fontId="47" fillId="76" borderId="30" applyProtection="0">
      <alignment vertical="center" wrapText="1"/>
    </xf>
    <xf numFmtId="0" fontId="47" fillId="57" borderId="14" applyNumberFormat="0" applyProtection="0">
      <alignment horizontal="left" vertical="center" wrapText="1"/>
    </xf>
    <xf numFmtId="0" fontId="47" fillId="55" borderId="14" applyNumberFormat="0" applyProtection="0">
      <alignment horizontal="left" vertical="center" wrapText="1"/>
    </xf>
    <xf numFmtId="0" fontId="47" fillId="37" borderId="14" applyNumberFormat="0" applyProtection="0">
      <alignment horizontal="left" vertical="center" wrapText="1"/>
    </xf>
    <xf numFmtId="0" fontId="47" fillId="77" borderId="14" applyNumberFormat="0" applyProtection="0">
      <alignment horizontal="left" vertical="center" wrapText="1"/>
    </xf>
    <xf numFmtId="0" fontId="47" fillId="55" borderId="14" applyNumberFormat="0" applyProtection="0">
      <alignment horizontal="left" vertical="center" wrapText="1"/>
    </xf>
    <xf numFmtId="0" fontId="47" fillId="55" borderId="14" applyNumberFormat="0" applyProtection="0">
      <alignment horizontal="left" vertical="center" wrapText="1"/>
    </xf>
    <xf numFmtId="0" fontId="47" fillId="35" borderId="14" applyNumberFormat="0" applyProtection="0">
      <alignment horizontal="left" vertical="center" wrapText="1"/>
    </xf>
    <xf numFmtId="0" fontId="47" fillId="57" borderId="14" applyNumberFormat="0" applyProtection="0">
      <alignment horizontal="left" vertical="center" wrapText="1"/>
    </xf>
    <xf numFmtId="0" fontId="47" fillId="43" borderId="14" applyNumberFormat="0" applyProtection="0">
      <alignment horizontal="left" vertical="center" wrapText="1"/>
    </xf>
    <xf numFmtId="0" fontId="47" fillId="53" borderId="14" applyNumberFormat="0" applyProtection="0">
      <alignment horizontal="left" vertical="center" wrapText="1"/>
    </xf>
    <xf numFmtId="0" fontId="47" fillId="50" borderId="14" applyNumberFormat="0" applyProtection="0">
      <alignment horizontal="left" vertical="center" wrapText="1"/>
    </xf>
    <xf numFmtId="0" fontId="47" fillId="60" borderId="14" applyNumberFormat="0" applyProtection="0">
      <alignment horizontal="left" vertical="center" wrapText="1"/>
    </xf>
    <xf numFmtId="0" fontId="47" fillId="50" borderId="14" applyNumberFormat="0" applyProtection="0">
      <alignment horizontal="left" vertical="center" wrapText="1"/>
    </xf>
    <xf numFmtId="0" fontId="47" fillId="31" borderId="14" applyNumberFormat="0" applyProtection="0">
      <alignment horizontal="left" vertical="center" wrapText="1"/>
    </xf>
    <xf numFmtId="0" fontId="47" fillId="55" borderId="14" applyNumberFormat="0" applyProtection="0">
      <alignment horizontal="left" vertical="center" wrapText="1"/>
    </xf>
    <xf numFmtId="0" fontId="47" fillId="50" borderId="14" applyNumberFormat="0" applyProtection="0">
      <alignment horizontal="left" vertical="center" wrapText="1"/>
    </xf>
    <xf numFmtId="0" fontId="47" fillId="31" borderId="14" applyNumberFormat="0" applyProtection="0">
      <alignment horizontal="left" vertical="center" wrapText="1"/>
    </xf>
    <xf numFmtId="0" fontId="47" fillId="31" borderId="14" applyNumberFormat="0" applyProtection="0">
      <alignment horizontal="left" vertical="center" wrapText="1"/>
    </xf>
    <xf numFmtId="0" fontId="47" fillId="31" borderId="14" applyNumberFormat="0" applyProtection="0">
      <alignment horizontal="left" vertical="center" wrapText="1"/>
    </xf>
    <xf numFmtId="0" fontId="47" fillId="31" borderId="14" applyNumberFormat="0" applyProtection="0">
      <alignment horizontal="left" vertical="center" wrapText="1"/>
    </xf>
    <xf numFmtId="49" fontId="137" fillId="40" borderId="46" applyProtection="0">
      <alignment vertical="center"/>
    </xf>
    <xf numFmtId="49" fontId="140" fillId="40" borderId="30" applyProtection="0">
      <alignment vertical="center"/>
    </xf>
    <xf numFmtId="49" fontId="140" fillId="40" borderId="30" applyProtection="0">
      <alignment vertical="center"/>
    </xf>
    <xf numFmtId="49" fontId="140" fillId="40" borderId="30" applyProtection="0">
      <alignment vertical="center"/>
    </xf>
    <xf numFmtId="49" fontId="140" fillId="40" borderId="30" applyProtection="0">
      <alignment vertical="center"/>
    </xf>
    <xf numFmtId="0" fontId="139" fillId="40" borderId="47" applyNumberFormat="0" applyProtection="0">
      <alignment horizontal="left" vertical="center" wrapText="1"/>
    </xf>
    <xf numFmtId="0" fontId="139" fillId="40" borderId="0" applyNumberFormat="0" applyBorder="0" applyProtection="0">
      <alignment horizontal="left" vertical="center" wrapText="1"/>
    </xf>
    <xf numFmtId="0" fontId="139" fillId="40" borderId="0" applyNumberFormat="0" applyBorder="0" applyProtection="0">
      <alignment horizontal="left" vertical="center" wrapText="1"/>
    </xf>
    <xf numFmtId="0" fontId="139" fillId="40" borderId="0" applyNumberFormat="0" applyBorder="0" applyProtection="0">
      <alignment horizontal="left" vertical="center" wrapText="1"/>
    </xf>
    <xf numFmtId="0" fontId="139" fillId="40" borderId="0" applyNumberFormat="0" applyBorder="0" applyProtection="0">
      <alignment horizontal="left" vertical="center" wrapText="1"/>
    </xf>
    <xf numFmtId="49" fontId="136" fillId="45" borderId="46" applyProtection="0">
      <alignment vertical="center"/>
    </xf>
    <xf numFmtId="49" fontId="137" fillId="42" borderId="30" applyProtection="0">
      <alignment vertical="center"/>
    </xf>
    <xf numFmtId="49" fontId="138" fillId="47" borderId="30" applyProtection="0">
      <alignment vertical="center"/>
    </xf>
    <xf numFmtId="49" fontId="138" fillId="47" borderId="30" applyProtection="0">
      <alignment vertical="center"/>
    </xf>
    <xf numFmtId="49" fontId="137" fillId="42" borderId="30" applyProtection="0">
      <alignment vertical="center"/>
    </xf>
    <xf numFmtId="0" fontId="139" fillId="45" borderId="47" applyNumberFormat="0" applyProtection="0">
      <alignment horizontal="left" vertical="center" wrapText="1"/>
    </xf>
    <xf numFmtId="0" fontId="139" fillId="42" borderId="0" applyNumberFormat="0" applyBorder="0" applyProtection="0">
      <alignment horizontal="left" vertical="center" wrapText="1"/>
    </xf>
    <xf numFmtId="0" fontId="139" fillId="47" borderId="0" applyNumberFormat="0" applyBorder="0" applyProtection="0">
      <alignment horizontal="left" vertical="center" wrapText="1"/>
    </xf>
    <xf numFmtId="0" fontId="139" fillId="47" borderId="0" applyNumberFormat="0" applyBorder="0" applyProtection="0">
      <alignment horizontal="left" vertical="center" wrapText="1"/>
    </xf>
    <xf numFmtId="0" fontId="139" fillId="42" borderId="0" applyNumberFormat="0" applyBorder="0" applyProtection="0">
      <alignment horizontal="left" vertical="center" wrapText="1"/>
    </xf>
    <xf numFmtId="0" fontId="47" fillId="52" borderId="0" applyNumberFormat="0" applyBorder="0" applyProtection="0"/>
    <xf numFmtId="0" fontId="141" fillId="0" borderId="0" applyNumberFormat="0" applyBorder="0" applyProtection="0"/>
    <xf numFmtId="0" fontId="83" fillId="0" borderId="0" applyNumberFormat="0" applyBorder="0" applyProtection="0"/>
    <xf numFmtId="0" fontId="142" fillId="0" borderId="0" applyNumberFormat="0" applyBorder="0" applyProtection="0"/>
    <xf numFmtId="0" fontId="141" fillId="0" borderId="0" applyNumberFormat="0" applyBorder="0" applyProtection="0"/>
    <xf numFmtId="0" fontId="83" fillId="0" borderId="0" applyNumberFormat="0" applyBorder="0" applyProtection="0"/>
    <xf numFmtId="0" fontId="114" fillId="0" borderId="0" applyNumberFormat="0" applyBorder="0" applyProtection="0"/>
    <xf numFmtId="0" fontId="86" fillId="0" borderId="38" applyNumberFormat="0" applyProtection="0"/>
    <xf numFmtId="0" fontId="87" fillId="0" borderId="39" applyNumberFormat="0" applyProtection="0"/>
    <xf numFmtId="0" fontId="75" fillId="0" borderId="40" applyNumberFormat="0" applyProtection="0"/>
    <xf numFmtId="0" fontId="75" fillId="0" borderId="0" applyNumberFormat="0" applyBorder="0" applyProtection="0"/>
    <xf numFmtId="0" fontId="114" fillId="0" borderId="0" applyNumberFormat="0" applyBorder="0" applyProtection="0"/>
    <xf numFmtId="0" fontId="143" fillId="0" borderId="0" applyNumberFormat="0" applyBorder="0" applyProtection="0"/>
    <xf numFmtId="0" fontId="144" fillId="0" borderId="0" applyNumberFormat="0" applyBorder="0" applyProtection="0"/>
    <xf numFmtId="0" fontId="145" fillId="0" borderId="38" applyNumberFormat="0" applyProtection="0"/>
    <xf numFmtId="0" fontId="146" fillId="0" borderId="39" applyNumberFormat="0" applyProtection="0"/>
    <xf numFmtId="0" fontId="147" fillId="0" borderId="48" applyNumberFormat="0" applyProtection="0"/>
    <xf numFmtId="0" fontId="147" fillId="0" borderId="0" applyNumberFormat="0" applyBorder="0" applyProtection="0"/>
    <xf numFmtId="0" fontId="148" fillId="0" borderId="49" applyNumberFormat="0" applyProtection="0"/>
    <xf numFmtId="0" fontId="143" fillId="0" borderId="0" applyNumberFormat="0" applyBorder="0" applyProtection="0"/>
    <xf numFmtId="0" fontId="149" fillId="0" borderId="0" applyNumberFormat="0" applyBorder="0" applyProtection="0"/>
    <xf numFmtId="0" fontId="150" fillId="0" borderId="39" applyNumberFormat="0" applyProtection="0"/>
    <xf numFmtId="0" fontId="151" fillId="0" borderId="0" applyNumberFormat="0" applyBorder="0" applyProtection="0"/>
    <xf numFmtId="0" fontId="152" fillId="0" borderId="39" applyNumberFormat="0" applyProtection="0"/>
    <xf numFmtId="0" fontId="153" fillId="0" borderId="50" applyNumberFormat="0" applyProtection="0"/>
    <xf numFmtId="0" fontId="154" fillId="0" borderId="50" applyNumberFormat="0" applyProtection="0"/>
    <xf numFmtId="0" fontId="153" fillId="0" borderId="0" applyNumberFormat="0" applyBorder="0" applyProtection="0"/>
    <xf numFmtId="0" fontId="154" fillId="0" borderId="0" applyNumberFormat="0" applyBorder="0" applyProtection="0"/>
    <xf numFmtId="0" fontId="114" fillId="0" borderId="0" applyNumberFormat="0" applyBorder="0" applyProtection="0"/>
    <xf numFmtId="0" fontId="143" fillId="0" borderId="0" applyNumberFormat="0" applyBorder="0" applyProtection="0"/>
    <xf numFmtId="0" fontId="155" fillId="45" borderId="0" applyNumberFormat="0" applyBorder="0">
      <alignment horizontal="left" vertical="center"/>
      <protection locked="0"/>
    </xf>
    <xf numFmtId="0" fontId="47" fillId="30" borderId="0" applyNumberFormat="0" applyBorder="0">
      <alignment horizontal="center"/>
      <protection locked="0"/>
    </xf>
    <xf numFmtId="0" fontId="47" fillId="30" borderId="0" applyNumberFormat="0" applyBorder="0">
      <alignment horizontal="center"/>
      <protection locked="0"/>
    </xf>
    <xf numFmtId="0" fontId="47" fillId="30" borderId="0" applyNumberFormat="0" applyBorder="0">
      <alignment horizontal="center"/>
      <protection locked="0"/>
    </xf>
    <xf numFmtId="0" fontId="77" fillId="30" borderId="0" applyNumberFormat="0" applyBorder="0">
      <alignment horizontal="center"/>
      <protection locked="0"/>
    </xf>
    <xf numFmtId="0" fontId="77" fillId="30" borderId="0" applyNumberFormat="0" applyBorder="0">
      <alignment horizontal="center"/>
      <protection locked="0"/>
    </xf>
    <xf numFmtId="0" fontId="77" fillId="30" borderId="0" applyNumberFormat="0" applyBorder="0">
      <alignment horizontal="center"/>
      <protection locked="0"/>
    </xf>
    <xf numFmtId="0" fontId="156" fillId="30" borderId="0" applyNumberFormat="0" applyBorder="0">
      <alignment horizontal="left"/>
      <protection locked="0"/>
    </xf>
    <xf numFmtId="0" fontId="47" fillId="30" borderId="0" applyNumberFormat="0" applyBorder="0">
      <alignment horizontal="left"/>
      <protection locked="0"/>
    </xf>
    <xf numFmtId="0" fontId="47" fillId="30" borderId="0" applyNumberFormat="0" applyBorder="0">
      <alignment horizontal="left"/>
      <protection locked="0"/>
    </xf>
    <xf numFmtId="0" fontId="47" fillId="30" borderId="0" applyNumberFormat="0" applyBorder="0">
      <alignment horizontal="left"/>
      <protection locked="0"/>
    </xf>
    <xf numFmtId="0" fontId="47" fillId="30" borderId="0" applyNumberFormat="0" applyBorder="0">
      <alignment horizontal="left"/>
      <protection locked="0"/>
    </xf>
    <xf numFmtId="0" fontId="47" fillId="30" borderId="0" applyNumberFormat="0" applyBorder="0">
      <alignment horizontal="left"/>
      <protection locked="0"/>
    </xf>
    <xf numFmtId="0" fontId="157" fillId="30" borderId="0" applyNumberFormat="0" applyBorder="0">
      <alignment horizontal="left"/>
      <protection locked="0"/>
    </xf>
    <xf numFmtId="0" fontId="157" fillId="30" borderId="0" applyNumberFormat="0" applyBorder="0">
      <alignment horizontal="left"/>
      <protection locked="0"/>
    </xf>
    <xf numFmtId="0" fontId="157" fillId="30" borderId="0" applyNumberFormat="0" applyBorder="0">
      <alignment horizontal="left"/>
      <protection locked="0"/>
    </xf>
    <xf numFmtId="0" fontId="78" fillId="30" borderId="0" applyNumberFormat="0" applyBorder="0">
      <protection locked="0"/>
    </xf>
    <xf numFmtId="0" fontId="47" fillId="0" borderId="51" applyNumberFormat="0" applyProtection="0"/>
    <xf numFmtId="0" fontId="18" fillId="0" borderId="52" applyNumberFormat="0" applyProtection="0"/>
    <xf numFmtId="0" fontId="158" fillId="65" borderId="17" applyNumberFormat="0" applyProtection="0"/>
    <xf numFmtId="0" fontId="159" fillId="60" borderId="17" applyNumberFormat="0" applyProtection="0"/>
    <xf numFmtId="0" fontId="159" fillId="60" borderId="17" applyNumberFormat="0" applyProtection="0"/>
    <xf numFmtId="0" fontId="50" fillId="46" borderId="0" applyNumberFormat="0" applyBorder="0" applyProtection="0"/>
    <xf numFmtId="0" fontId="53" fillId="40" borderId="0" applyNumberFormat="0" applyBorder="0" applyProtection="0"/>
    <xf numFmtId="2" fontId="47" fillId="0" borderId="0" applyBorder="0" applyProtection="0"/>
    <xf numFmtId="2" fontId="47" fillId="0" borderId="0" applyBorder="0" applyProtection="0"/>
    <xf numFmtId="196" fontId="47" fillId="0" borderId="0" applyBorder="0" applyProtection="0"/>
    <xf numFmtId="197" fontId="47" fillId="0" borderId="0" applyBorder="0" applyProtection="0"/>
    <xf numFmtId="0" fontId="141" fillId="0" borderId="0" applyNumberFormat="0" applyBorder="0" applyProtection="0"/>
    <xf numFmtId="0" fontId="160" fillId="40" borderId="0"/>
    <xf numFmtId="0" fontId="160" fillId="40" borderId="0"/>
    <xf numFmtId="0" fontId="160" fillId="40" borderId="0"/>
    <xf numFmtId="0" fontId="160" fillId="40" borderId="0"/>
    <xf numFmtId="0" fontId="160" fillId="49" borderId="0"/>
    <xf numFmtId="0" fontId="160" fillId="49" borderId="0"/>
    <xf numFmtId="0" fontId="160" fillId="33" borderId="0"/>
    <xf numFmtId="0" fontId="160" fillId="33" borderId="0"/>
    <xf numFmtId="0" fontId="160" fillId="33" borderId="0"/>
    <xf numFmtId="0" fontId="160" fillId="33" borderId="0"/>
    <xf numFmtId="0" fontId="160" fillId="51" borderId="0"/>
    <xf numFmtId="0" fontId="160" fillId="43" borderId="0"/>
    <xf numFmtId="0" fontId="160" fillId="44" borderId="0"/>
    <xf numFmtId="0" fontId="48" fillId="38" borderId="0"/>
    <xf numFmtId="0" fontId="44" fillId="30" borderId="0"/>
    <xf numFmtId="0" fontId="44" fillId="44" borderId="0"/>
    <xf numFmtId="0" fontId="44" fillId="31" borderId="0"/>
    <xf numFmtId="0" fontId="44" fillId="30" borderId="0"/>
    <xf numFmtId="0" fontId="44" fillId="45" borderId="0"/>
    <xf numFmtId="0" fontId="44" fillId="44" borderId="0"/>
    <xf numFmtId="0" fontId="19" fillId="38" borderId="0"/>
    <xf numFmtId="0" fontId="19" fillId="46" borderId="0"/>
    <xf numFmtId="0" fontId="19" fillId="40" borderId="0"/>
    <xf numFmtId="0" fontId="19" fillId="41" borderId="0"/>
    <xf numFmtId="0" fontId="19" fillId="45" borderId="0"/>
    <xf numFmtId="0" fontId="19" fillId="44" borderId="0"/>
    <xf numFmtId="0" fontId="19" fillId="38" borderId="0"/>
    <xf numFmtId="0" fontId="19" fillId="46" borderId="0"/>
    <xf numFmtId="0" fontId="19" fillId="40" borderId="0"/>
    <xf numFmtId="0" fontId="19" fillId="41" borderId="0"/>
    <xf numFmtId="0" fontId="19" fillId="45" borderId="0"/>
    <xf numFmtId="0" fontId="19" fillId="44" borderId="0"/>
    <xf numFmtId="0" fontId="19" fillId="38" borderId="0"/>
    <xf numFmtId="0" fontId="19" fillId="46" borderId="0"/>
    <xf numFmtId="0" fontId="19" fillId="40" borderId="0"/>
    <xf numFmtId="0" fontId="19" fillId="41" borderId="0"/>
    <xf numFmtId="0" fontId="19" fillId="45" borderId="0"/>
    <xf numFmtId="0" fontId="19" fillId="44" borderId="0"/>
    <xf numFmtId="0" fontId="161" fillId="38" borderId="0"/>
    <xf numFmtId="0" fontId="161" fillId="39" borderId="0"/>
    <xf numFmtId="0" fontId="161" fillId="40" borderId="0"/>
    <xf numFmtId="0" fontId="161" fillId="41" borderId="0"/>
    <xf numFmtId="0" fontId="161" fillId="42" borderId="0"/>
    <xf numFmtId="0" fontId="161" fillId="43" borderId="0"/>
    <xf numFmtId="0" fontId="44" fillId="51" borderId="0"/>
    <xf numFmtId="0" fontId="44" fillId="48" borderId="0"/>
    <xf numFmtId="0" fontId="44" fillId="52" borderId="0"/>
    <xf numFmtId="0" fontId="44" fillId="51" borderId="0"/>
    <xf numFmtId="0" fontId="44" fillId="47" borderId="0"/>
    <xf numFmtId="0" fontId="44" fillId="44" borderId="0"/>
    <xf numFmtId="0" fontId="19" fillId="47" borderId="0"/>
    <xf numFmtId="0" fontId="19" fillId="48" borderId="0"/>
    <xf numFmtId="0" fontId="19" fillId="54" borderId="0"/>
    <xf numFmtId="0" fontId="19" fillId="41" borderId="0"/>
    <xf numFmtId="0" fontId="19" fillId="47" borderId="0"/>
    <xf numFmtId="0" fontId="19" fillId="53" borderId="0"/>
    <xf numFmtId="0" fontId="19" fillId="47" borderId="0"/>
    <xf numFmtId="0" fontId="19" fillId="48" borderId="0"/>
    <xf numFmtId="0" fontId="19" fillId="54" borderId="0"/>
    <xf numFmtId="0" fontId="19" fillId="41" borderId="0"/>
    <xf numFmtId="0" fontId="19" fillId="47" borderId="0"/>
    <xf numFmtId="0" fontId="19" fillId="53" borderId="0"/>
    <xf numFmtId="0" fontId="19" fillId="47" borderId="0"/>
    <xf numFmtId="0" fontId="19" fillId="48" borderId="0"/>
    <xf numFmtId="0" fontId="19" fillId="49" borderId="0"/>
    <xf numFmtId="0" fontId="19" fillId="41" borderId="0"/>
    <xf numFmtId="0" fontId="19" fillId="47" borderId="0"/>
    <xf numFmtId="0" fontId="19" fillId="53" borderId="0"/>
    <xf numFmtId="0" fontId="161" fillId="47" borderId="0"/>
    <xf numFmtId="0" fontId="161" fillId="48" borderId="0"/>
    <xf numFmtId="0" fontId="161" fillId="49" borderId="0"/>
    <xf numFmtId="0" fontId="161" fillId="41" borderId="0"/>
    <xf numFmtId="0" fontId="161" fillId="47" borderId="0"/>
    <xf numFmtId="0" fontId="161" fillId="50" borderId="0"/>
    <xf numFmtId="0" fontId="19" fillId="0" borderId="0">
      <alignment horizontal="left" vertical="center" indent="7"/>
    </xf>
    <xf numFmtId="0" fontId="46" fillId="36" borderId="0"/>
    <xf numFmtId="0" fontId="46" fillId="48" borderId="0"/>
    <xf numFmtId="0" fontId="46" fillId="52" borderId="0"/>
    <xf numFmtId="0" fontId="46" fillId="51" borderId="0"/>
    <xf numFmtId="0" fontId="46" fillId="36" borderId="0"/>
    <xf numFmtId="0" fontId="46" fillId="44" borderId="0"/>
    <xf numFmtId="0" fontId="36" fillId="56" borderId="0"/>
    <xf numFmtId="0" fontId="36" fillId="48" borderId="0"/>
    <xf numFmtId="0" fontId="36" fillId="54" borderId="0"/>
    <xf numFmtId="0" fontId="36" fillId="35" borderId="0"/>
    <xf numFmtId="0" fontId="36" fillId="36" borderId="0"/>
    <xf numFmtId="0" fontId="36" fillId="57" borderId="0"/>
    <xf numFmtId="0" fontId="36" fillId="56" borderId="0"/>
    <xf numFmtId="0" fontId="36" fillId="48" borderId="0"/>
    <xf numFmtId="0" fontId="36" fillId="54" borderId="0"/>
    <xf numFmtId="0" fontId="36" fillId="35" borderId="0"/>
    <xf numFmtId="0" fontId="36" fillId="36" borderId="0"/>
    <xf numFmtId="0" fontId="36" fillId="57" borderId="0"/>
    <xf numFmtId="0" fontId="36" fillId="56" borderId="0"/>
    <xf numFmtId="0" fontId="36" fillId="48" borderId="0"/>
    <xf numFmtId="0" fontId="36" fillId="49" borderId="0"/>
    <xf numFmtId="0" fontId="36" fillId="35" borderId="0"/>
    <xf numFmtId="0" fontId="36" fillId="36" borderId="0"/>
    <xf numFmtId="0" fontId="36" fillId="57" borderId="0"/>
    <xf numFmtId="0" fontId="162" fillId="54" borderId="0"/>
    <xf numFmtId="0" fontId="162" fillId="48" borderId="0"/>
    <xf numFmtId="0" fontId="162" fillId="49" borderId="0"/>
    <xf numFmtId="0" fontId="162" fillId="35" borderId="0"/>
    <xf numFmtId="0" fontId="162" fillId="36" borderId="0"/>
    <xf numFmtId="0" fontId="162" fillId="55" borderId="0"/>
    <xf numFmtId="0" fontId="162" fillId="32" borderId="0"/>
    <xf numFmtId="0" fontId="162" fillId="33" borderId="0"/>
    <xf numFmtId="0" fontId="162" fillId="58" borderId="0"/>
    <xf numFmtId="0" fontId="162" fillId="35" borderId="0"/>
    <xf numFmtId="0" fontId="162" fillId="36" borderId="0"/>
    <xf numFmtId="0" fontId="162" fillId="59" borderId="0"/>
    <xf numFmtId="0" fontId="163" fillId="0" borderId="0"/>
    <xf numFmtId="0" fontId="50" fillId="46" borderId="0"/>
    <xf numFmtId="4" fontId="51" fillId="0" borderId="0">
      <alignment horizontal="right" vertical="center"/>
    </xf>
    <xf numFmtId="0" fontId="52" fillId="40" borderId="0"/>
    <xf numFmtId="0" fontId="53" fillId="40" borderId="0"/>
    <xf numFmtId="0" fontId="54" fillId="51" borderId="15"/>
    <xf numFmtId="0" fontId="164" fillId="51" borderId="15"/>
    <xf numFmtId="0" fontId="54" fillId="51" borderId="15"/>
    <xf numFmtId="0" fontId="54" fillId="51" borderId="15"/>
    <xf numFmtId="0" fontId="17" fillId="60" borderId="53"/>
    <xf numFmtId="0" fontId="56" fillId="0" borderId="54"/>
    <xf numFmtId="0" fontId="56" fillId="0" borderId="54"/>
    <xf numFmtId="0" fontId="17" fillId="60" borderId="53"/>
    <xf numFmtId="0" fontId="165" fillId="0" borderId="54"/>
    <xf numFmtId="0" fontId="17" fillId="60" borderId="53"/>
    <xf numFmtId="0" fontId="58" fillId="51" borderId="15">
      <alignment horizontal="center" vertical="center"/>
    </xf>
    <xf numFmtId="0" fontId="58" fillId="51" borderId="15">
      <alignment horizontal="center" vertical="center"/>
    </xf>
    <xf numFmtId="0" fontId="58" fillId="51" borderId="15">
      <alignment horizontal="center" vertical="center"/>
    </xf>
    <xf numFmtId="0" fontId="58" fillId="51" borderId="15">
      <alignment horizontal="center" vertical="center"/>
    </xf>
    <xf numFmtId="0" fontId="58" fillId="51" borderId="15">
      <alignment horizontal="center" vertical="center"/>
    </xf>
    <xf numFmtId="49" fontId="59" fillId="37" borderId="0">
      <alignment horizontal="center" vertical="center" wrapText="1"/>
    </xf>
    <xf numFmtId="49" fontId="59" fillId="61" borderId="19">
      <alignment horizontal="center" vertical="center" wrapText="1"/>
    </xf>
    <xf numFmtId="49" fontId="59" fillId="37" borderId="19">
      <alignment horizontal="center" vertical="center" wrapText="1"/>
    </xf>
    <xf numFmtId="49" fontId="59" fillId="41" borderId="19">
      <alignment horizontal="center" vertical="center" wrapText="1"/>
    </xf>
    <xf numFmtId="49" fontId="59" fillId="37" borderId="19">
      <alignment horizontal="center" vertical="center" wrapText="1"/>
    </xf>
    <xf numFmtId="49" fontId="59" fillId="58" borderId="0">
      <alignment horizontal="center" vertical="center" wrapText="1"/>
    </xf>
    <xf numFmtId="49" fontId="59" fillId="62" borderId="20">
      <alignment horizontal="center" vertical="center" wrapText="1"/>
    </xf>
    <xf numFmtId="49" fontId="59" fillId="46" borderId="20">
      <alignment horizontal="center" vertical="center" wrapText="1"/>
    </xf>
    <xf numFmtId="49" fontId="59" fillId="59" borderId="20">
      <alignment horizontal="center" vertical="center" wrapText="1"/>
    </xf>
    <xf numFmtId="49" fontId="59" fillId="41" borderId="20">
      <alignment horizontal="center" vertical="center" wrapText="1"/>
    </xf>
    <xf numFmtId="49" fontId="59" fillId="63" borderId="0">
      <alignment horizontal="center" vertical="center" wrapText="1"/>
    </xf>
    <xf numFmtId="49" fontId="59" fillId="57" borderId="20">
      <alignment horizontal="center" vertical="center" wrapText="1"/>
    </xf>
    <xf numFmtId="49" fontId="59" fillId="61" borderId="20">
      <alignment horizontal="center" vertical="center" wrapText="1"/>
    </xf>
    <xf numFmtId="49" fontId="59" fillId="61" borderId="20">
      <alignment horizontal="center" vertical="center" wrapText="1"/>
    </xf>
    <xf numFmtId="49" fontId="59" fillId="37" borderId="20">
      <alignment horizontal="center" vertical="center" wrapText="1"/>
    </xf>
    <xf numFmtId="49" fontId="59" fillId="61" borderId="20">
      <alignment horizontal="center" vertical="center" wrapText="1"/>
    </xf>
    <xf numFmtId="49" fontId="59" fillId="63" borderId="0">
      <alignment horizontal="center" vertical="center" wrapText="1"/>
    </xf>
    <xf numFmtId="49" fontId="59" fillId="57" borderId="21">
      <alignment horizontal="center" vertical="center" wrapText="1"/>
    </xf>
    <xf numFmtId="49" fontId="59" fillId="61" borderId="21">
      <alignment horizontal="center" vertical="center" wrapText="1"/>
    </xf>
    <xf numFmtId="49" fontId="59" fillId="61" borderId="22">
      <alignment horizontal="center" vertical="center" wrapText="1"/>
    </xf>
    <xf numFmtId="49" fontId="59" fillId="37" borderId="23">
      <alignment horizontal="center" vertical="center" wrapText="1"/>
    </xf>
    <xf numFmtId="49" fontId="59" fillId="61" borderId="21">
      <alignment horizontal="center" vertical="center" wrapText="1"/>
    </xf>
    <xf numFmtId="49" fontId="59" fillId="58" borderId="0">
      <alignment horizontal="center" vertical="center" wrapText="1"/>
    </xf>
    <xf numFmtId="49" fontId="59" fillId="62" borderId="21">
      <alignment horizontal="center" vertical="center" wrapText="1"/>
    </xf>
    <xf numFmtId="49" fontId="59" fillId="46" borderId="22">
      <alignment horizontal="center" vertical="center" wrapText="1"/>
    </xf>
    <xf numFmtId="49" fontId="59" fillId="59" borderId="23">
      <alignment horizontal="center" vertical="center" wrapText="1"/>
    </xf>
    <xf numFmtId="49" fontId="59" fillId="41" borderId="21">
      <alignment horizontal="center" vertical="center" wrapText="1"/>
    </xf>
    <xf numFmtId="49" fontId="59" fillId="37" borderId="0">
      <alignment horizontal="center" vertical="center" wrapText="1"/>
    </xf>
    <xf numFmtId="49" fontId="59" fillId="61" borderId="24">
      <alignment horizontal="center" vertical="center" wrapText="1"/>
    </xf>
    <xf numFmtId="49" fontId="59" fillId="37" borderId="24">
      <alignment horizontal="center" vertical="center" wrapText="1"/>
    </xf>
    <xf numFmtId="49" fontId="59" fillId="41" borderId="25">
      <alignment horizontal="center" vertical="center" wrapText="1"/>
    </xf>
    <xf numFmtId="49" fontId="59" fillId="41" borderId="26">
      <alignment horizontal="center" vertical="center" wrapText="1"/>
    </xf>
    <xf numFmtId="49" fontId="59" fillId="37" borderId="24">
      <alignment horizontal="center" vertical="center" wrapText="1"/>
    </xf>
    <xf numFmtId="0" fontId="166" fillId="32" borderId="53">
      <alignment horizontal="left" vertical="center"/>
    </xf>
    <xf numFmtId="0" fontId="166" fillId="32" borderId="53">
      <alignment horizontal="left" vertical="center"/>
    </xf>
    <xf numFmtId="0" fontId="166" fillId="32" borderId="53">
      <alignment horizontal="left" vertical="center"/>
    </xf>
    <xf numFmtId="0" fontId="166" fillId="32" borderId="53">
      <alignment horizontal="left" vertical="center"/>
    </xf>
    <xf numFmtId="0" fontId="166" fillId="32" borderId="53">
      <alignment horizontal="left" vertical="center"/>
    </xf>
    <xf numFmtId="0" fontId="61" fillId="64" borderId="27">
      <alignment horizontal="center" vertical="center"/>
    </xf>
    <xf numFmtId="0" fontId="61" fillId="64" borderId="27">
      <alignment horizontal="center" vertical="center"/>
    </xf>
    <xf numFmtId="0" fontId="61" fillId="64" borderId="27">
      <alignment horizontal="center" vertical="center"/>
    </xf>
    <xf numFmtId="0" fontId="61" fillId="64" borderId="27">
      <alignment horizontal="center" vertical="center"/>
    </xf>
    <xf numFmtId="0" fontId="61" fillId="64" borderId="27">
      <alignment horizontal="center" vertical="center"/>
    </xf>
    <xf numFmtId="0" fontId="62" fillId="52" borderId="55">
      <alignment horizontal="left" vertical="top" wrapText="1"/>
    </xf>
    <xf numFmtId="0" fontId="62" fillId="52" borderId="55">
      <alignment horizontal="left" vertical="top" wrapText="1"/>
    </xf>
    <xf numFmtId="0" fontId="62" fillId="52" borderId="55">
      <alignment horizontal="left" vertical="top" wrapText="1"/>
    </xf>
    <xf numFmtId="49" fontId="59" fillId="65" borderId="53">
      <alignment vertical="center" wrapText="1"/>
    </xf>
    <xf numFmtId="49" fontId="59" fillId="65" borderId="56">
      <alignment vertical="center" wrapText="1"/>
    </xf>
    <xf numFmtId="49" fontId="59" fillId="65" borderId="56">
      <alignment vertical="center" wrapText="1"/>
    </xf>
    <xf numFmtId="49" fontId="59" fillId="65" borderId="56">
      <alignment vertical="center" wrapText="1"/>
    </xf>
    <xf numFmtId="49" fontId="59" fillId="60" borderId="56">
      <alignment vertical="center" wrapText="1"/>
    </xf>
    <xf numFmtId="49" fontId="59" fillId="66" borderId="53">
      <alignment wrapText="1"/>
    </xf>
    <xf numFmtId="49" fontId="59" fillId="66" borderId="56">
      <alignment wrapText="1"/>
    </xf>
    <xf numFmtId="49" fontId="59" fillId="66" borderId="56">
      <alignment wrapText="1"/>
    </xf>
    <xf numFmtId="49" fontId="59" fillId="67" borderId="53">
      <alignment wrapText="1"/>
    </xf>
    <xf numFmtId="49" fontId="59" fillId="67" borderId="53">
      <alignment wrapText="1"/>
    </xf>
    <xf numFmtId="49" fontId="59" fillId="68" borderId="53">
      <alignment wrapText="1"/>
    </xf>
    <xf numFmtId="49" fontId="59" fillId="63" borderId="53">
      <alignment wrapText="1"/>
    </xf>
    <xf numFmtId="49" fontId="59" fillId="68" borderId="53">
      <alignment vertical="center" wrapText="1"/>
    </xf>
    <xf numFmtId="49" fontId="59" fillId="69" borderId="56">
      <alignment vertical="center" wrapText="1"/>
    </xf>
    <xf numFmtId="49" fontId="59" fillId="63" borderId="56">
      <alignment vertical="center" wrapText="1"/>
    </xf>
    <xf numFmtId="49" fontId="59" fillId="63" borderId="56">
      <alignment vertical="center" wrapText="1"/>
    </xf>
    <xf numFmtId="49" fontId="59" fillId="70" borderId="56">
      <alignment vertical="center" wrapText="1"/>
    </xf>
    <xf numFmtId="49" fontId="59" fillId="35" borderId="56">
      <alignment vertical="center" wrapText="1"/>
    </xf>
    <xf numFmtId="49" fontId="59" fillId="67" borderId="53">
      <alignment wrapText="1"/>
    </xf>
    <xf numFmtId="49" fontId="59" fillId="44" borderId="56">
      <alignment wrapText="1"/>
    </xf>
    <xf numFmtId="49" fontId="59" fillId="69" borderId="56">
      <alignment wrapText="1"/>
    </xf>
    <xf numFmtId="49" fontId="59" fillId="44" borderId="56">
      <alignment wrapText="1"/>
    </xf>
    <xf numFmtId="49" fontId="59" fillId="45" borderId="56">
      <alignment wrapText="1"/>
    </xf>
    <xf numFmtId="49" fontId="59" fillId="71" borderId="53">
      <alignment vertical="center" wrapText="1"/>
    </xf>
    <xf numFmtId="49" fontId="59" fillId="72" borderId="56">
      <alignment vertical="center" wrapText="1"/>
    </xf>
    <xf numFmtId="49" fontId="59" fillId="58" borderId="56">
      <alignment vertical="center" wrapText="1"/>
    </xf>
    <xf numFmtId="49" fontId="59" fillId="65" borderId="56">
      <alignment vertical="center" wrapText="1"/>
    </xf>
    <xf numFmtId="49" fontId="59" fillId="65" borderId="53">
      <alignment vertical="center" wrapText="1"/>
    </xf>
    <xf numFmtId="49" fontId="59" fillId="70" borderId="56">
      <alignment vertical="center" wrapText="1"/>
    </xf>
    <xf numFmtId="49" fontId="59" fillId="54" borderId="56">
      <alignment vertical="center" wrapText="1"/>
    </xf>
    <xf numFmtId="49" fontId="59" fillId="50" borderId="56">
      <alignment vertical="center" wrapText="1"/>
    </xf>
    <xf numFmtId="49" fontId="59" fillId="73" borderId="56">
      <alignment vertical="center" wrapText="1"/>
    </xf>
    <xf numFmtId="49" fontId="59" fillId="54" borderId="56">
      <alignment vertical="center" wrapText="1"/>
    </xf>
    <xf numFmtId="49" fontId="59" fillId="42" borderId="0">
      <alignment vertical="center" wrapText="1"/>
    </xf>
    <xf numFmtId="49" fontId="59" fillId="69" borderId="30">
      <alignment vertical="center" wrapText="1"/>
    </xf>
    <xf numFmtId="49" fontId="59" fillId="42" borderId="30">
      <alignment vertical="center" wrapText="1"/>
    </xf>
    <xf numFmtId="49" fontId="59" fillId="42" borderId="30">
      <alignment vertical="center" wrapText="1"/>
    </xf>
    <xf numFmtId="49" fontId="59" fillId="42" borderId="30">
      <alignment vertical="center" wrapText="1"/>
    </xf>
    <xf numFmtId="49" fontId="59" fillId="42" borderId="30">
      <alignment vertical="center" wrapText="1"/>
    </xf>
    <xf numFmtId="49" fontId="63" fillId="39" borderId="0">
      <alignment vertical="center" wrapText="1"/>
    </xf>
    <xf numFmtId="49" fontId="64" fillId="39" borderId="0">
      <alignment vertical="center" wrapText="1" shrinkToFit="1"/>
    </xf>
    <xf numFmtId="49" fontId="65" fillId="39" borderId="0">
      <alignment vertical="center" wrapText="1" shrinkToFit="1"/>
    </xf>
    <xf numFmtId="49" fontId="63" fillId="39" borderId="0">
      <alignment vertical="center" wrapText="1" shrinkToFit="1"/>
    </xf>
    <xf numFmtId="49" fontId="66" fillId="39" borderId="0">
      <alignment vertical="center" wrapText="1" shrinkToFit="1"/>
    </xf>
    <xf numFmtId="49" fontId="65" fillId="39" borderId="0">
      <alignment vertical="center" wrapText="1" shrinkToFit="1"/>
    </xf>
    <xf numFmtId="49" fontId="67" fillId="39" borderId="0">
      <alignment vertical="center" wrapText="1"/>
    </xf>
    <xf numFmtId="49" fontId="67" fillId="39" borderId="0">
      <alignment vertical="center" wrapText="1"/>
    </xf>
    <xf numFmtId="49" fontId="67" fillId="39" borderId="0">
      <alignment vertical="center" wrapText="1"/>
    </xf>
    <xf numFmtId="49" fontId="67" fillId="39" borderId="0">
      <alignment vertical="center" wrapText="1"/>
    </xf>
    <xf numFmtId="49" fontId="59" fillId="43" borderId="0">
      <alignment vertical="center" wrapText="1"/>
    </xf>
    <xf numFmtId="49" fontId="59" fillId="43" borderId="0">
      <alignment vertical="center" wrapText="1"/>
    </xf>
    <xf numFmtId="49" fontId="59" fillId="61" borderId="0">
      <alignment vertical="center" wrapText="1"/>
    </xf>
    <xf numFmtId="49" fontId="59" fillId="43" borderId="0">
      <alignment vertical="center" wrapText="1"/>
    </xf>
    <xf numFmtId="49" fontId="59" fillId="43" borderId="0">
      <alignment vertical="center" wrapText="1"/>
    </xf>
    <xf numFmtId="49" fontId="59" fillId="37" borderId="0">
      <alignment vertical="center" wrapText="1"/>
    </xf>
    <xf numFmtId="49" fontId="67" fillId="74" borderId="0">
      <alignment vertical="center" wrapText="1"/>
    </xf>
    <xf numFmtId="49" fontId="67" fillId="74" borderId="0">
      <alignment vertical="center" wrapText="1" shrinkToFit="1"/>
    </xf>
    <xf numFmtId="49" fontId="67" fillId="75" borderId="0">
      <alignment vertical="center" wrapText="1" shrinkToFit="1"/>
    </xf>
    <xf numFmtId="49" fontId="67" fillId="74" borderId="0">
      <alignment vertical="center" wrapText="1" shrinkToFit="1"/>
    </xf>
    <xf numFmtId="49" fontId="59" fillId="75" borderId="0">
      <alignment vertical="center" wrapText="1"/>
    </xf>
    <xf numFmtId="49" fontId="59" fillId="56" borderId="0">
      <alignment vertical="center" wrapText="1"/>
    </xf>
    <xf numFmtId="49" fontId="59" fillId="35" borderId="0">
      <alignment vertical="center" wrapText="1"/>
    </xf>
    <xf numFmtId="49" fontId="59" fillId="56" borderId="0">
      <alignment vertical="center" wrapText="1"/>
    </xf>
    <xf numFmtId="49" fontId="59" fillId="49" borderId="0">
      <alignment vertical="center" wrapText="1"/>
    </xf>
    <xf numFmtId="49" fontId="68" fillId="35" borderId="57">
      <alignment vertical="center" wrapText="1"/>
    </xf>
    <xf numFmtId="49" fontId="68" fillId="70" borderId="57">
      <alignment vertical="center" wrapText="1"/>
    </xf>
    <xf numFmtId="49" fontId="68" fillId="70" borderId="57">
      <alignment vertical="center" wrapText="1"/>
    </xf>
    <xf numFmtId="49" fontId="68" fillId="46" borderId="57">
      <alignment vertical="center" wrapText="1"/>
    </xf>
    <xf numFmtId="49" fontId="68" fillId="53" borderId="57">
      <alignment vertical="center" wrapText="1"/>
    </xf>
    <xf numFmtId="0" fontId="69" fillId="44" borderId="58">
      <alignment horizontal="left" vertical="center" wrapText="1"/>
    </xf>
    <xf numFmtId="0" fontId="69" fillId="35" borderId="58">
      <alignment horizontal="left" vertical="center" wrapText="1"/>
    </xf>
    <xf numFmtId="0" fontId="69" fillId="76" borderId="58">
      <alignment horizontal="left" vertical="center" wrapText="1"/>
    </xf>
    <xf numFmtId="0" fontId="69" fillId="35" borderId="58">
      <alignment horizontal="left" vertical="center" wrapText="1"/>
    </xf>
    <xf numFmtId="0" fontId="69" fillId="76" borderId="58">
      <alignment horizontal="left" vertical="center" wrapText="1"/>
    </xf>
    <xf numFmtId="49" fontId="59" fillId="57" borderId="14">
      <alignment vertical="center" wrapText="1"/>
    </xf>
    <xf numFmtId="49" fontId="59" fillId="55" borderId="14">
      <alignment vertical="center" wrapText="1"/>
    </xf>
    <xf numFmtId="49" fontId="59" fillId="37" borderId="14">
      <alignment vertical="center" wrapText="1"/>
    </xf>
    <xf numFmtId="49" fontId="59" fillId="77" borderId="14">
      <alignment vertical="center" wrapText="1"/>
    </xf>
    <xf numFmtId="49" fontId="59" fillId="55" borderId="14">
      <alignment vertical="center" wrapText="1"/>
    </xf>
    <xf numFmtId="49" fontId="59" fillId="55" borderId="14">
      <alignment vertical="center" wrapText="1"/>
    </xf>
    <xf numFmtId="49" fontId="59" fillId="35" borderId="14">
      <alignment vertical="center" wrapText="1"/>
    </xf>
    <xf numFmtId="49" fontId="59" fillId="57" borderId="14">
      <alignment vertical="center" wrapText="1"/>
    </xf>
    <xf numFmtId="49" fontId="59" fillId="43" borderId="14">
      <alignment vertical="center" wrapText="1"/>
    </xf>
    <xf numFmtId="49" fontId="59" fillId="53" borderId="14">
      <alignment vertical="center" wrapText="1"/>
    </xf>
    <xf numFmtId="49" fontId="59" fillId="50" borderId="14">
      <alignment vertical="center" wrapText="1"/>
    </xf>
    <xf numFmtId="49" fontId="59" fillId="60" borderId="14">
      <alignment vertical="center" wrapText="1"/>
    </xf>
    <xf numFmtId="49" fontId="59" fillId="50" borderId="14">
      <alignment vertical="center" wrapText="1"/>
    </xf>
    <xf numFmtId="49" fontId="59" fillId="31" borderId="14">
      <alignment vertical="center" wrapText="1"/>
    </xf>
    <xf numFmtId="49" fontId="59" fillId="55" borderId="14">
      <alignment vertical="center" wrapText="1"/>
    </xf>
    <xf numFmtId="49" fontId="59" fillId="50" borderId="14">
      <alignment vertical="center" wrapText="1"/>
    </xf>
    <xf numFmtId="49" fontId="59" fillId="31" borderId="14">
      <alignment vertical="center" wrapText="1"/>
    </xf>
    <xf numFmtId="49" fontId="59" fillId="31" borderId="14">
      <alignment vertical="center" wrapText="1"/>
    </xf>
    <xf numFmtId="49" fontId="59" fillId="31" borderId="14">
      <alignment vertical="center" wrapText="1"/>
    </xf>
    <xf numFmtId="49" fontId="59" fillId="31" borderId="14">
      <alignment vertical="center" wrapText="1"/>
    </xf>
    <xf numFmtId="49" fontId="160" fillId="45" borderId="33">
      <alignment vertical="top" wrapText="1"/>
    </xf>
    <xf numFmtId="49" fontId="160" fillId="47" borderId="33">
      <alignment vertical="top" wrapText="1"/>
    </xf>
    <xf numFmtId="49" fontId="160" fillId="47" borderId="34">
      <alignment vertical="top" wrapText="1"/>
    </xf>
    <xf numFmtId="0" fontId="36" fillId="32" borderId="0"/>
    <xf numFmtId="0" fontId="36" fillId="33" borderId="0"/>
    <xf numFmtId="0" fontId="36" fillId="34" borderId="0"/>
    <xf numFmtId="0" fontId="36" fillId="35" borderId="0"/>
    <xf numFmtId="0" fontId="36" fillId="36" borderId="0"/>
    <xf numFmtId="0" fontId="36" fillId="37" borderId="0"/>
    <xf numFmtId="174" fontId="160" fillId="0" borderId="0"/>
    <xf numFmtId="0" fontId="160" fillId="64" borderId="35"/>
    <xf numFmtId="175" fontId="160" fillId="0" borderId="0"/>
    <xf numFmtId="175" fontId="160" fillId="0" borderId="0"/>
    <xf numFmtId="0" fontId="167" fillId="31" borderId="0">
      <alignment wrapText="1"/>
    </xf>
    <xf numFmtId="0" fontId="167" fillId="46" borderId="0"/>
    <xf numFmtId="167" fontId="169" fillId="0" borderId="36"/>
    <xf numFmtId="167" fontId="168" fillId="0" borderId="37"/>
    <xf numFmtId="167" fontId="170" fillId="0" borderId="36"/>
    <xf numFmtId="167" fontId="171" fillId="0" borderId="37"/>
    <xf numFmtId="0" fontId="75" fillId="0" borderId="0"/>
    <xf numFmtId="0" fontId="36" fillId="32" borderId="0"/>
    <xf numFmtId="0" fontId="36" fillId="33" borderId="0"/>
    <xf numFmtId="0" fontId="36" fillId="34" borderId="0"/>
    <xf numFmtId="0" fontId="36" fillId="35" borderId="0"/>
    <xf numFmtId="0" fontId="36" fillId="36" borderId="0"/>
    <xf numFmtId="0" fontId="36" fillId="37" borderId="0"/>
    <xf numFmtId="0" fontId="173" fillId="0" borderId="0"/>
    <xf numFmtId="0" fontId="173" fillId="0" borderId="0"/>
    <xf numFmtId="0" fontId="174" fillId="0" borderId="0"/>
    <xf numFmtId="0" fontId="174" fillId="0" borderId="0"/>
    <xf numFmtId="0" fontId="81" fillId="44" borderId="15"/>
    <xf numFmtId="0" fontId="175" fillId="43" borderId="15"/>
    <xf numFmtId="176" fontId="160" fillId="0" borderId="0"/>
    <xf numFmtId="198" fontId="19" fillId="0" borderId="0"/>
    <xf numFmtId="176" fontId="160" fillId="0" borderId="0"/>
    <xf numFmtId="176" fontId="160" fillId="0" borderId="0"/>
    <xf numFmtId="178" fontId="160" fillId="0" borderId="0"/>
    <xf numFmtId="199" fontId="160" fillId="0" borderId="0"/>
    <xf numFmtId="176" fontId="160" fillId="0" borderId="0"/>
    <xf numFmtId="199" fontId="160" fillId="0" borderId="0"/>
    <xf numFmtId="176" fontId="160" fillId="0" borderId="0"/>
    <xf numFmtId="176" fontId="160" fillId="0" borderId="0"/>
    <xf numFmtId="178" fontId="160" fillId="0" borderId="0"/>
    <xf numFmtId="176" fontId="160" fillId="0" borderId="0"/>
    <xf numFmtId="200" fontId="160" fillId="0" borderId="0"/>
    <xf numFmtId="198" fontId="48" fillId="0" borderId="0"/>
    <xf numFmtId="198" fontId="19" fillId="0" borderId="0"/>
    <xf numFmtId="198" fontId="19" fillId="0" borderId="0"/>
    <xf numFmtId="0" fontId="160" fillId="0" borderId="0"/>
    <xf numFmtId="0" fontId="82" fillId="0" borderId="0"/>
    <xf numFmtId="0" fontId="83" fillId="0" borderId="0"/>
    <xf numFmtId="2" fontId="48" fillId="0" borderId="0"/>
    <xf numFmtId="167" fontId="160" fillId="0" borderId="0"/>
    <xf numFmtId="167" fontId="160" fillId="0" borderId="0"/>
    <xf numFmtId="3" fontId="160" fillId="0" borderId="0"/>
    <xf numFmtId="3" fontId="160" fillId="0" borderId="0"/>
    <xf numFmtId="0" fontId="53" fillId="40" borderId="0"/>
    <xf numFmtId="0" fontId="84" fillId="0" borderId="0">
      <alignment horizontal="center"/>
    </xf>
    <xf numFmtId="0" fontId="85" fillId="0" borderId="0">
      <alignment horizontal="center"/>
    </xf>
    <xf numFmtId="0" fontId="86" fillId="0" borderId="38"/>
    <xf numFmtId="0" fontId="87" fillId="0" borderId="39"/>
    <xf numFmtId="0" fontId="75" fillId="0" borderId="40"/>
    <xf numFmtId="0" fontId="75" fillId="0" borderId="0"/>
    <xf numFmtId="0" fontId="84" fillId="0" borderId="0">
      <alignment horizontal="center" textRotation="90"/>
    </xf>
    <xf numFmtId="0" fontId="85" fillId="0" borderId="0">
      <alignment horizontal="center" textRotation="90"/>
    </xf>
    <xf numFmtId="0" fontId="50" fillId="46" borderId="0"/>
    <xf numFmtId="0" fontId="81" fillId="44" borderId="15"/>
    <xf numFmtId="0" fontId="176" fillId="39" borderId="0"/>
    <xf numFmtId="0" fontId="177" fillId="0" borderId="0"/>
    <xf numFmtId="0" fontId="178" fillId="0" borderId="0"/>
    <xf numFmtId="0" fontId="177" fillId="0" borderId="0"/>
    <xf numFmtId="0" fontId="91" fillId="0" borderId="0"/>
    <xf numFmtId="0" fontId="48" fillId="30" borderId="0">
      <alignment horizontal="right"/>
      <protection locked="0"/>
    </xf>
    <xf numFmtId="0" fontId="160" fillId="30" borderId="0">
      <alignment horizontal="right"/>
      <protection locked="0"/>
    </xf>
    <xf numFmtId="0" fontId="160" fillId="30" borderId="0">
      <alignment horizontal="right"/>
      <protection locked="0"/>
    </xf>
    <xf numFmtId="0" fontId="160" fillId="30" borderId="0">
      <alignment horizontal="right"/>
      <protection locked="0"/>
    </xf>
    <xf numFmtId="0" fontId="56" fillId="0" borderId="54"/>
    <xf numFmtId="0" fontId="179" fillId="30" borderId="0">
      <alignment horizontal="right"/>
      <protection locked="0"/>
    </xf>
    <xf numFmtId="0" fontId="179" fillId="30" borderId="0">
      <alignment horizontal="right"/>
      <protection locked="0"/>
    </xf>
    <xf numFmtId="0" fontId="179" fillId="30" borderId="0">
      <alignment horizontal="right"/>
      <protection locked="0"/>
    </xf>
    <xf numFmtId="0" fontId="180" fillId="30" borderId="0">
      <alignment horizontal="right"/>
      <protection locked="0"/>
    </xf>
    <xf numFmtId="0" fontId="180" fillId="30" borderId="0">
      <alignment horizontal="right"/>
      <protection locked="0"/>
    </xf>
    <xf numFmtId="0" fontId="180" fillId="30" borderId="0">
      <alignment horizontal="right"/>
      <protection locked="0"/>
    </xf>
    <xf numFmtId="0" fontId="181" fillId="30" borderId="0">
      <alignment horizontal="right"/>
      <protection locked="0"/>
    </xf>
    <xf numFmtId="0" fontId="181" fillId="30" borderId="0">
      <alignment horizontal="right"/>
      <protection locked="0"/>
    </xf>
    <xf numFmtId="0" fontId="181" fillId="30" borderId="0">
      <alignment horizontal="right"/>
      <protection locked="0"/>
    </xf>
    <xf numFmtId="0" fontId="96" fillId="52" borderId="0">
      <alignment horizontal="right" vertical="center"/>
      <protection locked="0"/>
    </xf>
    <xf numFmtId="0" fontId="96" fillId="30" borderId="0">
      <alignment horizontal="right" vertical="center"/>
      <protection locked="0"/>
    </xf>
    <xf numFmtId="182" fontId="97" fillId="0" borderId="0"/>
    <xf numFmtId="183" fontId="160" fillId="0" borderId="0"/>
    <xf numFmtId="183" fontId="160" fillId="0" borderId="0"/>
    <xf numFmtId="183" fontId="160" fillId="0" borderId="0"/>
    <xf numFmtId="183" fontId="160" fillId="0" borderId="0"/>
    <xf numFmtId="183" fontId="160" fillId="0" borderId="0"/>
    <xf numFmtId="183" fontId="160" fillId="0" borderId="0"/>
    <xf numFmtId="183" fontId="160" fillId="0" borderId="0"/>
    <xf numFmtId="182" fontId="97" fillId="0" borderId="0"/>
    <xf numFmtId="182" fontId="97" fillId="0" borderId="0"/>
    <xf numFmtId="182" fontId="97" fillId="0" borderId="0"/>
    <xf numFmtId="176" fontId="160" fillId="0" borderId="0"/>
    <xf numFmtId="176" fontId="160" fillId="0" borderId="0"/>
    <xf numFmtId="184" fontId="160" fillId="0" borderId="0"/>
    <xf numFmtId="184" fontId="160" fillId="0" borderId="0"/>
    <xf numFmtId="0" fontId="99" fillId="52" borderId="0"/>
    <xf numFmtId="0" fontId="99" fillId="52" borderId="0"/>
    <xf numFmtId="0" fontId="182" fillId="52" borderId="0"/>
    <xf numFmtId="185" fontId="183" fillId="0" borderId="0"/>
    <xf numFmtId="0" fontId="160" fillId="0" borderId="0"/>
    <xf numFmtId="0" fontId="160" fillId="0" borderId="0"/>
    <xf numFmtId="0" fontId="97" fillId="0" borderId="0"/>
    <xf numFmtId="0" fontId="160" fillId="0" borderId="0"/>
    <xf numFmtId="0" fontId="1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0" fillId="0" borderId="0"/>
    <xf numFmtId="0" fontId="97" fillId="0" borderId="0"/>
    <xf numFmtId="0" fontId="160" fillId="0" borderId="0"/>
    <xf numFmtId="0" fontId="161" fillId="0" borderId="0"/>
    <xf numFmtId="0" fontId="160" fillId="0" borderId="0"/>
    <xf numFmtId="0" fontId="160" fillId="0" borderId="0"/>
    <xf numFmtId="0" fontId="19" fillId="0" borderId="0"/>
    <xf numFmtId="0" fontId="160" fillId="0" borderId="0"/>
    <xf numFmtId="0" fontId="102" fillId="0" borderId="0"/>
    <xf numFmtId="0" fontId="102" fillId="0" borderId="0"/>
    <xf numFmtId="0" fontId="48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>
      <alignment wrapText="1"/>
    </xf>
    <xf numFmtId="0" fontId="160" fillId="0" borderId="0">
      <alignment wrapText="1"/>
    </xf>
    <xf numFmtId="0" fontId="103" fillId="0" borderId="0"/>
    <xf numFmtId="0" fontId="160" fillId="0" borderId="0"/>
    <xf numFmtId="0" fontId="48" fillId="0" borderId="0"/>
    <xf numFmtId="0" fontId="160" fillId="0" borderId="0">
      <alignment wrapText="1"/>
    </xf>
    <xf numFmtId="0" fontId="160" fillId="0" borderId="0"/>
    <xf numFmtId="0" fontId="160" fillId="0" borderId="0">
      <alignment wrapText="1"/>
    </xf>
    <xf numFmtId="0" fontId="160" fillId="0" borderId="0"/>
    <xf numFmtId="0" fontId="19" fillId="0" borderId="0"/>
    <xf numFmtId="0" fontId="160" fillId="0" borderId="0">
      <alignment wrapText="1"/>
    </xf>
    <xf numFmtId="0" fontId="160" fillId="0" borderId="0">
      <alignment wrapText="1"/>
    </xf>
    <xf numFmtId="0" fontId="19" fillId="0" borderId="0"/>
    <xf numFmtId="0" fontId="160" fillId="0" borderId="0"/>
    <xf numFmtId="0" fontId="19" fillId="0" borderId="0"/>
    <xf numFmtId="0" fontId="104" fillId="0" borderId="0"/>
    <xf numFmtId="0" fontId="19" fillId="0" borderId="0"/>
    <xf numFmtId="0" fontId="19" fillId="0" borderId="0"/>
    <xf numFmtId="0" fontId="160" fillId="0" borderId="0"/>
    <xf numFmtId="0" fontId="160" fillId="0" borderId="0"/>
    <xf numFmtId="0" fontId="19" fillId="0" borderId="0"/>
    <xf numFmtId="4" fontId="105" fillId="0" borderId="0">
      <alignment horizontal="right" vertical="center"/>
    </xf>
    <xf numFmtId="2" fontId="48" fillId="0" borderId="0"/>
    <xf numFmtId="0" fontId="160" fillId="31" borderId="35"/>
    <xf numFmtId="0" fontId="160" fillId="31" borderId="35"/>
    <xf numFmtId="0" fontId="184" fillId="0" borderId="0">
      <alignment vertical="top"/>
    </xf>
    <xf numFmtId="0" fontId="160" fillId="31" borderId="35"/>
    <xf numFmtId="0" fontId="184" fillId="0" borderId="0">
      <alignment vertical="top"/>
    </xf>
    <xf numFmtId="0" fontId="108" fillId="51" borderId="41"/>
    <xf numFmtId="173" fontId="48" fillId="0" borderId="0"/>
    <xf numFmtId="173" fontId="160" fillId="0" borderId="0"/>
    <xf numFmtId="173" fontId="19" fillId="0" borderId="0"/>
    <xf numFmtId="173" fontId="160" fillId="0" borderId="0"/>
    <xf numFmtId="173" fontId="19" fillId="0" borderId="0"/>
    <xf numFmtId="173" fontId="160" fillId="0" borderId="0"/>
    <xf numFmtId="173" fontId="160" fillId="0" borderId="0"/>
    <xf numFmtId="173" fontId="160" fillId="0" borderId="0"/>
    <xf numFmtId="173" fontId="160" fillId="0" borderId="0"/>
    <xf numFmtId="173" fontId="160" fillId="0" borderId="0"/>
    <xf numFmtId="173" fontId="160" fillId="0" borderId="0"/>
    <xf numFmtId="0" fontId="160" fillId="31" borderId="35"/>
    <xf numFmtId="0" fontId="48" fillId="64" borderId="35"/>
    <xf numFmtId="0" fontId="109" fillId="0" borderId="0"/>
    <xf numFmtId="0" fontId="110" fillId="0" borderId="0"/>
    <xf numFmtId="187" fontId="109" fillId="0" borderId="0"/>
    <xf numFmtId="187" fontId="110" fillId="0" borderId="0"/>
    <xf numFmtId="0" fontId="108" fillId="51" borderId="41"/>
    <xf numFmtId="0" fontId="185" fillId="40" borderId="0"/>
    <xf numFmtId="0" fontId="186" fillId="51" borderId="42"/>
    <xf numFmtId="0" fontId="187" fillId="0" borderId="0">
      <alignment vertical="top" wrapText="1"/>
    </xf>
    <xf numFmtId="0" fontId="160" fillId="0" borderId="0">
      <alignment horizontal="left"/>
    </xf>
    <xf numFmtId="0" fontId="160" fillId="0" borderId="0"/>
    <xf numFmtId="0" fontId="160" fillId="0" borderId="0"/>
    <xf numFmtId="0" fontId="172" fillId="0" borderId="0"/>
    <xf numFmtId="0" fontId="172" fillId="0" borderId="0">
      <alignment horizontal="left"/>
    </xf>
    <xf numFmtId="0" fontId="160" fillId="0" borderId="0"/>
    <xf numFmtId="167" fontId="115" fillId="61" borderId="43">
      <alignment vertical="center"/>
    </xf>
    <xf numFmtId="167" fontId="115" fillId="37" borderId="43">
      <alignment vertical="center"/>
    </xf>
    <xf numFmtId="167" fontId="115" fillId="35" borderId="43">
      <alignment vertical="center"/>
    </xf>
    <xf numFmtId="167" fontId="115" fillId="61" borderId="43">
      <alignment vertical="center"/>
    </xf>
    <xf numFmtId="167" fontId="115" fillId="61" borderId="43">
      <alignment vertical="center"/>
    </xf>
    <xf numFmtId="167" fontId="115" fillId="61" borderId="43">
      <alignment vertical="center"/>
    </xf>
    <xf numFmtId="4" fontId="115" fillId="61" borderId="43">
      <alignment vertical="center"/>
    </xf>
    <xf numFmtId="4" fontId="115" fillId="37" borderId="43">
      <alignment vertical="center"/>
    </xf>
    <xf numFmtId="4" fontId="115" fillId="35" borderId="43">
      <alignment vertical="center"/>
    </xf>
    <xf numFmtId="4" fontId="115" fillId="61" borderId="43">
      <alignment vertical="center"/>
    </xf>
    <xf numFmtId="4" fontId="115" fillId="61" borderId="43">
      <alignment vertical="center"/>
    </xf>
    <xf numFmtId="4" fontId="115" fillId="61" borderId="43">
      <alignment vertical="center"/>
    </xf>
    <xf numFmtId="169" fontId="115" fillId="61" borderId="43">
      <alignment vertical="center"/>
    </xf>
    <xf numFmtId="169" fontId="115" fillId="37" borderId="43">
      <alignment vertical="center"/>
    </xf>
    <xf numFmtId="169" fontId="115" fillId="35" borderId="43">
      <alignment vertical="center"/>
    </xf>
    <xf numFmtId="169" fontId="115" fillId="61" borderId="43">
      <alignment vertical="center"/>
    </xf>
    <xf numFmtId="169" fontId="115" fillId="61" borderId="43">
      <alignment vertical="center"/>
    </xf>
    <xf numFmtId="169" fontId="115" fillId="61" borderId="43">
      <alignment vertical="center"/>
    </xf>
    <xf numFmtId="188" fontId="115" fillId="61" borderId="43">
      <alignment vertical="center"/>
    </xf>
    <xf numFmtId="188" fontId="115" fillId="37" borderId="43">
      <alignment vertical="center"/>
    </xf>
    <xf numFmtId="188" fontId="115" fillId="35" borderId="43">
      <alignment vertical="center"/>
    </xf>
    <xf numFmtId="188" fontId="115" fillId="61" borderId="43">
      <alignment vertical="center"/>
    </xf>
    <xf numFmtId="188" fontId="115" fillId="61" borderId="43">
      <alignment vertical="center"/>
    </xf>
    <xf numFmtId="188" fontId="115" fillId="61" borderId="43">
      <alignment vertical="center"/>
    </xf>
    <xf numFmtId="3" fontId="115" fillId="61" borderId="43">
      <alignment vertical="center"/>
    </xf>
    <xf numFmtId="3" fontId="115" fillId="37" borderId="43">
      <alignment vertical="center"/>
    </xf>
    <xf numFmtId="3" fontId="115" fillId="35" borderId="43">
      <alignment vertical="center"/>
    </xf>
    <xf numFmtId="3" fontId="115" fillId="61" borderId="43">
      <alignment vertical="center"/>
    </xf>
    <xf numFmtId="3" fontId="115" fillId="61" borderId="43">
      <alignment vertical="center"/>
    </xf>
    <xf numFmtId="3" fontId="115" fillId="61" borderId="43">
      <alignment vertical="center"/>
    </xf>
    <xf numFmtId="0" fontId="116" fillId="61" borderId="43">
      <alignment vertical="center"/>
    </xf>
    <xf numFmtId="201" fontId="116" fillId="37" borderId="43">
      <alignment vertical="center"/>
    </xf>
    <xf numFmtId="201" fontId="117" fillId="35" borderId="43">
      <alignment vertical="center"/>
    </xf>
    <xf numFmtId="201" fontId="116" fillId="61" borderId="43">
      <alignment vertical="center"/>
    </xf>
    <xf numFmtId="201" fontId="116" fillId="61" borderId="43">
      <alignment vertical="center"/>
    </xf>
    <xf numFmtId="201" fontId="117" fillId="61" borderId="43">
      <alignment vertical="center"/>
    </xf>
    <xf numFmtId="0" fontId="116" fillId="61" borderId="43">
      <alignment vertical="center"/>
    </xf>
    <xf numFmtId="202" fontId="116" fillId="37" borderId="43">
      <alignment vertical="center"/>
    </xf>
    <xf numFmtId="202" fontId="117" fillId="35" borderId="43">
      <alignment vertical="center"/>
    </xf>
    <xf numFmtId="202" fontId="116" fillId="61" borderId="43">
      <alignment vertical="center"/>
    </xf>
    <xf numFmtId="202" fontId="116" fillId="61" borderId="43">
      <alignment vertical="center"/>
    </xf>
    <xf numFmtId="202" fontId="117" fillId="61" borderId="43">
      <alignment vertical="center"/>
    </xf>
    <xf numFmtId="0" fontId="116" fillId="61" borderId="43">
      <alignment vertical="center"/>
    </xf>
    <xf numFmtId="203" fontId="116" fillId="37" borderId="43">
      <alignment vertical="center"/>
    </xf>
    <xf numFmtId="203" fontId="117" fillId="35" borderId="43">
      <alignment vertical="center"/>
    </xf>
    <xf numFmtId="203" fontId="116" fillId="61" borderId="43">
      <alignment vertical="center"/>
    </xf>
    <xf numFmtId="203" fontId="116" fillId="61" borderId="43">
      <alignment vertical="center"/>
    </xf>
    <xf numFmtId="203" fontId="117" fillId="61" borderId="43">
      <alignment vertical="center"/>
    </xf>
    <xf numFmtId="192" fontId="118" fillId="61" borderId="43">
      <alignment vertical="center"/>
    </xf>
    <xf numFmtId="192" fontId="118" fillId="37" borderId="43">
      <alignment vertical="center"/>
    </xf>
    <xf numFmtId="192" fontId="118" fillId="35" borderId="43">
      <alignment vertical="center"/>
    </xf>
    <xf numFmtId="192" fontId="118" fillId="61" borderId="43">
      <alignment vertical="center"/>
    </xf>
    <xf numFmtId="192" fontId="118" fillId="61" borderId="43">
      <alignment vertical="center"/>
    </xf>
    <xf numFmtId="192" fontId="118" fillId="61" borderId="43">
      <alignment vertical="center"/>
    </xf>
    <xf numFmtId="193" fontId="118" fillId="61" borderId="43">
      <alignment vertical="center"/>
    </xf>
    <xf numFmtId="193" fontId="118" fillId="37" borderId="43">
      <alignment vertical="center"/>
    </xf>
    <xf numFmtId="193" fontId="118" fillId="35" borderId="43">
      <alignment vertical="center"/>
    </xf>
    <xf numFmtId="193" fontId="118" fillId="61" borderId="43">
      <alignment vertical="center"/>
    </xf>
    <xf numFmtId="193" fontId="118" fillId="61" borderId="43">
      <alignment vertical="center"/>
    </xf>
    <xf numFmtId="193" fontId="118" fillId="61" borderId="43">
      <alignment vertical="center"/>
    </xf>
    <xf numFmtId="194" fontId="118" fillId="61" borderId="43">
      <alignment vertical="center"/>
    </xf>
    <xf numFmtId="194" fontId="118" fillId="37" borderId="43">
      <alignment vertical="center"/>
    </xf>
    <xf numFmtId="194" fontId="118" fillId="35" borderId="43">
      <alignment vertical="center"/>
    </xf>
    <xf numFmtId="194" fontId="118" fillId="61" borderId="43">
      <alignment vertical="center"/>
    </xf>
    <xf numFmtId="194" fontId="118" fillId="61" borderId="43">
      <alignment vertical="center"/>
    </xf>
    <xf numFmtId="194" fontId="118" fillId="61" borderId="43">
      <alignment vertical="center"/>
    </xf>
    <xf numFmtId="168" fontId="119" fillId="61" borderId="43">
      <alignment vertical="center"/>
    </xf>
    <xf numFmtId="168" fontId="120" fillId="37" borderId="43">
      <alignment vertical="center"/>
    </xf>
    <xf numFmtId="168" fontId="121" fillId="35" borderId="43">
      <alignment vertical="center"/>
    </xf>
    <xf numFmtId="168" fontId="119" fillId="61" borderId="43">
      <alignment vertical="center"/>
    </xf>
    <xf numFmtId="168" fontId="122" fillId="61" borderId="43">
      <alignment vertical="center"/>
    </xf>
    <xf numFmtId="168" fontId="121" fillId="61" borderId="43">
      <alignment vertical="center"/>
    </xf>
    <xf numFmtId="195" fontId="119" fillId="61" borderId="43">
      <alignment vertical="center"/>
    </xf>
    <xf numFmtId="195" fontId="120" fillId="37" borderId="43">
      <alignment vertical="center"/>
    </xf>
    <xf numFmtId="195" fontId="121" fillId="35" borderId="43">
      <alignment vertical="center"/>
    </xf>
    <xf numFmtId="195" fontId="119" fillId="61" borderId="43">
      <alignment vertical="center"/>
    </xf>
    <xf numFmtId="195" fontId="122" fillId="61" borderId="43">
      <alignment vertical="center"/>
    </xf>
    <xf numFmtId="195" fontId="121" fillId="61" borderId="43">
      <alignment vertical="center"/>
    </xf>
    <xf numFmtId="173" fontId="119" fillId="61" borderId="43">
      <alignment vertical="center"/>
    </xf>
    <xf numFmtId="173" fontId="120" fillId="37" borderId="43">
      <alignment vertical="center"/>
    </xf>
    <xf numFmtId="173" fontId="121" fillId="35" borderId="43">
      <alignment vertical="center"/>
    </xf>
    <xf numFmtId="173" fontId="119" fillId="61" borderId="43">
      <alignment vertical="center"/>
    </xf>
    <xf numFmtId="173" fontId="122" fillId="61" borderId="43">
      <alignment vertical="center"/>
    </xf>
    <xf numFmtId="173" fontId="121" fillId="61" borderId="43">
      <alignment vertical="center"/>
    </xf>
    <xf numFmtId="0" fontId="123" fillId="61" borderId="43">
      <alignment vertical="center"/>
    </xf>
    <xf numFmtId="0" fontId="124" fillId="37" borderId="43">
      <alignment vertical="center"/>
    </xf>
    <xf numFmtId="0" fontId="124" fillId="35" borderId="43">
      <alignment vertical="center"/>
    </xf>
    <xf numFmtId="0" fontId="124" fillId="61" borderId="43">
      <alignment vertical="center"/>
    </xf>
    <xf numFmtId="0" fontId="124" fillId="61" borderId="43">
      <alignment vertical="center"/>
    </xf>
    <xf numFmtId="0" fontId="124" fillId="61" borderId="43">
      <alignment vertical="center"/>
    </xf>
    <xf numFmtId="0" fontId="123" fillId="61" borderId="43">
      <alignment horizontal="left" vertical="center"/>
    </xf>
    <xf numFmtId="0" fontId="123" fillId="37" borderId="43">
      <alignment horizontal="left" vertical="center"/>
    </xf>
    <xf numFmtId="0" fontId="123" fillId="35" borderId="43">
      <alignment horizontal="left" vertical="center"/>
    </xf>
    <xf numFmtId="0" fontId="123" fillId="61" borderId="43">
      <alignment horizontal="left" vertical="center"/>
    </xf>
    <xf numFmtId="0" fontId="123" fillId="61" borderId="43">
      <alignment horizontal="left" vertical="center"/>
    </xf>
    <xf numFmtId="0" fontId="123" fillId="61" borderId="43">
      <alignment horizontal="left" vertical="center"/>
    </xf>
    <xf numFmtId="167" fontId="125" fillId="74" borderId="43">
      <alignment vertical="center"/>
    </xf>
    <xf numFmtId="167" fontId="125" fillId="45" borderId="43">
      <alignment vertical="center"/>
    </xf>
    <xf numFmtId="167" fontId="125" fillId="68" borderId="43">
      <alignment vertical="center"/>
    </xf>
    <xf numFmtId="167" fontId="125" fillId="75" borderId="43">
      <alignment vertical="center"/>
    </xf>
    <xf numFmtId="167" fontId="125" fillId="74" borderId="43">
      <alignment vertical="center"/>
    </xf>
    <xf numFmtId="4" fontId="125" fillId="74" borderId="43">
      <alignment vertical="center"/>
    </xf>
    <xf numFmtId="4" fontId="125" fillId="45" borderId="43">
      <alignment vertical="center"/>
    </xf>
    <xf numFmtId="4" fontId="125" fillId="68" borderId="43">
      <alignment vertical="center"/>
    </xf>
    <xf numFmtId="4" fontId="125" fillId="75" borderId="43">
      <alignment vertical="center"/>
    </xf>
    <xf numFmtId="4" fontId="125" fillId="74" borderId="43">
      <alignment vertical="center"/>
    </xf>
    <xf numFmtId="169" fontId="125" fillId="74" borderId="43">
      <alignment vertical="center"/>
    </xf>
    <xf numFmtId="169" fontId="125" fillId="45" borderId="43">
      <alignment vertical="center"/>
    </xf>
    <xf numFmtId="169" fontId="125" fillId="68" borderId="43">
      <alignment vertical="center"/>
    </xf>
    <xf numFmtId="169" fontId="125" fillId="75" borderId="43">
      <alignment vertical="center"/>
    </xf>
    <xf numFmtId="169" fontId="125" fillId="74" borderId="43">
      <alignment vertical="center"/>
    </xf>
    <xf numFmtId="188" fontId="125" fillId="74" borderId="43">
      <alignment vertical="center"/>
    </xf>
    <xf numFmtId="188" fontId="125" fillId="45" borderId="43">
      <alignment vertical="center"/>
    </xf>
    <xf numFmtId="188" fontId="125" fillId="68" borderId="43">
      <alignment vertical="center"/>
    </xf>
    <xf numFmtId="188" fontId="125" fillId="75" borderId="43">
      <alignment vertical="center"/>
    </xf>
    <xf numFmtId="188" fontId="125" fillId="74" borderId="43">
      <alignment vertical="center"/>
    </xf>
    <xf numFmtId="3" fontId="125" fillId="74" borderId="43">
      <alignment vertical="center"/>
    </xf>
    <xf numFmtId="3" fontId="125" fillId="45" borderId="43">
      <alignment vertical="center"/>
    </xf>
    <xf numFmtId="3" fontId="125" fillId="68" borderId="43">
      <alignment vertical="center"/>
    </xf>
    <xf numFmtId="3" fontId="125" fillId="75" borderId="43">
      <alignment vertical="center"/>
    </xf>
    <xf numFmtId="3" fontId="125" fillId="74" borderId="43">
      <alignment vertical="center"/>
    </xf>
    <xf numFmtId="0" fontId="126" fillId="74" borderId="43">
      <alignment vertical="center"/>
    </xf>
    <xf numFmtId="201" fontId="126" fillId="45" borderId="43">
      <alignment vertical="center"/>
    </xf>
    <xf numFmtId="201" fontId="126" fillId="68" borderId="43">
      <alignment vertical="center"/>
    </xf>
    <xf numFmtId="201" fontId="126" fillId="75" borderId="43">
      <alignment vertical="center"/>
    </xf>
    <xf numFmtId="201" fontId="127" fillId="74" borderId="43">
      <alignment vertical="center"/>
    </xf>
    <xf numFmtId="0" fontId="126" fillId="74" borderId="43">
      <alignment vertical="center"/>
    </xf>
    <xf numFmtId="202" fontId="126" fillId="45" borderId="43">
      <alignment vertical="center"/>
    </xf>
    <xf numFmtId="202" fontId="126" fillId="68" borderId="43">
      <alignment vertical="center"/>
    </xf>
    <xf numFmtId="202" fontId="126" fillId="75" borderId="43">
      <alignment vertical="center"/>
    </xf>
    <xf numFmtId="202" fontId="127" fillId="74" borderId="43">
      <alignment vertical="center"/>
    </xf>
    <xf numFmtId="0" fontId="126" fillId="74" borderId="43">
      <alignment vertical="center"/>
    </xf>
    <xf numFmtId="203" fontId="126" fillId="45" borderId="43">
      <alignment vertical="center"/>
    </xf>
    <xf numFmtId="203" fontId="126" fillId="68" borderId="43">
      <alignment vertical="center"/>
    </xf>
    <xf numFmtId="203" fontId="126" fillId="75" borderId="43">
      <alignment vertical="center"/>
    </xf>
    <xf numFmtId="203" fontId="127" fillId="74" borderId="43">
      <alignment vertical="center"/>
    </xf>
    <xf numFmtId="192" fontId="128" fillId="74" borderId="43">
      <alignment vertical="center"/>
    </xf>
    <xf numFmtId="192" fontId="128" fillId="45" borderId="43">
      <alignment vertical="center"/>
    </xf>
    <xf numFmtId="192" fontId="128" fillId="68" borderId="43">
      <alignment vertical="center"/>
    </xf>
    <xf numFmtId="192" fontId="128" fillId="75" borderId="43">
      <alignment vertical="center"/>
    </xf>
    <xf numFmtId="192" fontId="128" fillId="74" borderId="43">
      <alignment vertical="center"/>
    </xf>
    <xf numFmtId="193" fontId="128" fillId="74" borderId="43">
      <alignment vertical="center"/>
    </xf>
    <xf numFmtId="193" fontId="128" fillId="45" borderId="43">
      <alignment vertical="center"/>
    </xf>
    <xf numFmtId="193" fontId="128" fillId="68" borderId="43">
      <alignment vertical="center"/>
    </xf>
    <xf numFmtId="193" fontId="128" fillId="75" borderId="43">
      <alignment vertical="center"/>
    </xf>
    <xf numFmtId="193" fontId="128" fillId="74" borderId="43">
      <alignment vertical="center"/>
    </xf>
    <xf numFmtId="194" fontId="128" fillId="74" borderId="43">
      <alignment vertical="center"/>
    </xf>
    <xf numFmtId="194" fontId="128" fillId="45" borderId="43">
      <alignment vertical="center"/>
    </xf>
    <xf numFmtId="194" fontId="128" fillId="68" borderId="43">
      <alignment vertical="center"/>
    </xf>
    <xf numFmtId="194" fontId="128" fillId="75" borderId="43">
      <alignment vertical="center"/>
    </xf>
    <xf numFmtId="194" fontId="128" fillId="74" borderId="43">
      <alignment vertical="center"/>
    </xf>
    <xf numFmtId="168" fontId="129" fillId="74" borderId="43">
      <alignment vertical="center"/>
    </xf>
    <xf numFmtId="168" fontId="130" fillId="45" borderId="43">
      <alignment vertical="center"/>
    </xf>
    <xf numFmtId="168" fontId="129" fillId="68" borderId="43">
      <alignment vertical="center"/>
    </xf>
    <xf numFmtId="168" fontId="131" fillId="75" borderId="43">
      <alignment vertical="center"/>
    </xf>
    <xf numFmtId="168" fontId="132" fillId="74" borderId="43">
      <alignment vertical="center"/>
    </xf>
    <xf numFmtId="195" fontId="129" fillId="74" borderId="43">
      <alignment vertical="center"/>
    </xf>
    <xf numFmtId="195" fontId="130" fillId="45" borderId="43">
      <alignment vertical="center"/>
    </xf>
    <xf numFmtId="195" fontId="129" fillId="68" borderId="43">
      <alignment vertical="center"/>
    </xf>
    <xf numFmtId="195" fontId="131" fillId="75" borderId="43">
      <alignment vertical="center"/>
    </xf>
    <xf numFmtId="195" fontId="132" fillId="74" borderId="43">
      <alignment vertical="center"/>
    </xf>
    <xf numFmtId="173" fontId="129" fillId="74" borderId="43">
      <alignment vertical="center"/>
    </xf>
    <xf numFmtId="173" fontId="130" fillId="45" borderId="43">
      <alignment vertical="center"/>
    </xf>
    <xf numFmtId="173" fontId="129" fillId="68" borderId="43">
      <alignment vertical="center"/>
    </xf>
    <xf numFmtId="173" fontId="131" fillId="75" borderId="43">
      <alignment vertical="center"/>
    </xf>
    <xf numFmtId="173" fontId="132" fillId="74" borderId="43">
      <alignment vertical="center"/>
    </xf>
    <xf numFmtId="0" fontId="133" fillId="74" borderId="43">
      <alignment vertical="center"/>
    </xf>
    <xf numFmtId="0" fontId="134" fillId="45" borderId="43">
      <alignment vertical="center"/>
    </xf>
    <xf numFmtId="0" fontId="134" fillId="68" borderId="43">
      <alignment vertical="center"/>
    </xf>
    <xf numFmtId="0" fontId="134" fillId="75" borderId="43">
      <alignment vertical="center"/>
    </xf>
    <xf numFmtId="0" fontId="134" fillId="74" borderId="43">
      <alignment vertical="center"/>
    </xf>
    <xf numFmtId="0" fontId="133" fillId="74" borderId="43">
      <alignment horizontal="left" vertical="center"/>
    </xf>
    <xf numFmtId="0" fontId="133" fillId="45" borderId="43">
      <alignment horizontal="left" vertical="center"/>
    </xf>
    <xf numFmtId="0" fontId="133" fillId="68" borderId="43">
      <alignment horizontal="left" vertical="center"/>
    </xf>
    <xf numFmtId="0" fontId="133" fillId="75" borderId="43">
      <alignment horizontal="left" vertical="center"/>
    </xf>
    <xf numFmtId="0" fontId="133" fillId="74" borderId="43">
      <alignment horizontal="left" vertical="center"/>
    </xf>
    <xf numFmtId="167" fontId="115" fillId="78" borderId="44">
      <alignment vertical="center"/>
    </xf>
    <xf numFmtId="167" fontId="115" fillId="69" borderId="44">
      <alignment vertical="center"/>
    </xf>
    <xf numFmtId="167" fontId="115" fillId="63" borderId="44">
      <alignment vertical="center"/>
    </xf>
    <xf numFmtId="167" fontId="115" fillId="35" borderId="44">
      <alignment vertical="center"/>
    </xf>
    <xf numFmtId="167" fontId="115" fillId="44" borderId="44">
      <alignment vertical="center"/>
    </xf>
    <xf numFmtId="167" fontId="115" fillId="78" borderId="44">
      <alignment vertical="center"/>
    </xf>
    <xf numFmtId="167" fontId="115" fillId="63" borderId="44">
      <alignment vertical="center"/>
    </xf>
    <xf numFmtId="167" fontId="115" fillId="35" borderId="44">
      <alignment vertical="center"/>
    </xf>
    <xf numFmtId="4" fontId="115" fillId="69" borderId="44">
      <alignment vertical="center"/>
    </xf>
    <xf numFmtId="4" fontId="115" fillId="63" borderId="44">
      <alignment vertical="center"/>
    </xf>
    <xf numFmtId="4" fontId="115" fillId="35" borderId="44">
      <alignment vertical="center"/>
    </xf>
    <xf numFmtId="4" fontId="115" fillId="44" borderId="44">
      <alignment vertical="center"/>
    </xf>
    <xf numFmtId="4" fontId="115" fillId="63" borderId="44">
      <alignment vertical="center"/>
    </xf>
    <xf numFmtId="4" fontId="115" fillId="35" borderId="44">
      <alignment vertical="center"/>
    </xf>
    <xf numFmtId="169" fontId="115" fillId="69" borderId="44">
      <alignment vertical="center"/>
    </xf>
    <xf numFmtId="169" fontId="115" fillId="63" borderId="44">
      <alignment vertical="center"/>
    </xf>
    <xf numFmtId="169" fontId="115" fillId="35" borderId="44">
      <alignment vertical="center"/>
    </xf>
    <xf numFmtId="169" fontId="115" fillId="44" borderId="44">
      <alignment vertical="center"/>
    </xf>
    <xf numFmtId="169" fontId="115" fillId="63" borderId="44">
      <alignment vertical="center"/>
    </xf>
    <xf numFmtId="169" fontId="115" fillId="35" borderId="44">
      <alignment vertical="center"/>
    </xf>
    <xf numFmtId="188" fontId="115" fillId="69" borderId="44">
      <alignment vertical="center"/>
    </xf>
    <xf numFmtId="188" fontId="115" fillId="63" borderId="44">
      <alignment vertical="center"/>
    </xf>
    <xf numFmtId="188" fontId="115" fillId="35" borderId="44">
      <alignment vertical="center"/>
    </xf>
    <xf numFmtId="188" fontId="115" fillId="44" borderId="44">
      <alignment vertical="center"/>
    </xf>
    <xf numFmtId="188" fontId="115" fillId="63" borderId="44">
      <alignment vertical="center"/>
    </xf>
    <xf numFmtId="188" fontId="115" fillId="35" borderId="44">
      <alignment vertical="center"/>
    </xf>
    <xf numFmtId="3" fontId="115" fillId="69" borderId="44">
      <alignment vertical="center"/>
    </xf>
    <xf numFmtId="3" fontId="115" fillId="63" borderId="44">
      <alignment vertical="center"/>
    </xf>
    <xf numFmtId="3" fontId="115" fillId="35" borderId="44">
      <alignment vertical="center"/>
    </xf>
    <xf numFmtId="3" fontId="115" fillId="44" borderId="44">
      <alignment vertical="center"/>
    </xf>
    <xf numFmtId="3" fontId="115" fillId="63" borderId="44">
      <alignment vertical="center"/>
    </xf>
    <xf numFmtId="3" fontId="115" fillId="35" borderId="44">
      <alignment vertical="center"/>
    </xf>
    <xf numFmtId="0" fontId="116" fillId="69" borderId="44">
      <alignment vertical="center"/>
    </xf>
    <xf numFmtId="201" fontId="116" fillId="63" borderId="44">
      <alignment vertical="center"/>
    </xf>
    <xf numFmtId="201" fontId="117" fillId="35" borderId="44">
      <alignment vertical="center"/>
    </xf>
    <xf numFmtId="201" fontId="116" fillId="44" borderId="44">
      <alignment vertical="center"/>
    </xf>
    <xf numFmtId="201" fontId="116" fillId="63" borderId="44">
      <alignment vertical="center"/>
    </xf>
    <xf numFmtId="201" fontId="117" fillId="35" borderId="44">
      <alignment vertical="center"/>
    </xf>
    <xf numFmtId="0" fontId="116" fillId="69" borderId="44">
      <alignment vertical="center"/>
    </xf>
    <xf numFmtId="202" fontId="116" fillId="63" borderId="44">
      <alignment vertical="center"/>
    </xf>
    <xf numFmtId="202" fontId="117" fillId="35" borderId="44">
      <alignment vertical="center"/>
    </xf>
    <xf numFmtId="202" fontId="116" fillId="44" borderId="44">
      <alignment vertical="center"/>
    </xf>
    <xf numFmtId="202" fontId="116" fillId="63" borderId="44">
      <alignment vertical="center"/>
    </xf>
    <xf numFmtId="202" fontId="117" fillId="35" borderId="44">
      <alignment vertical="center"/>
    </xf>
    <xf numFmtId="0" fontId="116" fillId="69" borderId="44">
      <alignment vertical="center"/>
    </xf>
    <xf numFmtId="203" fontId="116" fillId="63" borderId="44">
      <alignment vertical="center"/>
    </xf>
    <xf numFmtId="203" fontId="117" fillId="35" borderId="44">
      <alignment vertical="center"/>
    </xf>
    <xf numFmtId="203" fontId="116" fillId="44" borderId="44">
      <alignment vertical="center"/>
    </xf>
    <xf numFmtId="203" fontId="116" fillId="63" borderId="44">
      <alignment vertical="center"/>
    </xf>
    <xf numFmtId="203" fontId="117" fillId="35" borderId="44">
      <alignment vertical="center"/>
    </xf>
    <xf numFmtId="192" fontId="118" fillId="69" borderId="44">
      <alignment vertical="center"/>
    </xf>
    <xf numFmtId="192" fontId="118" fillId="63" borderId="44">
      <alignment vertical="center"/>
    </xf>
    <xf numFmtId="192" fontId="118" fillId="35" borderId="44">
      <alignment vertical="center"/>
    </xf>
    <xf numFmtId="192" fontId="118" fillId="44" borderId="44">
      <alignment vertical="center"/>
    </xf>
    <xf numFmtId="192" fontId="118" fillId="63" borderId="44">
      <alignment vertical="center"/>
    </xf>
    <xf numFmtId="192" fontId="118" fillId="35" borderId="44">
      <alignment vertical="center"/>
    </xf>
    <xf numFmtId="193" fontId="118" fillId="69" borderId="44">
      <alignment vertical="center"/>
    </xf>
    <xf numFmtId="193" fontId="118" fillId="63" borderId="44">
      <alignment vertical="center"/>
    </xf>
    <xf numFmtId="193" fontId="118" fillId="35" borderId="44">
      <alignment vertical="center"/>
    </xf>
    <xf numFmtId="193" fontId="118" fillId="44" borderId="44">
      <alignment vertical="center"/>
    </xf>
    <xf numFmtId="193" fontId="118" fillId="63" borderId="44">
      <alignment vertical="center"/>
    </xf>
    <xf numFmtId="193" fontId="118" fillId="35" borderId="44">
      <alignment vertical="center"/>
    </xf>
    <xf numFmtId="194" fontId="118" fillId="69" borderId="44">
      <alignment vertical="center"/>
    </xf>
    <xf numFmtId="194" fontId="118" fillId="63" borderId="44">
      <alignment vertical="center"/>
    </xf>
    <xf numFmtId="194" fontId="118" fillId="35" borderId="44">
      <alignment vertical="center"/>
    </xf>
    <xf numFmtId="194" fontId="118" fillId="44" borderId="44">
      <alignment vertical="center"/>
    </xf>
    <xf numFmtId="194" fontId="118" fillId="63" borderId="44">
      <alignment vertical="center"/>
    </xf>
    <xf numFmtId="194" fontId="118" fillId="35" borderId="44">
      <alignment vertical="center"/>
    </xf>
    <xf numFmtId="168" fontId="119" fillId="69" borderId="44">
      <alignment vertical="center"/>
    </xf>
    <xf numFmtId="168" fontId="120" fillId="63" borderId="44">
      <alignment vertical="center"/>
    </xf>
    <xf numFmtId="168" fontId="121" fillId="35" borderId="44">
      <alignment vertical="center"/>
    </xf>
    <xf numFmtId="168" fontId="119" fillId="44" borderId="44">
      <alignment vertical="center"/>
    </xf>
    <xf numFmtId="168" fontId="122" fillId="63" borderId="44">
      <alignment vertical="center"/>
    </xf>
    <xf numFmtId="168" fontId="121" fillId="35" borderId="44">
      <alignment vertical="center"/>
    </xf>
    <xf numFmtId="195" fontId="119" fillId="69" borderId="44">
      <alignment vertical="center"/>
    </xf>
    <xf numFmtId="195" fontId="120" fillId="63" borderId="44">
      <alignment vertical="center"/>
    </xf>
    <xf numFmtId="195" fontId="121" fillId="35" borderId="44">
      <alignment vertical="center"/>
    </xf>
    <xf numFmtId="195" fontId="119" fillId="44" borderId="44">
      <alignment vertical="center"/>
    </xf>
    <xf numFmtId="195" fontId="122" fillId="63" borderId="44">
      <alignment vertical="center"/>
    </xf>
    <xf numFmtId="195" fontId="121" fillId="35" borderId="44">
      <alignment vertical="center"/>
    </xf>
    <xf numFmtId="173" fontId="119" fillId="69" borderId="44">
      <alignment vertical="center"/>
    </xf>
    <xf numFmtId="173" fontId="120" fillId="63" borderId="44">
      <alignment vertical="center"/>
    </xf>
    <xf numFmtId="173" fontId="121" fillId="35" borderId="44">
      <alignment vertical="center"/>
    </xf>
    <xf numFmtId="173" fontId="119" fillId="44" borderId="44">
      <alignment vertical="center"/>
    </xf>
    <xf numFmtId="173" fontId="122" fillId="63" borderId="44">
      <alignment vertical="center"/>
    </xf>
    <xf numFmtId="173" fontId="121" fillId="35" borderId="44">
      <alignment vertical="center"/>
    </xf>
    <xf numFmtId="0" fontId="123" fillId="69" borderId="44">
      <alignment vertical="center"/>
    </xf>
    <xf numFmtId="0" fontId="124" fillId="63" borderId="44">
      <alignment vertical="center"/>
    </xf>
    <xf numFmtId="0" fontId="124" fillId="35" borderId="44">
      <alignment vertical="center"/>
    </xf>
    <xf numFmtId="0" fontId="124" fillId="44" borderId="44">
      <alignment vertical="center"/>
    </xf>
    <xf numFmtId="0" fontId="124" fillId="63" borderId="44">
      <alignment vertical="center"/>
    </xf>
    <xf numFmtId="0" fontId="124" fillId="35" borderId="44">
      <alignment vertical="center"/>
    </xf>
    <xf numFmtId="0" fontId="123" fillId="69" borderId="44">
      <alignment horizontal="left" vertical="center"/>
    </xf>
    <xf numFmtId="0" fontId="123" fillId="63" borderId="44">
      <alignment horizontal="left" vertical="center"/>
    </xf>
    <xf numFmtId="0" fontId="123" fillId="35" borderId="44">
      <alignment horizontal="left" vertical="center"/>
    </xf>
    <xf numFmtId="0" fontId="123" fillId="44" borderId="44">
      <alignment horizontal="left" vertical="center"/>
    </xf>
    <xf numFmtId="0" fontId="123" fillId="63" borderId="44">
      <alignment horizontal="left" vertical="center"/>
    </xf>
    <xf numFmtId="0" fontId="123" fillId="35" borderId="44">
      <alignment horizontal="left" vertical="center"/>
    </xf>
    <xf numFmtId="167" fontId="125" fillId="79" borderId="44">
      <alignment vertical="center"/>
    </xf>
    <xf numFmtId="167" fontId="125" fillId="42" borderId="44">
      <alignment vertical="center"/>
    </xf>
    <xf numFmtId="167" fontId="125" fillId="42" borderId="44">
      <alignment vertical="center"/>
    </xf>
    <xf numFmtId="167" fontId="125" fillId="54" borderId="44">
      <alignment vertical="center"/>
    </xf>
    <xf numFmtId="167" fontId="125" fillId="42" borderId="44">
      <alignment vertical="center"/>
    </xf>
    <xf numFmtId="167" fontId="125" fillId="79" borderId="44">
      <alignment vertical="center"/>
    </xf>
    <xf numFmtId="167" fontId="125" fillId="68" borderId="44">
      <alignment vertical="center"/>
    </xf>
    <xf numFmtId="167" fontId="125" fillId="54" borderId="44">
      <alignment vertical="center"/>
    </xf>
    <xf numFmtId="4" fontId="125" fillId="42" borderId="44">
      <alignment vertical="center"/>
    </xf>
    <xf numFmtId="4" fontId="125" fillId="42" borderId="44">
      <alignment vertical="center"/>
    </xf>
    <xf numFmtId="4" fontId="125" fillId="54" borderId="44">
      <alignment vertical="center"/>
    </xf>
    <xf numFmtId="4" fontId="125" fillId="42" borderId="44">
      <alignment vertical="center"/>
    </xf>
    <xf numFmtId="4" fontId="125" fillId="68" borderId="44">
      <alignment vertical="center"/>
    </xf>
    <xf numFmtId="4" fontId="125" fillId="54" borderId="44">
      <alignment vertical="center"/>
    </xf>
    <xf numFmtId="169" fontId="125" fillId="42" borderId="44">
      <alignment vertical="center"/>
    </xf>
    <xf numFmtId="169" fontId="125" fillId="42" borderId="44">
      <alignment vertical="center"/>
    </xf>
    <xf numFmtId="169" fontId="125" fillId="54" borderId="44">
      <alignment vertical="center"/>
    </xf>
    <xf numFmtId="169" fontId="125" fillId="42" borderId="44">
      <alignment vertical="center"/>
    </xf>
    <xf numFmtId="169" fontId="125" fillId="68" borderId="44">
      <alignment vertical="center"/>
    </xf>
    <xf numFmtId="169" fontId="125" fillId="54" borderId="44">
      <alignment vertical="center"/>
    </xf>
    <xf numFmtId="188" fontId="125" fillId="42" borderId="44">
      <alignment vertical="center"/>
    </xf>
    <xf numFmtId="188" fontId="125" fillId="42" borderId="44">
      <alignment vertical="center"/>
    </xf>
    <xf numFmtId="188" fontId="125" fillId="54" borderId="44">
      <alignment vertical="center"/>
    </xf>
    <xf numFmtId="188" fontId="125" fillId="42" borderId="44">
      <alignment vertical="center"/>
    </xf>
    <xf numFmtId="188" fontId="125" fillId="68" borderId="44">
      <alignment vertical="center"/>
    </xf>
    <xf numFmtId="188" fontId="125" fillId="54" borderId="44">
      <alignment vertical="center"/>
    </xf>
    <xf numFmtId="3" fontId="125" fillId="42" borderId="44">
      <alignment vertical="center"/>
    </xf>
    <xf numFmtId="3" fontId="125" fillId="42" borderId="44">
      <alignment vertical="center"/>
    </xf>
    <xf numFmtId="3" fontId="125" fillId="54" borderId="44">
      <alignment vertical="center"/>
    </xf>
    <xf numFmtId="3" fontId="125" fillId="42" borderId="44">
      <alignment vertical="center"/>
    </xf>
    <xf numFmtId="3" fontId="125" fillId="68" borderId="44">
      <alignment vertical="center"/>
    </xf>
    <xf numFmtId="3" fontId="125" fillId="54" borderId="44">
      <alignment vertical="center"/>
    </xf>
    <xf numFmtId="0" fontId="126" fillId="42" borderId="44">
      <alignment vertical="center"/>
    </xf>
    <xf numFmtId="201" fontId="126" fillId="42" borderId="44">
      <alignment vertical="center"/>
    </xf>
    <xf numFmtId="201" fontId="127" fillId="54" borderId="44">
      <alignment vertical="center"/>
    </xf>
    <xf numFmtId="201" fontId="126" fillId="42" borderId="44">
      <alignment vertical="center"/>
    </xf>
    <xf numFmtId="201" fontId="126" fillId="68" borderId="44">
      <alignment vertical="center"/>
    </xf>
    <xf numFmtId="201" fontId="127" fillId="54" borderId="44">
      <alignment vertical="center"/>
    </xf>
    <xf numFmtId="0" fontId="126" fillId="42" borderId="44">
      <alignment vertical="center"/>
    </xf>
    <xf numFmtId="202" fontId="126" fillId="42" borderId="44">
      <alignment vertical="center"/>
    </xf>
    <xf numFmtId="202" fontId="127" fillId="54" borderId="44">
      <alignment vertical="center"/>
    </xf>
    <xf numFmtId="202" fontId="126" fillId="42" borderId="44">
      <alignment vertical="center"/>
    </xf>
    <xf numFmtId="202" fontId="126" fillId="68" borderId="44">
      <alignment vertical="center"/>
    </xf>
    <xf numFmtId="202" fontId="127" fillId="54" borderId="44">
      <alignment vertical="center"/>
    </xf>
    <xf numFmtId="0" fontId="126" fillId="42" borderId="44">
      <alignment vertical="center"/>
    </xf>
    <xf numFmtId="203" fontId="126" fillId="42" borderId="44">
      <alignment vertical="center"/>
    </xf>
    <xf numFmtId="203" fontId="127" fillId="54" borderId="44">
      <alignment vertical="center"/>
    </xf>
    <xf numFmtId="203" fontId="126" fillId="42" borderId="44">
      <alignment vertical="center"/>
    </xf>
    <xf numFmtId="203" fontId="126" fillId="68" borderId="44">
      <alignment vertical="center"/>
    </xf>
    <xf numFmtId="203" fontId="127" fillId="54" borderId="44">
      <alignment vertical="center"/>
    </xf>
    <xf numFmtId="192" fontId="128" fillId="42" borderId="44">
      <alignment vertical="center"/>
    </xf>
    <xf numFmtId="192" fontId="128" fillId="42" borderId="44">
      <alignment vertical="center"/>
    </xf>
    <xf numFmtId="192" fontId="128" fillId="54" borderId="44">
      <alignment vertical="center"/>
    </xf>
    <xf numFmtId="192" fontId="128" fillId="42" borderId="44">
      <alignment vertical="center"/>
    </xf>
    <xf numFmtId="192" fontId="128" fillId="68" borderId="44">
      <alignment vertical="center"/>
    </xf>
    <xf numFmtId="192" fontId="128" fillId="54" borderId="44">
      <alignment vertical="center"/>
    </xf>
    <xf numFmtId="193" fontId="128" fillId="42" borderId="44">
      <alignment vertical="center"/>
    </xf>
    <xf numFmtId="193" fontId="128" fillId="42" borderId="44">
      <alignment vertical="center"/>
    </xf>
    <xf numFmtId="193" fontId="128" fillId="54" borderId="44">
      <alignment vertical="center"/>
    </xf>
    <xf numFmtId="193" fontId="128" fillId="42" borderId="44">
      <alignment vertical="center"/>
    </xf>
    <xf numFmtId="193" fontId="128" fillId="68" borderId="44">
      <alignment vertical="center"/>
    </xf>
    <xf numFmtId="193" fontId="128" fillId="54" borderId="44">
      <alignment vertical="center"/>
    </xf>
    <xf numFmtId="194" fontId="128" fillId="42" borderId="44">
      <alignment vertical="center"/>
    </xf>
    <xf numFmtId="194" fontId="128" fillId="42" borderId="44">
      <alignment vertical="center"/>
    </xf>
    <xf numFmtId="194" fontId="128" fillId="54" borderId="44">
      <alignment vertical="center"/>
    </xf>
    <xf numFmtId="194" fontId="128" fillId="42" borderId="44">
      <alignment vertical="center"/>
    </xf>
    <xf numFmtId="194" fontId="128" fillId="68" borderId="44">
      <alignment vertical="center"/>
    </xf>
    <xf numFmtId="194" fontId="128" fillId="54" borderId="44">
      <alignment vertical="center"/>
    </xf>
    <xf numFmtId="168" fontId="129" fillId="42" borderId="44">
      <alignment vertical="center"/>
    </xf>
    <xf numFmtId="168" fontId="130" fillId="42" borderId="44">
      <alignment vertical="center"/>
    </xf>
    <xf numFmtId="168" fontId="132" fillId="54" borderId="44">
      <alignment vertical="center"/>
    </xf>
    <xf numFmtId="168" fontId="129" fillId="42" borderId="44">
      <alignment vertical="center"/>
    </xf>
    <xf numFmtId="168" fontId="131" fillId="68" borderId="44">
      <alignment vertical="center"/>
    </xf>
    <xf numFmtId="168" fontId="132" fillId="54" borderId="44">
      <alignment vertical="center"/>
    </xf>
    <xf numFmtId="195" fontId="129" fillId="42" borderId="44">
      <alignment vertical="center"/>
    </xf>
    <xf numFmtId="195" fontId="130" fillId="42" borderId="44">
      <alignment vertical="center"/>
    </xf>
    <xf numFmtId="195" fontId="132" fillId="54" borderId="44">
      <alignment vertical="center"/>
    </xf>
    <xf numFmtId="195" fontId="129" fillId="42" borderId="44">
      <alignment vertical="center"/>
    </xf>
    <xf numFmtId="195" fontId="131" fillId="68" borderId="44">
      <alignment vertical="center"/>
    </xf>
    <xf numFmtId="195" fontId="132" fillId="54" borderId="44">
      <alignment vertical="center"/>
    </xf>
    <xf numFmtId="173" fontId="129" fillId="42" borderId="44">
      <alignment vertical="center"/>
    </xf>
    <xf numFmtId="173" fontId="130" fillId="42" borderId="44">
      <alignment vertical="center"/>
    </xf>
    <xf numFmtId="173" fontId="132" fillId="54" borderId="44">
      <alignment vertical="center"/>
    </xf>
    <xf numFmtId="173" fontId="129" fillId="42" borderId="44">
      <alignment vertical="center"/>
    </xf>
    <xf numFmtId="173" fontId="131" fillId="68" borderId="44">
      <alignment vertical="center"/>
    </xf>
    <xf numFmtId="173" fontId="132" fillId="54" borderId="44">
      <alignment vertical="center"/>
    </xf>
    <xf numFmtId="0" fontId="133" fillId="42" borderId="44">
      <alignment vertical="center"/>
    </xf>
    <xf numFmtId="0" fontId="134" fillId="42" borderId="44">
      <alignment vertical="center"/>
    </xf>
    <xf numFmtId="0" fontId="134" fillId="54" borderId="44">
      <alignment vertical="center"/>
    </xf>
    <xf numFmtId="0" fontId="134" fillId="42" borderId="44">
      <alignment vertical="center"/>
    </xf>
    <xf numFmtId="0" fontId="134" fillId="68" borderId="44">
      <alignment vertical="center"/>
    </xf>
    <xf numFmtId="0" fontId="134" fillId="54" borderId="44">
      <alignment vertical="center"/>
    </xf>
    <xf numFmtId="0" fontId="133" fillId="42" borderId="44">
      <alignment horizontal="left" vertical="center"/>
    </xf>
    <xf numFmtId="0" fontId="133" fillId="42" borderId="44">
      <alignment horizontal="left" vertical="center"/>
    </xf>
    <xf numFmtId="0" fontId="133" fillId="54" borderId="44">
      <alignment horizontal="left" vertical="center"/>
    </xf>
    <xf numFmtId="0" fontId="133" fillId="42" borderId="44">
      <alignment horizontal="left" vertical="center"/>
    </xf>
    <xf numFmtId="0" fontId="133" fillId="68" borderId="44">
      <alignment horizontal="left" vertical="center"/>
    </xf>
    <xf numFmtId="0" fontId="133" fillId="54" borderId="44">
      <alignment horizontal="left" vertical="center"/>
    </xf>
    <xf numFmtId="0" fontId="160" fillId="34" borderId="0">
      <alignment horizontal="left" vertical="center"/>
    </xf>
    <xf numFmtId="0" fontId="160" fillId="58" borderId="0">
      <alignment horizontal="left" vertical="center"/>
    </xf>
    <xf numFmtId="0" fontId="160" fillId="54" borderId="0">
      <alignment horizontal="left" vertical="center"/>
    </xf>
    <xf numFmtId="0" fontId="160" fillId="34" borderId="0">
      <alignment horizontal="left" vertical="center"/>
    </xf>
    <xf numFmtId="0" fontId="160" fillId="58" borderId="0">
      <alignment horizontal="left" vertical="center"/>
    </xf>
    <xf numFmtId="49" fontId="160" fillId="80" borderId="14">
      <alignment vertical="center" wrapText="1"/>
    </xf>
    <xf numFmtId="49" fontId="160" fillId="43" borderId="14">
      <alignment vertical="center" wrapText="1"/>
    </xf>
    <xf numFmtId="49" fontId="160" fillId="43" borderId="14">
      <alignment vertical="center" wrapText="1"/>
    </xf>
    <xf numFmtId="49" fontId="160" fillId="61" borderId="14">
      <alignment vertical="center" wrapText="1"/>
    </xf>
    <xf numFmtId="49" fontId="160" fillId="43" borderId="14">
      <alignment vertical="center" wrapText="1"/>
    </xf>
    <xf numFmtId="49" fontId="160" fillId="80" borderId="14">
      <alignment vertical="center" wrapText="1"/>
    </xf>
    <xf numFmtId="49" fontId="160" fillId="43" borderId="14">
      <alignment vertical="center" wrapText="1"/>
    </xf>
    <xf numFmtId="49" fontId="160" fillId="37" borderId="14">
      <alignment vertical="center" wrapText="1"/>
    </xf>
    <xf numFmtId="0" fontId="160" fillId="36" borderId="14">
      <alignment horizontal="left" vertical="center" wrapText="1"/>
    </xf>
    <xf numFmtId="0" fontId="160" fillId="36" borderId="14">
      <alignment horizontal="left" vertical="center" wrapText="1"/>
    </xf>
    <xf numFmtId="0" fontId="160" fillId="36" borderId="14">
      <alignment horizontal="left" vertical="center" wrapText="1"/>
    </xf>
    <xf numFmtId="0" fontId="160" fillId="36" borderId="14">
      <alignment horizontal="left" vertical="center" wrapText="1"/>
    </xf>
    <xf numFmtId="0" fontId="172" fillId="36" borderId="14">
      <alignment horizontal="left" vertical="center" wrapText="1"/>
    </xf>
    <xf numFmtId="0" fontId="172" fillId="36" borderId="14">
      <alignment horizontal="left" vertical="center" wrapText="1"/>
    </xf>
    <xf numFmtId="0" fontId="172" fillId="36" borderId="14">
      <alignment horizontal="left" vertical="center" wrapText="1"/>
    </xf>
    <xf numFmtId="0" fontId="172" fillId="36" borderId="14">
      <alignment horizontal="left" vertical="center" wrapText="1"/>
    </xf>
    <xf numFmtId="0" fontId="160" fillId="61" borderId="45">
      <alignment horizontal="left" vertical="center" wrapText="1"/>
    </xf>
    <xf numFmtId="0" fontId="160" fillId="81" borderId="14">
      <alignment horizontal="left" vertical="center" wrapText="1"/>
    </xf>
    <xf numFmtId="0" fontId="160" fillId="37" borderId="14">
      <alignment horizontal="left" vertical="center" wrapText="1"/>
    </xf>
    <xf numFmtId="0" fontId="160" fillId="81" borderId="14">
      <alignment horizontal="left" vertical="center" wrapText="1"/>
    </xf>
    <xf numFmtId="0" fontId="160" fillId="59" borderId="14">
      <alignment horizontal="left" vertical="center" wrapText="1"/>
    </xf>
    <xf numFmtId="0" fontId="188" fillId="54" borderId="14">
      <alignment horizontal="left" vertical="center" wrapText="1"/>
    </xf>
    <xf numFmtId="0" fontId="188" fillId="54" borderId="14">
      <alignment horizontal="left" vertical="center" wrapText="1"/>
    </xf>
    <xf numFmtId="0" fontId="188" fillId="53" borderId="14">
      <alignment horizontal="left" vertical="center" wrapText="1"/>
    </xf>
    <xf numFmtId="0" fontId="188" fillId="82" borderId="14">
      <alignment horizontal="left" vertical="center" wrapText="1"/>
    </xf>
    <xf numFmtId="0" fontId="188" fillId="47" borderId="14">
      <alignment horizontal="left" vertical="center" wrapText="1"/>
    </xf>
    <xf numFmtId="49" fontId="189" fillId="74" borderId="46">
      <alignment vertical="center"/>
    </xf>
    <xf numFmtId="49" fontId="190" fillId="74" borderId="30">
      <alignment vertical="center"/>
    </xf>
    <xf numFmtId="49" fontId="191" fillId="74" borderId="30">
      <alignment vertical="center"/>
    </xf>
    <xf numFmtId="49" fontId="191" fillId="74" borderId="30">
      <alignment vertical="center"/>
    </xf>
    <xf numFmtId="49" fontId="190" fillId="74" borderId="30">
      <alignment vertical="center"/>
    </xf>
    <xf numFmtId="0" fontId="192" fillId="74" borderId="47">
      <alignment horizontal="left" vertical="center" wrapText="1"/>
    </xf>
    <xf numFmtId="0" fontId="192" fillId="74" borderId="0">
      <alignment horizontal="left" vertical="center" wrapText="1"/>
    </xf>
    <xf numFmtId="0" fontId="192" fillId="74" borderId="0">
      <alignment horizontal="left" vertical="center" wrapText="1"/>
    </xf>
    <xf numFmtId="0" fontId="192" fillId="74" borderId="0">
      <alignment horizontal="left" vertical="center" wrapText="1"/>
    </xf>
    <xf numFmtId="0" fontId="192" fillId="74" borderId="0">
      <alignment horizontal="left" vertical="center" wrapText="1"/>
    </xf>
    <xf numFmtId="49" fontId="160" fillId="44" borderId="0">
      <alignment vertical="center" wrapText="1"/>
    </xf>
    <xf numFmtId="49" fontId="160" fillId="35" borderId="30">
      <alignment vertical="center" wrapText="1"/>
    </xf>
    <xf numFmtId="49" fontId="160" fillId="76" borderId="30">
      <alignment vertical="center" wrapText="1"/>
    </xf>
    <xf numFmtId="49" fontId="160" fillId="35" borderId="30">
      <alignment vertical="center" wrapText="1"/>
    </xf>
    <xf numFmtId="49" fontId="160" fillId="76" borderId="30">
      <alignment vertical="center" wrapText="1"/>
    </xf>
    <xf numFmtId="0" fontId="160" fillId="57" borderId="14">
      <alignment horizontal="left" vertical="center" wrapText="1"/>
    </xf>
    <xf numFmtId="0" fontId="160" fillId="55" borderId="14">
      <alignment horizontal="left" vertical="center" wrapText="1"/>
    </xf>
    <xf numFmtId="0" fontId="160" fillId="37" borderId="14">
      <alignment horizontal="left" vertical="center" wrapText="1"/>
    </xf>
    <xf numFmtId="0" fontId="160" fillId="77" borderId="14">
      <alignment horizontal="left" vertical="center" wrapText="1"/>
    </xf>
    <xf numFmtId="0" fontId="160" fillId="55" borderId="14">
      <alignment horizontal="left" vertical="center" wrapText="1"/>
    </xf>
    <xf numFmtId="0" fontId="160" fillId="55" borderId="14">
      <alignment horizontal="left" vertical="center" wrapText="1"/>
    </xf>
    <xf numFmtId="0" fontId="160" fillId="35" borderId="14">
      <alignment horizontal="left" vertical="center" wrapText="1"/>
    </xf>
    <xf numFmtId="0" fontId="160" fillId="57" borderId="14">
      <alignment horizontal="left" vertical="center" wrapText="1"/>
    </xf>
    <xf numFmtId="0" fontId="160" fillId="43" borderId="14">
      <alignment horizontal="left" vertical="center" wrapText="1"/>
    </xf>
    <xf numFmtId="0" fontId="160" fillId="53" borderId="14">
      <alignment horizontal="left" vertical="center" wrapText="1"/>
    </xf>
    <xf numFmtId="0" fontId="160" fillId="50" borderId="14">
      <alignment horizontal="left" vertical="center" wrapText="1"/>
    </xf>
    <xf numFmtId="0" fontId="160" fillId="60" borderId="14">
      <alignment horizontal="left" vertical="center" wrapText="1"/>
    </xf>
    <xf numFmtId="0" fontId="160" fillId="50" borderId="14">
      <alignment horizontal="left" vertical="center" wrapText="1"/>
    </xf>
    <xf numFmtId="0" fontId="160" fillId="31" borderId="14">
      <alignment horizontal="left" vertical="center" wrapText="1"/>
    </xf>
    <xf numFmtId="0" fontId="160" fillId="55" borderId="14">
      <alignment horizontal="left" vertical="center" wrapText="1"/>
    </xf>
    <xf numFmtId="0" fontId="160" fillId="50" borderId="14">
      <alignment horizontal="left" vertical="center" wrapText="1"/>
    </xf>
    <xf numFmtId="0" fontId="160" fillId="31" borderId="14">
      <alignment horizontal="left" vertical="center" wrapText="1"/>
    </xf>
    <xf numFmtId="0" fontId="160" fillId="31" borderId="14">
      <alignment horizontal="left" vertical="center" wrapText="1"/>
    </xf>
    <xf numFmtId="0" fontId="160" fillId="31" borderId="14">
      <alignment horizontal="left" vertical="center" wrapText="1"/>
    </xf>
    <xf numFmtId="0" fontId="160" fillId="31" borderId="14">
      <alignment horizontal="left" vertical="center" wrapText="1"/>
    </xf>
    <xf numFmtId="49" fontId="190" fillId="40" borderId="46">
      <alignment vertical="center"/>
    </xf>
    <xf numFmtId="49" fontId="193" fillId="40" borderId="30">
      <alignment vertical="center"/>
    </xf>
    <xf numFmtId="49" fontId="193" fillId="40" borderId="30">
      <alignment vertical="center"/>
    </xf>
    <xf numFmtId="49" fontId="193" fillId="40" borderId="30">
      <alignment vertical="center"/>
    </xf>
    <xf numFmtId="49" fontId="193" fillId="40" borderId="30">
      <alignment vertical="center"/>
    </xf>
    <xf numFmtId="0" fontId="192" fillId="40" borderId="47">
      <alignment horizontal="left" vertical="center" wrapText="1"/>
    </xf>
    <xf numFmtId="0" fontId="192" fillId="40" borderId="0">
      <alignment horizontal="left" vertical="center" wrapText="1"/>
    </xf>
    <xf numFmtId="0" fontId="192" fillId="40" borderId="0">
      <alignment horizontal="left" vertical="center" wrapText="1"/>
    </xf>
    <xf numFmtId="0" fontId="192" fillId="40" borderId="0">
      <alignment horizontal="left" vertical="center" wrapText="1"/>
    </xf>
    <xf numFmtId="0" fontId="192" fillId="40" borderId="0">
      <alignment horizontal="left" vertical="center" wrapText="1"/>
    </xf>
    <xf numFmtId="49" fontId="189" fillId="45" borderId="46">
      <alignment vertical="center"/>
    </xf>
    <xf numFmtId="49" fontId="190" fillId="42" borderId="30">
      <alignment vertical="center"/>
    </xf>
    <xf numFmtId="49" fontId="191" fillId="47" borderId="30">
      <alignment vertical="center"/>
    </xf>
    <xf numFmtId="49" fontId="191" fillId="47" borderId="30">
      <alignment vertical="center"/>
    </xf>
    <xf numFmtId="49" fontId="190" fillId="42" borderId="30">
      <alignment vertical="center"/>
    </xf>
    <xf numFmtId="0" fontId="192" fillId="45" borderId="47">
      <alignment horizontal="left" vertical="center" wrapText="1"/>
    </xf>
    <xf numFmtId="0" fontId="192" fillId="42" borderId="0">
      <alignment horizontal="left" vertical="center" wrapText="1"/>
    </xf>
    <xf numFmtId="0" fontId="192" fillId="47" borderId="0">
      <alignment horizontal="left" vertical="center" wrapText="1"/>
    </xf>
    <xf numFmtId="0" fontId="192" fillId="47" borderId="0">
      <alignment horizontal="left" vertical="center" wrapText="1"/>
    </xf>
    <xf numFmtId="0" fontId="192" fillId="42" borderId="0">
      <alignment horizontal="left" vertical="center" wrapText="1"/>
    </xf>
    <xf numFmtId="0" fontId="160" fillId="52" borderId="0"/>
    <xf numFmtId="0" fontId="141" fillId="0" borderId="0"/>
    <xf numFmtId="0" fontId="83" fillId="0" borderId="0"/>
    <xf numFmtId="0" fontId="194" fillId="0" borderId="0"/>
    <xf numFmtId="0" fontId="141" fillId="0" borderId="0"/>
    <xf numFmtId="0" fontId="83" fillId="0" borderId="0"/>
    <xf numFmtId="0" fontId="114" fillId="0" borderId="0"/>
    <xf numFmtId="0" fontId="114" fillId="0" borderId="0"/>
    <xf numFmtId="0" fontId="86" fillId="0" borderId="38"/>
    <xf numFmtId="0" fontId="87" fillId="0" borderId="39"/>
    <xf numFmtId="0" fontId="75" fillId="0" borderId="40"/>
    <xf numFmtId="0" fontId="75" fillId="0" borderId="0"/>
    <xf numFmtId="0" fontId="148" fillId="0" borderId="49"/>
    <xf numFmtId="0" fontId="143" fillId="0" borderId="0"/>
    <xf numFmtId="0" fontId="149" fillId="0" borderId="0"/>
    <xf numFmtId="0" fontId="150" fillId="0" borderId="39"/>
    <xf numFmtId="0" fontId="151" fillId="0" borderId="0"/>
    <xf numFmtId="0" fontId="152" fillId="0" borderId="39"/>
    <xf numFmtId="0" fontId="153" fillId="0" borderId="50"/>
    <xf numFmtId="0" fontId="154" fillId="0" borderId="50"/>
    <xf numFmtId="0" fontId="153" fillId="0" borderId="0"/>
    <xf numFmtId="0" fontId="154" fillId="0" borderId="0"/>
    <xf numFmtId="0" fontId="114" fillId="0" borderId="0"/>
    <xf numFmtId="0" fontId="143" fillId="0" borderId="0"/>
    <xf numFmtId="0" fontId="155" fillId="45" borderId="0">
      <alignment horizontal="left" vertical="center"/>
      <protection locked="0"/>
    </xf>
    <xf numFmtId="0" fontId="160" fillId="30" borderId="0">
      <alignment horizontal="center"/>
      <protection locked="0"/>
    </xf>
    <xf numFmtId="0" fontId="160" fillId="30" borderId="0">
      <alignment horizontal="center"/>
      <protection locked="0"/>
    </xf>
    <xf numFmtId="0" fontId="160" fillId="30" borderId="0">
      <alignment horizontal="center"/>
      <protection locked="0"/>
    </xf>
    <xf numFmtId="0" fontId="174" fillId="30" borderId="0">
      <alignment horizontal="center"/>
      <protection locked="0"/>
    </xf>
    <xf numFmtId="0" fontId="174" fillId="30" borderId="0">
      <alignment horizontal="center"/>
      <protection locked="0"/>
    </xf>
    <xf numFmtId="0" fontId="174" fillId="30" borderId="0">
      <alignment horizontal="center"/>
      <protection locked="0"/>
    </xf>
    <xf numFmtId="0" fontId="156" fillId="30" borderId="0">
      <alignment horizontal="left"/>
      <protection locked="0"/>
    </xf>
    <xf numFmtId="0" fontId="160" fillId="30" borderId="0">
      <alignment horizontal="left"/>
      <protection locked="0"/>
    </xf>
    <xf numFmtId="0" fontId="160" fillId="30" borderId="0">
      <alignment horizontal="left"/>
      <protection locked="0"/>
    </xf>
    <xf numFmtId="0" fontId="160" fillId="30" borderId="0">
      <alignment horizontal="left"/>
      <protection locked="0"/>
    </xf>
    <xf numFmtId="0" fontId="160" fillId="30" borderId="0">
      <alignment horizontal="left"/>
      <protection locked="0"/>
    </xf>
    <xf numFmtId="0" fontId="195" fillId="30" borderId="0">
      <alignment horizontal="left"/>
      <protection locked="0"/>
    </xf>
    <xf numFmtId="0" fontId="195" fillId="30" borderId="0">
      <alignment horizontal="left"/>
      <protection locked="0"/>
    </xf>
    <xf numFmtId="0" fontId="195" fillId="30" borderId="0">
      <alignment horizontal="left"/>
      <protection locked="0"/>
    </xf>
    <xf numFmtId="0" fontId="143" fillId="0" borderId="0"/>
    <xf numFmtId="0" fontId="144" fillId="0" borderId="0"/>
    <xf numFmtId="0" fontId="196" fillId="0" borderId="38"/>
    <xf numFmtId="0" fontId="197" fillId="0" borderId="39"/>
    <xf numFmtId="0" fontId="198" fillId="0" borderId="48"/>
    <xf numFmtId="0" fontId="198" fillId="0" borderId="0"/>
    <xf numFmtId="0" fontId="114" fillId="0" borderId="0"/>
    <xf numFmtId="0" fontId="86" fillId="0" borderId="38"/>
    <xf numFmtId="0" fontId="87" fillId="0" borderId="39"/>
    <xf numFmtId="0" fontId="75" fillId="0" borderId="40"/>
    <xf numFmtId="0" fontId="172" fillId="30" borderId="0">
      <protection locked="0"/>
    </xf>
    <xf numFmtId="0" fontId="160" fillId="0" borderId="59"/>
    <xf numFmtId="0" fontId="18" fillId="0" borderId="60"/>
    <xf numFmtId="0" fontId="50" fillId="46" borderId="0"/>
    <xf numFmtId="0" fontId="53" fillId="40" borderId="0"/>
    <xf numFmtId="0" fontId="199" fillId="65" borderId="53"/>
    <xf numFmtId="0" fontId="159" fillId="60" borderId="53"/>
    <xf numFmtId="0" fontId="159" fillId="60" borderId="53"/>
    <xf numFmtId="2" fontId="160" fillId="0" borderId="0"/>
    <xf numFmtId="2" fontId="160" fillId="0" borderId="0"/>
    <xf numFmtId="0" fontId="141" fillId="0" borderId="0"/>
    <xf numFmtId="0" fontId="84" fillId="0" borderId="0">
      <alignment horizontal="center"/>
    </xf>
    <xf numFmtId="0" fontId="84" fillId="0" borderId="0">
      <alignment horizontal="center" textRotation="90"/>
    </xf>
    <xf numFmtId="0" fontId="109" fillId="0" borderId="0"/>
    <xf numFmtId="187" fontId="109" fillId="0" borderId="0"/>
    <xf numFmtId="0" fontId="200" fillId="0" borderId="0"/>
    <xf numFmtId="9" fontId="200" fillId="0" borderId="0" applyFont="0" applyFill="0" applyBorder="0" applyAlignment="0" applyProtection="0"/>
    <xf numFmtId="0" fontId="43" fillId="38" borderId="0" applyNumberFormat="0" applyBorder="0" applyProtection="0"/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47" borderId="0" applyNumberFormat="0" applyBorder="0" applyProtection="0"/>
    <xf numFmtId="0" fontId="43" fillId="48" borderId="0" applyNumberFormat="0" applyBorder="0" applyProtection="0"/>
    <xf numFmtId="0" fontId="43" fillId="49" borderId="0" applyNumberFormat="0" applyBorder="0" applyProtection="0"/>
    <xf numFmtId="0" fontId="43" fillId="41" borderId="0" applyNumberFormat="0" applyBorder="0" applyProtection="0"/>
    <xf numFmtId="0" fontId="43" fillId="47" borderId="0" applyNumberFormat="0" applyBorder="0" applyProtection="0"/>
    <xf numFmtId="0" fontId="43" fillId="50" borderId="0" applyNumberFormat="0" applyBorder="0" applyProtection="0"/>
    <xf numFmtId="0" fontId="45" fillId="54" borderId="0" applyNumberFormat="0" applyBorder="0" applyProtection="0"/>
    <xf numFmtId="0" fontId="45" fillId="48" borderId="0" applyNumberFormat="0" applyBorder="0" applyProtection="0"/>
    <xf numFmtId="0" fontId="45" fillId="49" borderId="0" applyNumberFormat="0" applyBorder="0" applyProtection="0"/>
    <xf numFmtId="0" fontId="45" fillId="35" borderId="0" applyNumberFormat="0" applyBorder="0" applyProtection="0"/>
    <xf numFmtId="0" fontId="45" fillId="36" borderId="0" applyNumberFormat="0" applyBorder="0" applyProtection="0"/>
    <xf numFmtId="0" fontId="45" fillId="55" borderId="0" applyNumberFormat="0" applyBorder="0" applyProtection="0"/>
    <xf numFmtId="0" fontId="145" fillId="0" borderId="38" applyNumberFormat="0" applyProtection="0"/>
    <xf numFmtId="0" fontId="146" fillId="0" borderId="39" applyNumberFormat="0" applyProtection="0"/>
    <xf numFmtId="0" fontId="147" fillId="0" borderId="48" applyNumberFormat="0" applyProtection="0"/>
    <xf numFmtId="0" fontId="147" fillId="0" borderId="0" applyNumberFormat="0" applyBorder="0" applyProtection="0"/>
    <xf numFmtId="0" fontId="196" fillId="0" borderId="38"/>
    <xf numFmtId="0" fontId="197" fillId="0" borderId="39"/>
    <xf numFmtId="0" fontId="198" fillId="0" borderId="48"/>
    <xf numFmtId="0" fontId="198" fillId="0" borderId="0"/>
    <xf numFmtId="0" fontId="200" fillId="0" borderId="0"/>
    <xf numFmtId="0" fontId="210" fillId="64" borderId="15"/>
    <xf numFmtId="0" fontId="35" fillId="0" borderId="0"/>
    <xf numFmtId="0" fontId="201" fillId="83" borderId="0"/>
    <xf numFmtId="0" fontId="201" fillId="84" borderId="0"/>
    <xf numFmtId="0" fontId="35" fillId="29" borderId="0"/>
    <xf numFmtId="0" fontId="202" fillId="85" borderId="0"/>
    <xf numFmtId="0" fontId="34" fillId="86" borderId="0"/>
    <xf numFmtId="204" fontId="19" fillId="0" borderId="0"/>
    <xf numFmtId="0" fontId="203" fillId="0" borderId="0"/>
    <xf numFmtId="0" fontId="204" fillId="40" borderId="0"/>
    <xf numFmtId="0" fontId="205" fillId="0" borderId="0">
      <alignment horizontal="center"/>
    </xf>
    <xf numFmtId="0" fontId="206" fillId="0" borderId="0"/>
    <xf numFmtId="0" fontId="207" fillId="0" borderId="0"/>
    <xf numFmtId="0" fontId="44" fillId="0" borderId="0"/>
    <xf numFmtId="0" fontId="205" fillId="0" borderId="0">
      <alignment horizontal="center" textRotation="90"/>
    </xf>
    <xf numFmtId="0" fontId="208" fillId="64" borderId="0"/>
    <xf numFmtId="0" fontId="209" fillId="0" borderId="0"/>
    <xf numFmtId="0" fontId="211" fillId="0" borderId="0"/>
    <xf numFmtId="187" fontId="211" fillId="0" borderId="0"/>
    <xf numFmtId="0" fontId="19" fillId="0" borderId="0"/>
    <xf numFmtId="0" fontId="19" fillId="0" borderId="0"/>
    <xf numFmtId="0" fontId="202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0" fontId="212" fillId="0" borderId="0"/>
    <xf numFmtId="0" fontId="15" fillId="0" borderId="0"/>
    <xf numFmtId="0" fontId="15" fillId="0" borderId="0"/>
    <xf numFmtId="205" fontId="15" fillId="0" borderId="0" applyFont="0" applyFill="0" applyBorder="0" applyAlignment="0" applyProtection="0"/>
    <xf numFmtId="0" fontId="2" fillId="0" borderId="0"/>
    <xf numFmtId="206" fontId="15" fillId="0" borderId="0"/>
    <xf numFmtId="206" fontId="15" fillId="0" borderId="0"/>
    <xf numFmtId="206" fontId="15" fillId="0" borderId="0"/>
    <xf numFmtId="206" fontId="15" fillId="0" borderId="0"/>
    <xf numFmtId="206" fontId="15" fillId="0" borderId="0"/>
    <xf numFmtId="206" fontId="15" fillId="0" borderId="0"/>
    <xf numFmtId="206" fontId="15" fillId="0" borderId="0"/>
    <xf numFmtId="206" fontId="15" fillId="0" borderId="0"/>
    <xf numFmtId="9" fontId="15" fillId="0" borderId="0" applyFon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61"/>
    <xf numFmtId="9" fontId="15" fillId="0" borderId="0" applyFont="0" applyFill="0" applyBorder="0" applyAlignment="0" applyProtection="0"/>
    <xf numFmtId="206" fontId="15" fillId="0" borderId="0"/>
    <xf numFmtId="9" fontId="213" fillId="0" borderId="0" applyFont="0" applyFill="0" applyBorder="0" applyAlignment="0" applyProtection="0"/>
    <xf numFmtId="9" fontId="2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81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0" fontId="38" fillId="0" borderId="0"/>
    <xf numFmtId="0" fontId="3" fillId="0" borderId="0" applyNumberFormat="0" applyFill="0" applyBorder="0" applyAlignment="0" applyProtection="0"/>
    <xf numFmtId="0" fontId="9" fillId="7" borderId="0" applyNumberFormat="0" applyBorder="0" applyAlignment="0" applyProtection="0"/>
    <xf numFmtId="43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2" fillId="0" borderId="0" applyFont="0" applyFill="0" applyBorder="0" applyAlignment="0" applyProtection="0"/>
    <xf numFmtId="167" fontId="20" fillId="26" borderId="11">
      <alignment vertical="center"/>
    </xf>
    <xf numFmtId="167" fontId="21" fillId="27" borderId="11">
      <alignment vertical="center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14" fillId="0" borderId="0"/>
    <xf numFmtId="0" fontId="214" fillId="0" borderId="0"/>
    <xf numFmtId="0" fontId="214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5" fillId="0" borderId="0"/>
    <xf numFmtId="171" fontId="39" fillId="0" borderId="0" applyBorder="0" applyProtection="0"/>
    <xf numFmtId="9" fontId="19" fillId="0" borderId="0"/>
    <xf numFmtId="167" fontId="20" fillId="26" borderId="62">
      <alignment vertical="center"/>
    </xf>
    <xf numFmtId="167" fontId="21" fillId="27" borderId="62">
      <alignment vertical="center"/>
    </xf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7" fillId="0" borderId="0" applyNumberFormat="0" applyBorder="0" applyProtection="0"/>
    <xf numFmtId="0" fontId="39" fillId="0" borderId="0"/>
    <xf numFmtId="44" fontId="39" fillId="0" borderId="0" applyFont="0" applyFill="0" applyBorder="0" applyAlignment="0" applyProtection="0"/>
    <xf numFmtId="0" fontId="218" fillId="0" borderId="0"/>
    <xf numFmtId="171" fontId="218" fillId="0" borderId="0" applyBorder="0" applyProtection="0"/>
    <xf numFmtId="207" fontId="218" fillId="0" borderId="0" applyBorder="0" applyProtection="0"/>
    <xf numFmtId="181" fontId="219" fillId="0" borderId="0" applyFont="0" applyFill="0" applyBorder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" fontId="0" fillId="2" borderId="1" xfId="0" applyNumberFormat="1" applyFill="1" applyBorder="1"/>
    <xf numFmtId="1" fontId="0" fillId="2" borderId="0" xfId="0" applyNumberFormat="1" applyFill="1"/>
    <xf numFmtId="165" fontId="0" fillId="0" borderId="0" xfId="0" applyNumberFormat="1"/>
    <xf numFmtId="0" fontId="1" fillId="4" borderId="0" xfId="0" applyFont="1" applyFill="1"/>
    <xf numFmtId="1" fontId="0" fillId="25" borderId="2" xfId="0" applyNumberFormat="1" applyFill="1" applyBorder="1"/>
    <xf numFmtId="164" fontId="0" fillId="2" borderId="2" xfId="0" applyNumberFormat="1" applyFill="1" applyBorder="1"/>
    <xf numFmtId="0" fontId="13" fillId="87" borderId="0" xfId="0" applyFont="1" applyFill="1"/>
    <xf numFmtId="0" fontId="1" fillId="0" borderId="1" xfId="0" applyFont="1" applyBorder="1"/>
    <xf numFmtId="0" fontId="1" fillId="0" borderId="0" xfId="0" applyFont="1"/>
    <xf numFmtId="3" fontId="0" fillId="0" borderId="0" xfId="0" applyNumberFormat="1" applyAlignment="1">
      <alignment horizontal="right" vertical="center"/>
    </xf>
    <xf numFmtId="1" fontId="0" fillId="25" borderId="0" xfId="0" applyNumberFormat="1" applyFill="1"/>
    <xf numFmtId="1" fontId="0" fillId="0" borderId="2" xfId="0" applyNumberFormat="1" applyBorder="1"/>
    <xf numFmtId="1" fontId="0" fillId="25" borderId="1" xfId="0" applyNumberFormat="1" applyFill="1" applyBorder="1"/>
    <xf numFmtId="0" fontId="11" fillId="87" borderId="0" xfId="0" applyFont="1" applyFill="1"/>
    <xf numFmtId="0" fontId="13" fillId="87" borderId="1" xfId="0" applyFont="1" applyFill="1" applyBorder="1"/>
    <xf numFmtId="1" fontId="0" fillId="2" borderId="2" xfId="0" applyNumberFormat="1" applyFill="1" applyBorder="1"/>
    <xf numFmtId="3" fontId="0" fillId="0" borderId="2" xfId="0" applyNumberFormat="1" applyBorder="1" applyAlignment="1">
      <alignment horizontal="right" vertical="center"/>
    </xf>
    <xf numFmtId="0" fontId="0" fillId="0" borderId="2" xfId="0" applyBorder="1"/>
    <xf numFmtId="0" fontId="0" fillId="2" borderId="2" xfId="0" applyFill="1" applyBorder="1"/>
    <xf numFmtId="0" fontId="216" fillId="4" borderId="0" xfId="0" applyFont="1" applyFill="1"/>
    <xf numFmtId="0" fontId="221" fillId="0" borderId="0" xfId="0" applyFont="1"/>
    <xf numFmtId="0" fontId="222" fillId="0" borderId="0" xfId="0" applyFont="1"/>
    <xf numFmtId="9" fontId="0" fillId="0" borderId="0" xfId="3642" applyFont="1"/>
    <xf numFmtId="1" fontId="0" fillId="0" borderId="0" xfId="3641" applyNumberFormat="1" applyFont="1"/>
    <xf numFmtId="0" fontId="220" fillId="0" borderId="0" xfId="0" applyFont="1"/>
    <xf numFmtId="3" fontId="1" fillId="0" borderId="0" xfId="0" applyNumberFormat="1" applyFont="1"/>
    <xf numFmtId="3" fontId="0" fillId="0" borderId="0" xfId="0" applyNumberFormat="1"/>
    <xf numFmtId="43" fontId="0" fillId="0" borderId="0" xfId="3641" applyFont="1"/>
    <xf numFmtId="9" fontId="0" fillId="0" borderId="0" xfId="3641" applyNumberFormat="1" applyFont="1"/>
    <xf numFmtId="43" fontId="1" fillId="0" borderId="0" xfId="3641" applyFont="1"/>
    <xf numFmtId="208" fontId="0" fillId="0" borderId="0" xfId="3641" applyNumberFormat="1" applyFont="1"/>
    <xf numFmtId="0" fontId="0" fillId="0" borderId="0" xfId="3641" applyNumberFormat="1" applyFont="1"/>
    <xf numFmtId="43" fontId="0" fillId="0" borderId="0" xfId="3641" applyFont="1" applyAlignment="1">
      <alignment horizontal="center" vertical="center"/>
    </xf>
    <xf numFmtId="43" fontId="0" fillId="88" borderId="0" xfId="3641" applyFont="1" applyFill="1"/>
    <xf numFmtId="0" fontId="0" fillId="88" borderId="0" xfId="0" applyFill="1"/>
    <xf numFmtId="1" fontId="0" fillId="89" borderId="1" xfId="0" applyNumberFormat="1" applyFill="1" applyBorder="1"/>
    <xf numFmtId="1" fontId="0" fillId="89" borderId="0" xfId="0" applyNumberFormat="1" applyFill="1"/>
    <xf numFmtId="0" fontId="11" fillId="87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3641" applyFont="1" applyAlignment="1">
      <alignment horizontal="center" vertical="center" wrapText="1"/>
    </xf>
    <xf numFmtId="0" fontId="222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 wrapText="1"/>
    </xf>
    <xf numFmtId="0" fontId="221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 wrapText="1"/>
    </xf>
    <xf numFmtId="43" fontId="0" fillId="0" borderId="0" xfId="3641" applyFont="1" applyAlignment="1">
      <alignment horizontal="center" vertical="center"/>
    </xf>
    <xf numFmtId="1" fontId="220" fillId="0" borderId="0" xfId="0" applyNumberFormat="1" applyFont="1"/>
  </cellXfs>
  <cellStyles count="3643">
    <cellStyle name="€ : (converti en EURO)" xfId="792" xr:uid="{E6A267E4-1F99-4891-9F33-322EEA85F2E5}"/>
    <cellStyle name="€ : (converti en EURO) 2" xfId="793" xr:uid="{748C1D83-252D-4332-B5E1-837ED8E7F559}"/>
    <cellStyle name="€ : (converti en EURO) 2 2" xfId="1687" xr:uid="{247239DC-112C-47CD-BEF6-E56BBBB305D6}"/>
    <cellStyle name="€ : (converti en EURO) 3" xfId="794" xr:uid="{99E170AE-3DCB-4771-90A5-87AAC7D18B40}"/>
    <cellStyle name="€ : (converti en EURO) 3 2" xfId="1688" xr:uid="{2370BB14-F679-4A4D-86AF-7FB50CC78565}"/>
    <cellStyle name="€ : (converti en EURO) 4" xfId="795" xr:uid="{3236B291-91DF-4D97-8ABC-0D609D417D18}"/>
    <cellStyle name="€ : (converti en EURO) 4 2" xfId="1689" xr:uid="{D39278C3-7991-42EA-AE44-FFEE0EE4DF5D}"/>
    <cellStyle name="€ : (converti en EURO) 5" xfId="1686" xr:uid="{B5F872F7-2D51-47C5-B6FD-803AB4BE1E1A}"/>
    <cellStyle name="€ : (formule ECRASEE)" xfId="796" xr:uid="{AB8553BF-2547-4F29-B438-F9D55F9B2B65}"/>
    <cellStyle name="€ : (formule ECRASEE) 2" xfId="797" xr:uid="{8D3F34AB-67FC-4378-9C0C-A1E6951A6BB1}"/>
    <cellStyle name="€ : (formule ECRASEE) 2 2" xfId="1691" xr:uid="{0AA6B5D6-6413-4D2C-B54B-482C0C96156A}"/>
    <cellStyle name="€ : (formule ECRASEE) 3" xfId="1690" xr:uid="{8DE11596-825C-4F9F-AFDB-562159ED3391}"/>
    <cellStyle name="€ : (NON converti)" xfId="798" xr:uid="{8BCFA39B-B056-4102-993D-A440BDA3A6E9}"/>
    <cellStyle name="€ : (NON converti) 2" xfId="799" xr:uid="{644E6704-876E-4706-8FF2-ABFCF432DF60}"/>
    <cellStyle name="€ : (NON converti) 2 2" xfId="1693" xr:uid="{DC8667B6-3ACD-42E2-B182-7E8B432DB63C}"/>
    <cellStyle name="€ : (NON converti) 3" xfId="800" xr:uid="{ED0D97E8-8413-4D81-BFE1-388CEE90F3C0}"/>
    <cellStyle name="€ : (NON converti) 3 2" xfId="1694" xr:uid="{AEDA87FE-DF6A-423F-9F51-6D2706B146CE}"/>
    <cellStyle name="€ : (NON converti) 4" xfId="801" xr:uid="{594C094F-66AE-4087-AF4F-7D59E1E4CD5E}"/>
    <cellStyle name="€ : (NON converti) 4 2" xfId="1695" xr:uid="{4BA3F340-B5C6-48ED-9295-4D7AE7E48655}"/>
    <cellStyle name="€ : (NON converti) 5" xfId="1692" xr:uid="{20DE71DC-5F66-4680-99CC-CD1FCD9F7FE3}"/>
    <cellStyle name="€ : (passage a l'EURO)" xfId="802" xr:uid="{A131679F-D25E-4EEE-890D-69ECFCFC7D8C}"/>
    <cellStyle name="€ : (passage a l'EURO) 2" xfId="803" xr:uid="{016401FD-C0F9-4016-A017-C36A8CD13C8E}"/>
    <cellStyle name="€ : (passage a l'EURO) 2 2" xfId="1697" xr:uid="{B90563FA-FCCF-4B71-B065-2E9DD820EE32}"/>
    <cellStyle name="€ : (passage a l'EURO) 3" xfId="804" xr:uid="{DE64C7FC-B1A2-485B-890A-1CF584AC497F}"/>
    <cellStyle name="€ : (passage a l'EURO) 3 2" xfId="1698" xr:uid="{4E8A16AC-335D-4A58-97B2-541D19DF2470}"/>
    <cellStyle name="€ : (passage a l'EURO) 4" xfId="805" xr:uid="{A55B45F5-7C81-43D0-9FF8-D8E73CABCCAE}"/>
    <cellStyle name="€ : (passage a l'EURO) 4 2" xfId="1699" xr:uid="{8818757F-9FDF-495A-AFC2-CEAD61BE6CAF}"/>
    <cellStyle name="€ : (passage a l'EURO) 5" xfId="1696" xr:uid="{C7877B9E-F9A8-460D-9A86-87CE1D7D71D3}"/>
    <cellStyle name="20 % - Accent1" xfId="707" xr:uid="{1D571249-9305-4D17-AE6B-228E9C925074}"/>
    <cellStyle name="20 % - Accent1 2" xfId="1700" xr:uid="{EA829D93-4F33-4E3C-BFC0-5E8BCEBDF414}"/>
    <cellStyle name="20 % - Accent1 2 2" xfId="2671" xr:uid="{B81E8EAA-805C-41B9-9F24-0A20A1642E0E}"/>
    <cellStyle name="20 % - Accent2" xfId="708" xr:uid="{0C6EB14B-B99B-4BF8-9F03-39ABF034C171}"/>
    <cellStyle name="20 % - Accent2 2" xfId="1701" xr:uid="{A01671A4-8405-4CD2-BA8F-062165AF18CB}"/>
    <cellStyle name="20 % - Accent2 2 2" xfId="2672" xr:uid="{B5E5248B-384D-4D85-8626-1FCAD383B5A1}"/>
    <cellStyle name="20 % - Accent3" xfId="709" xr:uid="{0043B6FB-4CCB-4938-BA3D-93FFDADE860C}"/>
    <cellStyle name="20 % - Accent3 2" xfId="1702" xr:uid="{21567383-80A7-4C3A-8C20-DEF8AB068198}"/>
    <cellStyle name="20 % - Accent3 2 2" xfId="2673" xr:uid="{35C3BE3C-0C0E-4A97-9968-7833952F5969}"/>
    <cellStyle name="20 % - Accent4" xfId="710" xr:uid="{0F328976-5CE2-4CD0-8140-105B43A88875}"/>
    <cellStyle name="20 % - Accent4 2" xfId="1703" xr:uid="{30662A33-75ED-486A-9BDC-843DFDA4E78D}"/>
    <cellStyle name="20 % - Accent4 2 2" xfId="2674" xr:uid="{7DF7B08D-F337-43AE-BE86-501409D348D9}"/>
    <cellStyle name="20 % - Accent5" xfId="711" xr:uid="{1577F9BA-65C9-47AE-B8C6-0414957649C9}"/>
    <cellStyle name="20 % - Accent5 2" xfId="1704" xr:uid="{0DEA1753-58AD-43F1-9889-058408ECC183}"/>
    <cellStyle name="20 % - Accent5 2 2" xfId="2675" xr:uid="{B2EEAAC6-1F23-4DD5-A373-CABCC1EC7BC6}"/>
    <cellStyle name="20 % - Accent6" xfId="712" xr:uid="{B488CBC9-5CE8-45E6-9DAA-4E638EA891D3}"/>
    <cellStyle name="20 % - Accent6 2" xfId="1705" xr:uid="{6419E569-D1B3-4113-BB80-F71BDDA4EA3A}"/>
    <cellStyle name="20 % - Accent6 2 2" xfId="2676" xr:uid="{F03B17F7-ACA8-4E48-8730-A007829D5CAC}"/>
    <cellStyle name="20 % - Accent1 2" xfId="701" xr:uid="{DCA8EA57-2C15-498C-95AD-5F26DE8C70B6}"/>
    <cellStyle name="20 % - Accent1 2 2" xfId="1724" xr:uid="{3E9F264B-E015-457F-9D9F-F5D170559DF9}"/>
    <cellStyle name="20 % - Accent1 3" xfId="719" xr:uid="{180FC1A5-8464-4278-9B23-865D774F87B9}"/>
    <cellStyle name="20 % - Accent2 2" xfId="702" xr:uid="{8EB7172F-8219-4EE1-93AB-191F04794688}"/>
    <cellStyle name="20 % - Accent2 2 2" xfId="1725" xr:uid="{1E8D3900-A8E7-46AC-A206-4AD97DB37AC9}"/>
    <cellStyle name="20 % - Accent2 3" xfId="720" xr:uid="{EF0FC25E-CD56-41AE-901C-3353C7F40F00}"/>
    <cellStyle name="20 % - Accent3 2" xfId="703" xr:uid="{0D006360-8CA5-480C-9C45-E1B44682F09F}"/>
    <cellStyle name="20 % - Accent3 2 2" xfId="1726" xr:uid="{24573B1E-3ADE-4AEC-AF3D-E10E6ADB343C}"/>
    <cellStyle name="20 % - Accent3 3" xfId="721" xr:uid="{EE79150B-B962-4503-8245-71BD94BF6911}"/>
    <cellStyle name="20 % - Accent4 2" xfId="191" xr:uid="{8AC29389-2928-4C44-A4DD-33DCE13AE9CE}"/>
    <cellStyle name="20 % - Accent4 2 2" xfId="1727" xr:uid="{1B2B414F-BE5A-48DF-836A-D6E08921A292}"/>
    <cellStyle name="20 % - Accent4 2 3" xfId="704" xr:uid="{4C3AA66E-9579-4AB5-8AB3-9D243623B49E}"/>
    <cellStyle name="20 % - Accent4 3" xfId="722" xr:uid="{00795B7E-4642-4D7A-9B77-54C6355CFDDE}"/>
    <cellStyle name="20 % - Accent5 2" xfId="705" xr:uid="{D9F2331C-C6BB-4C15-8A03-735C2978F97F}"/>
    <cellStyle name="20 % - Accent5 2 2" xfId="1728" xr:uid="{9A6837F7-F4D3-4B05-A6F0-B07130DCD8DB}"/>
    <cellStyle name="20 % - Accent5 3" xfId="723" xr:uid="{6B382060-9357-4179-9DC6-20333DF71AD6}"/>
    <cellStyle name="20 % - Accent6 2" xfId="706" xr:uid="{61705D34-42D9-419B-ABA1-475C3F3F1D3C}"/>
    <cellStyle name="20 % - Accent6 2 2" xfId="1729" xr:uid="{F0CDD8C4-4436-48FC-8098-556D82C6D143}"/>
    <cellStyle name="20 % - Accent6 3" xfId="724" xr:uid="{AA5281D2-69FC-4072-977B-FE7FB5BF7F0F}"/>
    <cellStyle name="20% - Accent1 2" xfId="1706" xr:uid="{EC5B5DE3-587D-48A2-92B8-703642081337}"/>
    <cellStyle name="20% - Accent2 2" xfId="1707" xr:uid="{51B31B4E-FEB6-469D-9EA4-5072E7FBCB18}"/>
    <cellStyle name="20% - Accent3 2" xfId="1708" xr:uid="{4E09391A-6204-42B7-BD1D-421F5D6C3D1E}"/>
    <cellStyle name="20% - Accent4 2" xfId="1709" xr:uid="{DB68098B-9A61-49CD-9E6E-BCE5651ADAB7}"/>
    <cellStyle name="20% - Accent5 2" xfId="1710" xr:uid="{39B6AD21-C307-473A-902B-E49197B8B7B5}"/>
    <cellStyle name="20% - Accent6 2" xfId="1711" xr:uid="{F7666918-CBA6-40AB-B65E-73A9F938626F}"/>
    <cellStyle name="20% - Colore 1" xfId="725" xr:uid="{80A506E7-3E57-4097-B08C-C4F7CBE7235A}"/>
    <cellStyle name="20% - Colore 1 2" xfId="1712" xr:uid="{B2FB84E0-1340-4EB5-8F34-B697E2115089}"/>
    <cellStyle name="20% - Colore 2" xfId="726" xr:uid="{3C82717F-A37A-4DDD-B05E-E756181C0FF6}"/>
    <cellStyle name="20% - Colore 2 2" xfId="1713" xr:uid="{73FB6E0D-155F-4384-9EE8-63A7205C5ED3}"/>
    <cellStyle name="20% - Colore 3" xfId="727" xr:uid="{7FC616E2-FA5B-4920-93FE-D9B5EC8CD40A}"/>
    <cellStyle name="20% - Colore 3 2" xfId="1714" xr:uid="{EDEA7976-403D-45AC-90AF-8BB48D412CC7}"/>
    <cellStyle name="20% - Colore 4" xfId="728" xr:uid="{4B0546DB-D90E-4FA7-B2D4-C05BAF1AC91B}"/>
    <cellStyle name="20% - Colore 4 2" xfId="1715" xr:uid="{4BF02A40-68BF-4581-962D-27BA389D0A97}"/>
    <cellStyle name="20% - Colore 5" xfId="729" xr:uid="{B7A68F0C-3302-4063-840F-D8997C03964B}"/>
    <cellStyle name="20% - Colore 5 2" xfId="1716" xr:uid="{C1B7E912-C2FB-48BE-934D-48F8435E835D}"/>
    <cellStyle name="20% - Colore 6" xfId="730" xr:uid="{CD16BF06-A659-4FDD-A03F-DDC49F1368ED}"/>
    <cellStyle name="20% - Colore 6 2" xfId="1717" xr:uid="{0C103CC9-C73F-4E08-8E30-F3E4CECE7863}"/>
    <cellStyle name="20% - Énfasis1" xfId="713" xr:uid="{394C273B-6AD9-4387-AD9D-4E3E018E1EBE}"/>
    <cellStyle name="20% - Énfasis1 2" xfId="1718" xr:uid="{912CFE05-3125-4410-8688-13BF23F70A2A}"/>
    <cellStyle name="20% - Énfasis2" xfId="714" xr:uid="{DC1577D7-EA3B-45D0-868F-2FF80C173F7A}"/>
    <cellStyle name="20% - Énfasis2 2" xfId="1719" xr:uid="{FA47FC15-AD14-417B-B416-10820EA575D6}"/>
    <cellStyle name="20% - Énfasis3" xfId="715" xr:uid="{854F86CA-441D-4117-A7FC-F38F2563102D}"/>
    <cellStyle name="20% - Énfasis3 2" xfId="1720" xr:uid="{D2BC22B4-AA0B-4C85-9146-8654EE5CD97E}"/>
    <cellStyle name="20% - Énfasis4" xfId="716" xr:uid="{E76FD218-E5AB-4EE6-8160-41BEED8CB8A5}"/>
    <cellStyle name="20% - Énfasis4 2" xfId="1721" xr:uid="{3C853DCC-B588-4A0F-AEE2-7A628FE3EE77}"/>
    <cellStyle name="20% - Énfasis5" xfId="717" xr:uid="{6B0808F2-B9C6-42C7-B8B5-BFA813E3A5C7}"/>
    <cellStyle name="20% - Énfasis5 2" xfId="1722" xr:uid="{E38B9A81-4D2B-41F1-AD32-8FE387E3F73E}"/>
    <cellStyle name="20% - Énfasis6" xfId="718" xr:uid="{5EDB8C39-376E-4093-A3F3-E828C93E874C}"/>
    <cellStyle name="20% - Énfasis6 2" xfId="1723" xr:uid="{D6D24AB7-FC9E-4F80-99F4-E0D88CBBC16B}"/>
    <cellStyle name="40 % - Accent1" xfId="737" xr:uid="{C8491203-A125-412A-957A-860ABAD7D076}"/>
    <cellStyle name="40 % - Accent1 2" xfId="1730" xr:uid="{B58DE99C-E874-4E4C-8426-2147386E9F13}"/>
    <cellStyle name="40 % - Accent1 2 2" xfId="2677" xr:uid="{DFB831FC-7700-45A9-90AD-0CC3B2A4AD19}"/>
    <cellStyle name="40 % - Accent2" xfId="738" xr:uid="{99872733-2B0D-4354-9700-DE8AA2B5EF99}"/>
    <cellStyle name="40 % - Accent2 2" xfId="1731" xr:uid="{BB6DD8BF-3B8E-47D3-8C53-AC8BA87CF04F}"/>
    <cellStyle name="40 % - Accent2 2 2" xfId="2678" xr:uid="{3B107D5B-65FC-44F5-ABC3-9968DEE9C1D6}"/>
    <cellStyle name="40 % - Accent3" xfId="739" xr:uid="{1ED1E5AC-9413-425A-8BB0-7C563A666EDF}"/>
    <cellStyle name="40 % - Accent3 2" xfId="1732" xr:uid="{35924D02-861D-4092-890C-F15BD762C9D9}"/>
    <cellStyle name="40 % - Accent3 2 2" xfId="2679" xr:uid="{413CABA2-AB49-4A99-82ED-B4CFFE8EC443}"/>
    <cellStyle name="40 % - Accent4" xfId="740" xr:uid="{29987A23-516B-479E-9360-7608413CA576}"/>
    <cellStyle name="40 % - Accent4 2" xfId="1733" xr:uid="{FB26E791-9BA6-419E-A3A8-F6A841EC5976}"/>
    <cellStyle name="40 % - Accent4 2 2" xfId="2680" xr:uid="{A54F21A1-EEBB-4B8B-8A7D-7470376C4B8B}"/>
    <cellStyle name="40 % - Accent5" xfId="741" xr:uid="{FBA78CDA-B429-4909-A843-FADB1D30AAD9}"/>
    <cellStyle name="40 % - Accent5 2" xfId="1734" xr:uid="{292E64F7-00A4-4DE0-A39A-C2F89245EFD0}"/>
    <cellStyle name="40 % - Accent5 2 2" xfId="2681" xr:uid="{BE76AD25-C7B7-440F-B6B2-5741A3CE7DCA}"/>
    <cellStyle name="40 % - Accent6" xfId="742" xr:uid="{EEFDCFA2-11E2-4E81-B8E3-DBF50BCBB24F}"/>
    <cellStyle name="40 % - Accent6 2" xfId="1735" xr:uid="{47598475-7941-4B08-8E9F-B698021A3A6E}"/>
    <cellStyle name="40 % - Accent6 2 2" xfId="2682" xr:uid="{3BA73EFB-C71B-443D-BB90-526F73AF4241}"/>
    <cellStyle name="40 % - Accent1 2" xfId="731" xr:uid="{72DF3B89-A322-4ECC-B65C-A435890C111A}"/>
    <cellStyle name="40 % - Accent1 2 2" xfId="1754" xr:uid="{C03CD053-3992-4857-98AB-35842739079E}"/>
    <cellStyle name="40 % - Accent1 3" xfId="749" xr:uid="{ADB96983-2BC5-4312-8741-CB6672F56FB5}"/>
    <cellStyle name="40 % - Accent2 2" xfId="732" xr:uid="{6D9AC6CA-8ED1-426F-BDD5-932E3CF0A79B}"/>
    <cellStyle name="40 % - Accent2 2 2" xfId="1755" xr:uid="{4A8FD20F-3083-4FC2-A4EF-065FDA862D45}"/>
    <cellStyle name="40 % - Accent2 3" xfId="750" xr:uid="{BBB6B036-3163-40BE-B0D2-D9488FA77F07}"/>
    <cellStyle name="40 % - Accent3 2" xfId="733" xr:uid="{6C0CFC50-4050-4EA0-8295-B772EA9E47E1}"/>
    <cellStyle name="40 % - Accent3 2 2" xfId="1756" xr:uid="{56387167-3DEF-452E-B92D-215E62B3573E}"/>
    <cellStyle name="40 % - Accent3 3" xfId="751" xr:uid="{D434B172-1D5D-4CD4-A188-23B3C962C3CF}"/>
    <cellStyle name="40 % - Accent4 2" xfId="192" xr:uid="{2ACF4B5A-33FB-434D-A437-F796456BD845}"/>
    <cellStyle name="40 % - Accent4 2 2" xfId="1757" xr:uid="{A1E9F7A0-26EE-4E2E-8524-8468115A5BB6}"/>
    <cellStyle name="40 % - Accent4 2 3" xfId="734" xr:uid="{913E6DA2-DDC0-4D18-9617-2BEBC34AA4B7}"/>
    <cellStyle name="40 % - Accent4 3" xfId="752" xr:uid="{F3386BE3-7BA4-4CD5-9889-8F64B018BD84}"/>
    <cellStyle name="40 % - Accent5 2" xfId="735" xr:uid="{AE6A29E5-2388-467C-8CF5-0CE192E80208}"/>
    <cellStyle name="40 % - Accent5 2 2" xfId="1758" xr:uid="{1400B045-BA38-4C84-BE78-9E82492B6ABD}"/>
    <cellStyle name="40 % - Accent5 3" xfId="753" xr:uid="{6AA496D1-3328-4D1E-A9D7-D2E508993D3E}"/>
    <cellStyle name="40 % - Accent6 2" xfId="736" xr:uid="{E1110FAA-683D-4554-BD8A-1FD15AAFD916}"/>
    <cellStyle name="40 % - Accent6 2 2" xfId="1759" xr:uid="{4BB1EDF3-05FA-448F-9608-09B49701D593}"/>
    <cellStyle name="40 % - Accent6 3" xfId="754" xr:uid="{3D0DFD78-C0C9-4D84-9F05-788C1C306538}"/>
    <cellStyle name="40% - Accent1 2" xfId="1736" xr:uid="{A52C905C-DB84-4F47-BFBB-9C7C78D35642}"/>
    <cellStyle name="40% - Accent2 2" xfId="1737" xr:uid="{2C87775C-7D55-432E-AFF8-4539E5545660}"/>
    <cellStyle name="40% - Accent3 2" xfId="1738" xr:uid="{E3D56454-595B-4DB0-ADA2-2FFEE612B613}"/>
    <cellStyle name="40% - Accent4 2" xfId="1739" xr:uid="{C6751995-139A-4E0A-844A-8098034057EA}"/>
    <cellStyle name="40% - Accent5 2" xfId="1740" xr:uid="{097F6506-225E-4ADD-96DE-5AEAE42A16E7}"/>
    <cellStyle name="40% - Accent6 2" xfId="1741" xr:uid="{56A07684-BE6D-49A6-9A34-C904BEF109DB}"/>
    <cellStyle name="40% - Colore 1" xfId="755" xr:uid="{9CA194CD-4FE3-4573-B05A-79BDA70E5A3B}"/>
    <cellStyle name="40% - Colore 1 2" xfId="1742" xr:uid="{51489E70-30F6-43F6-BDE6-4B7D56087730}"/>
    <cellStyle name="40% - Colore 2" xfId="756" xr:uid="{A03CCFF7-9F41-4AE2-ADA3-1F9528D02EC2}"/>
    <cellStyle name="40% - Colore 2 2" xfId="1743" xr:uid="{339A764C-988A-45A1-B155-1ADB152B7511}"/>
    <cellStyle name="40% - Colore 3" xfId="757" xr:uid="{3BA79B38-EB8E-4ECF-945A-5D86B2035AC1}"/>
    <cellStyle name="40% - Colore 3 2" xfId="1744" xr:uid="{A932A715-BAAA-448D-B2E5-EEA6EFF3E0A6}"/>
    <cellStyle name="40% - Colore 4" xfId="758" xr:uid="{6B6540B7-E44C-4791-BC03-E3F6C4B99DD6}"/>
    <cellStyle name="40% - Colore 4 2" xfId="1745" xr:uid="{17639C9D-5C07-4829-8489-112F63ADD890}"/>
    <cellStyle name="40% - Colore 5" xfId="759" xr:uid="{5C816ED3-F91D-467E-B8C1-7037C5CC26F6}"/>
    <cellStyle name="40% - Colore 5 2" xfId="1746" xr:uid="{53B18FD2-553F-41AD-AC11-09A21314DFEA}"/>
    <cellStyle name="40% - Colore 6" xfId="760" xr:uid="{828093E2-01E6-4B9E-A620-AEECA50C7697}"/>
    <cellStyle name="40% - Colore 6 2" xfId="1747" xr:uid="{9C211038-3655-4398-85AD-9966C9D9959D}"/>
    <cellStyle name="40% - Énfasis1" xfId="743" xr:uid="{1F6199AD-46C5-4A93-A869-C4A813088FFE}"/>
    <cellStyle name="40% - Énfasis1 2" xfId="1748" xr:uid="{AE03043A-40F1-4B48-81D9-0F2F5603BE87}"/>
    <cellStyle name="40% - Énfasis2" xfId="744" xr:uid="{FCE831E1-C737-4D23-B91B-02F3C3747149}"/>
    <cellStyle name="40% - Énfasis2 2" xfId="1749" xr:uid="{BD23F462-8CD4-46CF-988B-1D98D717F368}"/>
    <cellStyle name="40% - Énfasis3" xfId="745" xr:uid="{036B8787-4F56-4724-9FA1-6B663336C708}"/>
    <cellStyle name="40% - Énfasis3 2" xfId="1750" xr:uid="{2DCCC424-B9D4-42B1-AEA3-B0FD11E26A70}"/>
    <cellStyle name="40% - Énfasis4" xfId="746" xr:uid="{C91560CE-65AC-41B8-9EC8-5B7FD71B68F7}"/>
    <cellStyle name="40% - Énfasis4 2" xfId="1751" xr:uid="{594B937A-A82A-4939-92E7-A07C19967C64}"/>
    <cellStyle name="40% - Énfasis5" xfId="747" xr:uid="{5E1B6252-B372-45F8-8EEA-6DED6A95D8C3}"/>
    <cellStyle name="40% - Énfasis5 2" xfId="1752" xr:uid="{EE6A75A7-27B7-4179-BA25-937D0D465CAB}"/>
    <cellStyle name="40% - Énfasis6" xfId="748" xr:uid="{20A3DF3D-E6FF-44F8-8660-1C0C95C2DFED}"/>
    <cellStyle name="40% - Énfasis6 2" xfId="1753" xr:uid="{E579D2EB-4642-41DA-9560-1F60ACCE127B}"/>
    <cellStyle name="5x indented GHG Textfiels" xfId="761" xr:uid="{3C31AC47-5DB2-4B85-B7ED-AF11DF8BE321}"/>
    <cellStyle name="5x indented GHG Textfiels 2" xfId="1760" xr:uid="{C9BD4CAA-F4AD-4A79-8EC6-E3A7BDA749D8}"/>
    <cellStyle name="60 % - Accent1" xfId="768" xr:uid="{B30EAA3B-AC3D-45EB-9680-27969949B2A7}"/>
    <cellStyle name="60 % - Accent1 2" xfId="1761" xr:uid="{7F2E1DAC-00DF-4DDF-A2E5-42B09E1860B1}"/>
    <cellStyle name="60 % - Accent1 2 2" xfId="2683" xr:uid="{C588C399-C392-4735-9973-72C4AB5165EA}"/>
    <cellStyle name="60 % - Accent2" xfId="769" xr:uid="{1F7D2459-463B-41EC-B1B5-70F0D6E71F6B}"/>
    <cellStyle name="60 % - Accent2 2" xfId="1762" xr:uid="{C7B9562B-2BB6-4160-BF8F-563924CB3E4A}"/>
    <cellStyle name="60 % - Accent2 2 2" xfId="2684" xr:uid="{1BF1B566-CD9E-457E-B89F-7628F12CEBB1}"/>
    <cellStyle name="60 % - Accent3" xfId="770" xr:uid="{44907481-68C2-47E8-B395-C1E9183667F0}"/>
    <cellStyle name="60 % - Accent3 2" xfId="1763" xr:uid="{6895A82C-E058-46E5-9300-11F0E19D7496}"/>
    <cellStyle name="60 % - Accent3 2 2" xfId="2685" xr:uid="{82770F28-3383-45DE-A117-39BB6E955CA4}"/>
    <cellStyle name="60 % - Accent4" xfId="771" xr:uid="{AF7BEB49-3A21-4EEA-980D-F523B7CF7A18}"/>
    <cellStyle name="60 % - Accent4 2" xfId="1764" xr:uid="{AD547647-A6E3-42A9-A009-D8DBD1329E14}"/>
    <cellStyle name="60 % - Accent4 2 2" xfId="2686" xr:uid="{A192A3AB-D5F3-41EF-A822-B1EA279BE3D7}"/>
    <cellStyle name="60 % - Accent5" xfId="772" xr:uid="{5E8D1C9B-CCD6-471D-9256-DB501C721074}"/>
    <cellStyle name="60 % - Accent5 2" xfId="1765" xr:uid="{98B7AE58-0020-490F-AE8E-0AEA00047FC9}"/>
    <cellStyle name="60 % - Accent5 2 2" xfId="2687" xr:uid="{3A4E1C4B-61E0-4CC9-851C-F5F3FD993E20}"/>
    <cellStyle name="60 % - Accent6" xfId="773" xr:uid="{F0EEBE6B-8801-495F-AFB8-7B4DC63378CB}"/>
    <cellStyle name="60 % - Accent6 2" xfId="1766" xr:uid="{CAD88F9C-32F5-42C6-BF7D-43A4171EDEDB}"/>
    <cellStyle name="60 % - Accent6 2 2" xfId="2688" xr:uid="{6A02313D-00D7-416F-B3A2-4FF15A2D3F8D}"/>
    <cellStyle name="60 % - Accent1 2" xfId="139" xr:uid="{DB13F5DB-2905-47F3-93EB-2C7BDDDC5B9F}"/>
    <cellStyle name="60 % - Accent1 2 2" xfId="1785" xr:uid="{F34CFC30-CBC7-4095-A97B-51F534FA5A54}"/>
    <cellStyle name="60 % - Accent1 2 3" xfId="762" xr:uid="{E5159677-2053-40C7-AC6B-BFA8780FC79E}"/>
    <cellStyle name="60 % - Accent1 3" xfId="780" xr:uid="{D2778330-B541-4842-B080-AF572F6FBBA7}"/>
    <cellStyle name="60 % - Accent2 2" xfId="140" xr:uid="{C293703F-FEEC-4DE7-B1B9-115FD5B597AE}"/>
    <cellStyle name="60 % - Accent2 2 2" xfId="1786" xr:uid="{23F2F824-4910-4D87-8162-9CC66B237AE3}"/>
    <cellStyle name="60 % - Accent2 2 3" xfId="763" xr:uid="{AD831387-BE9F-473F-8218-570CB2BE8A72}"/>
    <cellStyle name="60 % - Accent2 3" xfId="781" xr:uid="{683F089E-B995-4059-ADEC-D03CE6E2919E}"/>
    <cellStyle name="60 % - Accent3 2" xfId="141" xr:uid="{93AF00C0-E7B3-4A67-8EC7-49FFD350D663}"/>
    <cellStyle name="60 % - Accent3 2 2" xfId="1787" xr:uid="{60617477-2352-4D4B-9837-DF41432F26DF}"/>
    <cellStyle name="60 % - Accent3 2 3" xfId="764" xr:uid="{1B6F61AB-A814-4D44-B74A-D09C33823ABF}"/>
    <cellStyle name="60 % - Accent3 3" xfId="782" xr:uid="{3C33C1BA-1FF3-4643-AEF9-25A5126E5591}"/>
    <cellStyle name="60 % - Accent4 2" xfId="142" xr:uid="{F019502F-CD2D-4572-9C34-F6C118693E8E}"/>
    <cellStyle name="60 % - Accent4 2 2" xfId="1788" xr:uid="{DF2E1695-AD2F-4821-82E4-65F08EAC4619}"/>
    <cellStyle name="60 % - Accent4 2 3" xfId="765" xr:uid="{C54B3BAF-84B1-4630-AEA1-4B5204C879B8}"/>
    <cellStyle name="60 % - Accent4 3" xfId="783" xr:uid="{34D93ECC-EE2B-4A00-B78A-E23E1EBD8D2F}"/>
    <cellStyle name="60 % - Accent5 2" xfId="143" xr:uid="{02653A5F-BCEF-45B1-A9E1-A62C1E069BF0}"/>
    <cellStyle name="60 % - Accent5 2 2" xfId="1789" xr:uid="{47E4D77D-59E4-496D-AC75-547AC4716C31}"/>
    <cellStyle name="60 % - Accent5 2 3" xfId="766" xr:uid="{5A2AB654-A281-40C8-B2FE-05962676C6C6}"/>
    <cellStyle name="60 % - Accent5 3" xfId="784" xr:uid="{52BAF9DE-3CD1-4A3F-84ED-D6442AE0C06A}"/>
    <cellStyle name="60 % - Accent6 2" xfId="144" xr:uid="{20A88437-32B8-4594-BC58-60E7F2A77C22}"/>
    <cellStyle name="60 % - Accent6 2 2" xfId="1790" xr:uid="{98CEBDE6-E16C-4D63-A69C-A163D6B7E0A1}"/>
    <cellStyle name="60 % - Accent6 2 3" xfId="767" xr:uid="{86D90304-AEC3-4DAA-900C-FA94AE8267C8}"/>
    <cellStyle name="60 % - Accent6 3" xfId="785" xr:uid="{BCDDF7E9-03D6-440D-A9D1-806274F4ED77}"/>
    <cellStyle name="60% - Accent1 2" xfId="1767" xr:uid="{7062FD2C-AF5A-4B73-926D-2385DC9D4BC0}"/>
    <cellStyle name="60% - Accent2 2" xfId="1768" xr:uid="{AB9FBF26-F48D-46A4-8D86-8A331074E21D}"/>
    <cellStyle name="60% - Accent3 2" xfId="1769" xr:uid="{81DDEB49-B574-4022-B7E3-1341F6D241A3}"/>
    <cellStyle name="60% - Accent4 2" xfId="1770" xr:uid="{5E28AFDD-DE93-4DD1-8F34-002F1084FEAF}"/>
    <cellStyle name="60% - Accent5 2" xfId="1771" xr:uid="{3FDB60C5-1F57-47A4-891C-BA0A5830AF4E}"/>
    <cellStyle name="60% - Accent6 2" xfId="1772" xr:uid="{8789ACCA-839A-4B7B-A43F-72674F33BA9E}"/>
    <cellStyle name="60% - Colore 1" xfId="786" xr:uid="{93084867-C4C2-4B0C-B7A7-FED1D6FED3B0}"/>
    <cellStyle name="60% - Colore 1 2" xfId="1773" xr:uid="{DAC4009D-47CB-480D-8FF1-7B13589A4BBF}"/>
    <cellStyle name="60% - Colore 2" xfId="787" xr:uid="{F2F5AE76-080E-4E0D-95DF-13AE1586982B}"/>
    <cellStyle name="60% - Colore 2 2" xfId="1774" xr:uid="{62543AFE-474F-40AD-A643-805725D112BC}"/>
    <cellStyle name="60% - Colore 3" xfId="788" xr:uid="{7F43593C-4F81-4C97-A79B-A9F791A83025}"/>
    <cellStyle name="60% - Colore 3 2" xfId="1775" xr:uid="{D27F5F70-E2E9-4E1F-A275-8E6C1B83EFF4}"/>
    <cellStyle name="60% - Colore 4" xfId="789" xr:uid="{FD81EEDB-EEA5-48FA-BD1C-87E7846D88CD}"/>
    <cellStyle name="60% - Colore 4 2" xfId="1776" xr:uid="{4A7E3534-48AA-4D64-9C33-28F0922482CB}"/>
    <cellStyle name="60% - Colore 5" xfId="790" xr:uid="{A51256D2-8106-4439-8B86-1A64D7B39838}"/>
    <cellStyle name="60% - Colore 5 2" xfId="1777" xr:uid="{AFA60D68-89D2-487B-BFD6-4B5DD80A4DC8}"/>
    <cellStyle name="60% - Colore 6" xfId="791" xr:uid="{7D40566F-E2F5-4D5D-A605-10BBB9E9BD6B}"/>
    <cellStyle name="60% - Colore 6 2" xfId="1778" xr:uid="{998AB5C8-8D60-4E5D-9B0A-F56F121B48B8}"/>
    <cellStyle name="60% - Énfasis1" xfId="774" xr:uid="{3BC5C294-9941-4F2E-A5C2-0C6C48B84D30}"/>
    <cellStyle name="60% - Énfasis1 2" xfId="1779" xr:uid="{6A894DC7-3E8C-4A7C-A5CC-19391586A0AA}"/>
    <cellStyle name="60% - Énfasis2" xfId="775" xr:uid="{C8FEFA0E-A49B-4D47-97CE-EA95F98F85FC}"/>
    <cellStyle name="60% - Énfasis2 2" xfId="1780" xr:uid="{F609E58F-879D-468C-A731-5A068FC7E80E}"/>
    <cellStyle name="60% - Énfasis3" xfId="776" xr:uid="{668289A7-20D4-483D-A546-48757099D075}"/>
    <cellStyle name="60% - Énfasis3 2" xfId="1781" xr:uid="{57D4C1B0-7C8E-4411-B490-356807408FF4}"/>
    <cellStyle name="60% - Énfasis4" xfId="777" xr:uid="{F50AD619-AD34-43FF-8F88-5697AAF6CDFF}"/>
    <cellStyle name="60% - Énfasis4 2" xfId="1782" xr:uid="{11C88C37-072D-43B9-B4E2-A46E28522A3F}"/>
    <cellStyle name="60% - Énfasis5" xfId="778" xr:uid="{72A00167-D56C-44F5-8D32-75E2304E06E7}"/>
    <cellStyle name="60% - Énfasis5 2" xfId="1783" xr:uid="{83D346C1-276D-4395-B9E3-504FE6CC2364}"/>
    <cellStyle name="60% - Énfasis6" xfId="779" xr:uid="{A37CB40C-165E-403E-9C1A-6BB4F0DD1C10}"/>
    <cellStyle name="60% - Énfasis6 2" xfId="1784" xr:uid="{08BF0501-E4A0-42E6-A269-31EC0FBA05BF}"/>
    <cellStyle name="Accent" xfId="2699" xr:uid="{00E2E9C7-73A0-4F41-856C-341B12287D6C}"/>
    <cellStyle name="Accent 1" xfId="2700" xr:uid="{84E7BC8F-8BDC-4CF1-BF5A-EA6754D5A490}"/>
    <cellStyle name="Accent 2" xfId="2701" xr:uid="{EB09626D-0D6C-4800-80D7-4F9F1081B0E8}"/>
    <cellStyle name="Accent 3" xfId="2702" xr:uid="{6C051E81-C11D-4D2D-A285-AA6038629371}"/>
    <cellStyle name="Accent1" xfId="3" builtinId="29" customBuiltin="1"/>
    <cellStyle name="Accent1 2" xfId="806" xr:uid="{7B622F31-A4E1-4102-834B-7B10EFBA47EA}"/>
    <cellStyle name="Accent1 2 2" xfId="1791" xr:uid="{AA75B32C-23CA-48D6-ADE9-FEC644600C1D}"/>
    <cellStyle name="Accent2" xfId="4" builtinId="33" customBuiltin="1"/>
    <cellStyle name="Accent2 2" xfId="807" xr:uid="{A83066B3-1065-4165-9D55-D2ED70BED59D}"/>
    <cellStyle name="Accent2 2 2" xfId="1792" xr:uid="{7C8A1742-4A66-41C6-9A42-A0D190F7AA33}"/>
    <cellStyle name="Accent3" xfId="5" builtinId="37" customBuiltin="1"/>
    <cellStyle name="Accent3 2" xfId="808" xr:uid="{EBDEF66A-84E2-49CE-BF68-79D77249EF3A}"/>
    <cellStyle name="Accent3 2 2" xfId="1793" xr:uid="{26A7E539-6A4B-4FF1-A0BF-B24723CA856F}"/>
    <cellStyle name="Accent4" xfId="6" builtinId="41" customBuiltin="1"/>
    <cellStyle name="Accent4 2" xfId="809" xr:uid="{BA282F0B-EDBB-4269-8150-B877753B5371}"/>
    <cellStyle name="Accent4 2 2" xfId="1794" xr:uid="{D3817D13-D019-49CB-A5BA-740F7A4AC840}"/>
    <cellStyle name="Accent5" xfId="7" builtinId="45" customBuiltin="1"/>
    <cellStyle name="Accent5 2" xfId="810" xr:uid="{FD6CC14A-EAB8-46E0-91B4-9E1FBF96BF2D}"/>
    <cellStyle name="Accent5 2 2" xfId="1795" xr:uid="{C926A135-6FB4-4E36-A52B-FE0C5698D345}"/>
    <cellStyle name="Accent6" xfId="8" builtinId="49" customBuiltin="1"/>
    <cellStyle name="Accent6 2" xfId="811" xr:uid="{71046F14-4BC0-474C-8B63-AB777E17C35C}"/>
    <cellStyle name="Accent6 2 2" xfId="1796" xr:uid="{B95959EB-B24F-466A-814B-DAE934CAFD92}"/>
    <cellStyle name="Avertissement 2" xfId="812" xr:uid="{37D36935-379E-41DC-BC9F-473064B1E90C}"/>
    <cellStyle name="Avertissement 2 2" xfId="1797" xr:uid="{C2292D4D-D4CA-42AB-BC47-FEE66BA4014A}"/>
    <cellStyle name="Avertissement 3" xfId="1685" xr:uid="{FC425A2D-62EC-45CD-840C-4D4EA555D232}"/>
    <cellStyle name="Bad" xfId="19" xr:uid="{779015CB-737C-4778-9CE8-787DA946A6D7}"/>
    <cellStyle name="Bad 2" xfId="1798" xr:uid="{52331D26-9C92-4EEA-8246-67320C4ACBFD}"/>
    <cellStyle name="Bad 3" xfId="2703" xr:uid="{521C9572-B1BC-431C-A67D-3B04A3096604}"/>
    <cellStyle name="Bold GHG Numbers (0.00)" xfId="813" xr:uid="{7BE3D291-8BD9-4CFB-A15E-C74B43BF7817}"/>
    <cellStyle name="Bold GHG Numbers (0.00) 2" xfId="1799" xr:uid="{7983EBC9-8E44-4382-89FD-5BFD7F6E96F2}"/>
    <cellStyle name="Bon" xfId="814" xr:uid="{AD63B93D-E5A3-415B-B1E9-963665E76A27}"/>
    <cellStyle name="Bon 2" xfId="1800" xr:uid="{BA9F2131-F6C3-4A49-B455-F7B852038691}"/>
    <cellStyle name="Buena" xfId="815" xr:uid="{48558DB0-5B8E-46E1-AE24-31543F993FFF}"/>
    <cellStyle name="Buena 2" xfId="1801" xr:uid="{05E89C78-2EBE-4722-805F-31D57CC2352D}"/>
    <cellStyle name="Calcolo" xfId="817" xr:uid="{D4DC43B8-330F-493F-83EE-8B535DCA80EB}"/>
    <cellStyle name="Calcolo 2" xfId="1802" xr:uid="{DD455A2C-3480-42E7-BC63-BFE00C74AC1C}"/>
    <cellStyle name="Calcul 2" xfId="818" xr:uid="{00F153AA-59BA-4E95-87F6-1C1EB8810D73}"/>
    <cellStyle name="Calcul 2 2" xfId="1803" xr:uid="{EBC67574-D6E3-4D53-B669-3551C17679FD}"/>
    <cellStyle name="Calcul 3" xfId="819" xr:uid="{201A5670-FEAF-41DB-B3BF-317AE7A98899}"/>
    <cellStyle name="Calculation 2" xfId="1804" xr:uid="{D826DB13-0ACB-49BE-966C-76AA49B9270E}"/>
    <cellStyle name="Cálculo" xfId="816" xr:uid="{37181708-FAA1-4925-81E2-8D8F73F514F3}"/>
    <cellStyle name="Cálculo 2" xfId="1805" xr:uid="{087F6106-0C31-48BA-A1E8-0E89905FF3A7}"/>
    <cellStyle name="Celda de comprobación" xfId="820" xr:uid="{D7DACBE8-4A64-4855-AC26-23861D093987}"/>
    <cellStyle name="Celda de comprobación 2" xfId="1806" xr:uid="{F65BA699-1E59-4B28-A362-E9CD3574EB39}"/>
    <cellStyle name="Celda vinculada" xfId="821" xr:uid="{83A8FC33-2161-497E-81A2-77267994B685}"/>
    <cellStyle name="Celda vinculada 2" xfId="1807" xr:uid="{3CC4BE4E-FD91-43E6-ACA5-1B56E4F0E6F8}"/>
    <cellStyle name="Cella collegata" xfId="822" xr:uid="{C6EA6090-F307-4279-B127-2AF9D68D67E7}"/>
    <cellStyle name="Cella collegata 2" xfId="1808" xr:uid="{E3D2468D-9015-4560-B235-F97E4A9458FC}"/>
    <cellStyle name="Cella da controllare" xfId="823" xr:uid="{B48E80A7-5891-437F-AE3D-0591FAD8E44E}"/>
    <cellStyle name="Cella da controllare 2" xfId="1809" xr:uid="{723F7466-D69F-4B41-970E-5763923C8564}"/>
    <cellStyle name="Cellule liée 2" xfId="824" xr:uid="{0FD7192A-E70E-42D8-A8F9-5EF36A075F4A}"/>
    <cellStyle name="Cellule liée 2 2" xfId="1810" xr:uid="{06230449-8317-45B0-9A17-5094000AFDAF}"/>
    <cellStyle name="Cellule liée 3" xfId="1041" xr:uid="{475C2515-6DD9-451A-87D5-029444D1846C}"/>
    <cellStyle name="Check Cell" xfId="21" xr:uid="{B793076E-4C25-457D-9A9B-461F0AB02E91}"/>
    <cellStyle name="Check Cell 2" xfId="1811" xr:uid="{D2CFA033-C9BE-4561-BB56-FF13A539E423}"/>
    <cellStyle name="classeur | commentaire" xfId="825" xr:uid="{02B23778-F486-44DF-9168-53B15C148CB4}"/>
    <cellStyle name="classeur | commentaire 2" xfId="826" xr:uid="{87F1B5A6-7BC6-42AF-B1DE-3F487894D089}"/>
    <cellStyle name="classeur | commentaire 2 2" xfId="1813" xr:uid="{525EAFE9-B049-4DBF-8187-E640638A1F07}"/>
    <cellStyle name="classeur | commentaire 3" xfId="827" xr:uid="{B2A065F6-C50F-4B99-9620-A354C193DA6A}"/>
    <cellStyle name="classeur | commentaire 3 2" xfId="1814" xr:uid="{9AB2070D-85EC-46A7-8D23-E195FE1580C2}"/>
    <cellStyle name="classeur | commentaire 4" xfId="828" xr:uid="{21438B4F-986B-481E-B0CE-2AF1F4488E06}"/>
    <cellStyle name="classeur | commentaire 4 2" xfId="1815" xr:uid="{9C46C8C3-5AAF-4997-85C0-505699463D6F}"/>
    <cellStyle name="classeur | commentaire 5" xfId="829" xr:uid="{49A634C5-D02A-4E37-A563-BC2CE7FB2DDB}"/>
    <cellStyle name="classeur | commentaire 5 2" xfId="1816" xr:uid="{C81675C0-A52F-41D1-AA4E-374FC2A6B1BD}"/>
    <cellStyle name="classeur | commentaire 6" xfId="1812" xr:uid="{6FD97B8B-82D8-47EF-9B4E-C6DD8C83BA9C}"/>
    <cellStyle name="classeur | extraction | series | particulier" xfId="830" xr:uid="{98B2E240-C7EB-4B3C-AF8E-1BE91BC6E8A5}"/>
    <cellStyle name="classeur | extraction | series | particulier 2" xfId="831" xr:uid="{D0D64596-B772-46DE-8031-99EB870CBAAF}"/>
    <cellStyle name="classeur | extraction | series | particulier 2 2" xfId="832" xr:uid="{EA287629-9590-477C-B62A-005DB8E56825}"/>
    <cellStyle name="classeur | extraction | series | particulier 2 2 2" xfId="1819" xr:uid="{62D0EA91-2B3C-4574-8CC6-63F16D352D76}"/>
    <cellStyle name="classeur | extraction | series | particulier 2 3" xfId="1818" xr:uid="{D59B32E3-CFF2-4976-8C08-E6106496A3F8}"/>
    <cellStyle name="classeur | extraction | series | particulier 3" xfId="833" xr:uid="{6FB0448D-8175-4EC6-9C2C-A6A87C600283}"/>
    <cellStyle name="classeur | extraction | series | particulier 3 2" xfId="1820" xr:uid="{6126B89F-5F81-4FFD-9535-17A20C6A4DFB}"/>
    <cellStyle name="classeur | extraction | series | particulier 4" xfId="834" xr:uid="{B4904768-1F1F-4C26-A53C-28C003491FB8}"/>
    <cellStyle name="classeur | extraction | series | particulier 4 2" xfId="1821" xr:uid="{618CB4E9-A125-4A76-A346-97CDA8CECA52}"/>
    <cellStyle name="classeur | extraction | series | particulier 5" xfId="1817" xr:uid="{212E897E-9042-4790-BA68-E75AB00B189A}"/>
    <cellStyle name="classeur | extraction | series | quinquenal" xfId="835" xr:uid="{240E43B7-36C6-4E14-9E15-04D2FF1E7DC3}"/>
    <cellStyle name="classeur | extraction | series | quinquenal 2" xfId="836" xr:uid="{24F9F051-14AA-4831-B6C8-66730A81FCB1}"/>
    <cellStyle name="classeur | extraction | series | quinquenal 2 2" xfId="1823" xr:uid="{10D8BB69-140D-4E03-86F8-A57ED575499D}"/>
    <cellStyle name="classeur | extraction | series | quinquenal 3" xfId="837" xr:uid="{8CD01105-73D3-4A25-83D1-96EB91670DE5}"/>
    <cellStyle name="classeur | extraction | series | quinquenal 3 2" xfId="1824" xr:uid="{76794848-1BC0-4A34-AFFB-530DDBE8E28E}"/>
    <cellStyle name="classeur | extraction | series | quinquenal 4" xfId="838" xr:uid="{909AFDAD-AE85-4758-A9F2-FB0955444B3A}"/>
    <cellStyle name="classeur | extraction | series | quinquenal 4 2" xfId="1825" xr:uid="{2A2EBD25-F55E-4522-A1D8-6101C8402BD2}"/>
    <cellStyle name="classeur | extraction | series | quinquenal 5" xfId="839" xr:uid="{CBE8B485-DEDC-464E-9DC5-5F87CC3F8D43}"/>
    <cellStyle name="classeur | extraction | series | quinquenal 5 2" xfId="1826" xr:uid="{0941A043-D4A3-48C0-8B31-40C94F28E5C7}"/>
    <cellStyle name="classeur | extraction | series | quinquenal 6" xfId="1822" xr:uid="{C342CB67-93EC-4523-9A58-1D062AAA4549}"/>
    <cellStyle name="classeur | extraction | series | sept dernieres" xfId="840" xr:uid="{051360D5-29B5-40CE-91E0-F1D1971AD7E5}"/>
    <cellStyle name="classeur | extraction | series | sept dernieres 2" xfId="841" xr:uid="{808F2487-7AF5-4120-98BA-376CBF33566A}"/>
    <cellStyle name="classeur | extraction | series | sept dernieres 2 2" xfId="842" xr:uid="{05FB5673-E9D4-46D1-8ACE-EC33873CFF24}"/>
    <cellStyle name="classeur | extraction | series | sept dernieres 2 2 2" xfId="1829" xr:uid="{78C9855E-831B-4998-A5FB-2CBF1320DC6D}"/>
    <cellStyle name="classeur | extraction | series | sept dernieres 2 3" xfId="1828" xr:uid="{75F21C74-C056-405D-AB88-8F47AA7CE006}"/>
    <cellStyle name="classeur | extraction | series | sept dernieres 3" xfId="843" xr:uid="{B4693DC1-FBAB-418C-9005-87EFE3062A50}"/>
    <cellStyle name="classeur | extraction | series | sept dernieres 3 2" xfId="1830" xr:uid="{FA87F481-9CA1-48C1-A273-6078FD6B3477}"/>
    <cellStyle name="classeur | extraction | series | sept dernieres 4" xfId="844" xr:uid="{0BFB779A-090A-499B-8C2F-6A22F432DEDC}"/>
    <cellStyle name="classeur | extraction | series | sept dernieres 4 2" xfId="1831" xr:uid="{0AF0B673-1FCE-43A9-BEEC-488588E379DE}"/>
    <cellStyle name="classeur | extraction | series | sept dernieres 5" xfId="845" xr:uid="{40661422-6CCC-4EB6-A1FB-E061B58AEEF0}"/>
    <cellStyle name="classeur | extraction | series | sept dernieres 5 2" xfId="1832" xr:uid="{73834212-2F96-4629-8C75-045CA52B2A61}"/>
    <cellStyle name="classeur | extraction | series | sept dernieres 6" xfId="1827" xr:uid="{C2B42D34-9F93-4312-ACDD-C1A9FBBA00EF}"/>
    <cellStyle name="classeur | extraction | structure | dernier" xfId="846" xr:uid="{8F597C63-3282-47FA-B92E-BBEEDC4E537A}"/>
    <cellStyle name="classeur | extraction | structure | dernier 2" xfId="847" xr:uid="{28F80116-559A-461F-9C99-FB9FC575A495}"/>
    <cellStyle name="classeur | extraction | structure | dernier 2 2" xfId="848" xr:uid="{FD92895D-96D6-4F36-AEF0-AF86CD98C69F}"/>
    <cellStyle name="classeur | extraction | structure | dernier 2 2 2" xfId="1835" xr:uid="{5749999C-1DCD-4DC3-B13D-5954D217BD28}"/>
    <cellStyle name="classeur | extraction | structure | dernier 2 3" xfId="1834" xr:uid="{B7DBD7EA-4509-4977-B2C5-D83F494E60BD}"/>
    <cellStyle name="classeur | extraction | structure | dernier 3" xfId="849" xr:uid="{0B80239D-4513-47E5-BB2E-D3586A2174C5}"/>
    <cellStyle name="classeur | extraction | structure | dernier 3 2" xfId="1836" xr:uid="{4AAD7CCD-50BC-4565-9266-DA0A1A7B0009}"/>
    <cellStyle name="classeur | extraction | structure | dernier 4" xfId="850" xr:uid="{58331B62-6ED0-4142-AB89-22948DCCF0B7}"/>
    <cellStyle name="classeur | extraction | structure | dernier 4 2" xfId="1837" xr:uid="{FBF64448-FF1F-49A9-9217-153A36AE61E0}"/>
    <cellStyle name="classeur | extraction | structure | dernier 5" xfId="851" xr:uid="{13D8B400-CF69-4CD0-899B-EE1335591C7C}"/>
    <cellStyle name="classeur | extraction | structure | dernier 5 2" xfId="1838" xr:uid="{B07FB500-1C55-4386-8129-090FE78F71BA}"/>
    <cellStyle name="classeur | extraction | structure | dernier 6" xfId="1833" xr:uid="{58C527EC-2D54-4CBA-B032-8FE789DE1492}"/>
    <cellStyle name="classeur | extraction | structure | deux derniers" xfId="852" xr:uid="{5EEBC9C9-6D8D-4450-86FF-9A2B032C96FA}"/>
    <cellStyle name="classeur | extraction | structure | deux derniers 2" xfId="853" xr:uid="{43A09255-EB8F-49C5-BD63-437E1338A92A}"/>
    <cellStyle name="classeur | extraction | structure | deux derniers 2 2" xfId="1840" xr:uid="{EB0E152C-A5A7-4276-AC20-C7F09AFC5761}"/>
    <cellStyle name="classeur | extraction | structure | deux derniers 3" xfId="854" xr:uid="{EF6A2D44-EF9C-4C3C-B7DE-0697125C9726}"/>
    <cellStyle name="classeur | extraction | structure | deux derniers 3 2" xfId="1841" xr:uid="{B284E5B1-7A5E-498E-A5F6-03DD31C09002}"/>
    <cellStyle name="classeur | extraction | structure | deux derniers 4" xfId="855" xr:uid="{438DD042-D5FC-4990-9997-B5A7AD77EB42}"/>
    <cellStyle name="classeur | extraction | structure | deux derniers 4 2" xfId="1842" xr:uid="{ADE0C7C2-2AB7-46D1-9FF1-25C29FB8D00A}"/>
    <cellStyle name="classeur | extraction | structure | deux derniers 5" xfId="856" xr:uid="{122E33C2-D5FB-49B8-9112-F452EBE6AB96}"/>
    <cellStyle name="classeur | extraction | structure | deux derniers 5 2" xfId="1843" xr:uid="{F6A831A6-6C70-4D46-8197-FB37BC1B2B19}"/>
    <cellStyle name="classeur | extraction | structure | deux derniers 6" xfId="1839" xr:uid="{E37DCD4D-A0AC-4341-A6B9-189D61C14E92}"/>
    <cellStyle name="classeur | extraction | structure | particulier" xfId="857" xr:uid="{93720B3B-3F81-4BAB-B252-CE54D47B59A9}"/>
    <cellStyle name="classeur | extraction | structure | particulier 2" xfId="858" xr:uid="{9F276D02-D25F-403B-8F61-C668B240F851}"/>
    <cellStyle name="classeur | extraction | structure | particulier 2 2" xfId="859" xr:uid="{7F88BC42-0526-4310-8C7A-B4D4C84F7C87}"/>
    <cellStyle name="classeur | extraction | structure | particulier 2 2 2" xfId="1846" xr:uid="{473675E6-15E9-4E7B-89D9-A63BF0E7E9E4}"/>
    <cellStyle name="classeur | extraction | structure | particulier 2 3" xfId="1845" xr:uid="{E3F77B9F-575F-4756-B9FC-2AC57B506417}"/>
    <cellStyle name="classeur | extraction | structure | particulier 3" xfId="860" xr:uid="{72936BAF-D117-42C8-8612-D4F7AB00FB3F}"/>
    <cellStyle name="classeur | extraction | structure | particulier 3 2" xfId="1847" xr:uid="{BC0AC513-A9D7-49F6-96F7-A43906FA6E1E}"/>
    <cellStyle name="classeur | extraction | structure | particulier 4" xfId="861" xr:uid="{DCB9ED80-4634-4DFA-849B-B357C6A3111B}"/>
    <cellStyle name="classeur | extraction | structure | particulier 4 2" xfId="1848" xr:uid="{409E5945-8301-44C1-82C4-0E60FAAA945E}"/>
    <cellStyle name="classeur | extraction | structure | particulier 5" xfId="862" xr:uid="{0C28C090-49FB-49A7-9184-210BC4E9CB6C}"/>
    <cellStyle name="classeur | extraction | structure | particulier 5 2" xfId="1849" xr:uid="{ADF84A4F-B267-4911-9609-838D53555539}"/>
    <cellStyle name="classeur | extraction | structure | particulier 6" xfId="1844" xr:uid="{3096A022-B64E-4F66-9427-69309F677A2B}"/>
    <cellStyle name="classeur | historique" xfId="863" xr:uid="{A17878EF-5F0E-47B1-BCF1-66A7AEC9A8B0}"/>
    <cellStyle name="classeur | historique 2" xfId="864" xr:uid="{A5173FBA-626E-4D08-A9D0-47B6C39DA34B}"/>
    <cellStyle name="classeur | historique 2 2" xfId="1851" xr:uid="{CD8BE0F1-776C-4823-8B90-075E01275F3E}"/>
    <cellStyle name="classeur | historique 3" xfId="865" xr:uid="{7DC7C0DE-0B35-448E-A204-7873E333907B}"/>
    <cellStyle name="classeur | historique 3 2" xfId="1852" xr:uid="{D9CF46B3-459D-4947-9BE6-E598D7A187B6}"/>
    <cellStyle name="classeur | historique 4" xfId="866" xr:uid="{D68B7124-D0BB-4047-A4CA-6956D75E2B12}"/>
    <cellStyle name="classeur | historique 4 2" xfId="1853" xr:uid="{471CBFC2-8416-4216-B1D5-5D60780BCCA7}"/>
    <cellStyle name="classeur | historique 5" xfId="867" xr:uid="{580614D2-FF1B-4BC4-A07C-20ABDD00B438}"/>
    <cellStyle name="classeur | historique 5 2" xfId="1854" xr:uid="{99E600F2-BE35-4EA5-B154-2F49A2D57BCD}"/>
    <cellStyle name="classeur | historique 6" xfId="1850" xr:uid="{530EFB6C-8237-47B7-99ED-FA22036AB4F2}"/>
    <cellStyle name="classeur | note | numero" xfId="868" xr:uid="{BD55489B-6C75-4C26-BF84-53EF856B3369}"/>
    <cellStyle name="classeur | note | numero 2" xfId="869" xr:uid="{44F10BBB-72F9-4E4E-9ADF-85F6BB9FD996}"/>
    <cellStyle name="classeur | note | numero 2 2" xfId="870" xr:uid="{25A208FF-8F3E-4729-9A3F-BBA6F23E5005}"/>
    <cellStyle name="classeur | note | numero 2 2 2" xfId="1857" xr:uid="{31F54C11-FCF7-4ECE-915A-482B73ECD61B}"/>
    <cellStyle name="classeur | note | numero 2 3" xfId="1856" xr:uid="{FFADF45B-5914-464A-80BE-7F770E4C94B5}"/>
    <cellStyle name="classeur | note | numero 3" xfId="871" xr:uid="{2F19AF70-FEE4-4F17-9C3D-FA92EEDABD1A}"/>
    <cellStyle name="classeur | note | numero 3 2" xfId="1858" xr:uid="{3196A082-5F17-478F-9686-07167A8A6FE3}"/>
    <cellStyle name="classeur | note | numero 4" xfId="872" xr:uid="{F1ECF0E7-E993-4D28-AE12-0E85CE6EE8BB}"/>
    <cellStyle name="classeur | note | numero 4 2" xfId="1859" xr:uid="{AFA4996D-D708-44C2-88FD-FF756069FCC3}"/>
    <cellStyle name="classeur | note | numero 5" xfId="1855" xr:uid="{E136A86C-204F-46A2-877B-D7E767714FA1}"/>
    <cellStyle name="classeur | note | texte" xfId="873" xr:uid="{62FA4367-5E1A-45E2-85E4-4925B3CC68D3}"/>
    <cellStyle name="classeur | note | texte 2" xfId="874" xr:uid="{6B0E29EE-0C12-41C9-A42C-573BB932B260}"/>
    <cellStyle name="classeur | note | texte 2 2" xfId="1861" xr:uid="{3BFDFD11-BA02-4431-BC85-7CA004B17AAB}"/>
    <cellStyle name="classeur | note | texte 3" xfId="875" xr:uid="{291A3980-2987-4BF0-9939-CA5264C75802}"/>
    <cellStyle name="classeur | note | texte 3 2" xfId="1862" xr:uid="{E1351C2A-9024-4F0F-917B-C4585112EE48}"/>
    <cellStyle name="classeur | note | texte 4" xfId="1860" xr:uid="{32760100-355E-4372-8BE4-0AB939322507}"/>
    <cellStyle name="classeur | periodicite | annee scolaire" xfId="876" xr:uid="{FE5CDF4B-0A2A-45BB-99E5-826DBB7FCDC7}"/>
    <cellStyle name="classeur | periodicite | annee scolaire 2" xfId="877" xr:uid="{787527DD-E246-41B4-81BF-641317C8A0D6}"/>
    <cellStyle name="classeur | periodicite | annee scolaire 2 2" xfId="1864" xr:uid="{B5E3E924-1C16-4597-A91A-385ED6F4A364}"/>
    <cellStyle name="classeur | periodicite | annee scolaire 3" xfId="878" xr:uid="{51BF1A76-8020-4551-8D67-9E9A29256B0E}"/>
    <cellStyle name="classeur | periodicite | annee scolaire 3 2" xfId="1865" xr:uid="{CB462765-E5CD-4346-B9C0-876E89743219}"/>
    <cellStyle name="classeur | periodicite | annee scolaire 4" xfId="879" xr:uid="{3DA1D683-598E-4D5F-9C5E-8A9D5B3AEACA}"/>
    <cellStyle name="classeur | periodicite | annee scolaire 4 2" xfId="1866" xr:uid="{F59AB47F-C3A8-46F3-AFDE-7F60E784CC77}"/>
    <cellStyle name="classeur | periodicite | annee scolaire 5" xfId="880" xr:uid="{A7957F7B-9F80-442E-B39C-2E11541C5DF8}"/>
    <cellStyle name="classeur | periodicite | annee scolaire 5 2" xfId="1867" xr:uid="{51264C6E-AEC0-4AE7-B965-829D86C8EB1F}"/>
    <cellStyle name="classeur | periodicite | annee scolaire 6" xfId="1863" xr:uid="{A6C38EF9-A660-4848-962E-A3115729E59C}"/>
    <cellStyle name="classeur | periodicite | annuelle" xfId="881" xr:uid="{1A72FB6D-47CA-41A3-A4B0-5BD0835F683C}"/>
    <cellStyle name="classeur | periodicite | annuelle 2" xfId="882" xr:uid="{B9B1B8A0-9F08-4AA4-BA51-D3535C047F6D}"/>
    <cellStyle name="classeur | periodicite | annuelle 2 2" xfId="1869" xr:uid="{200DF01D-1987-4A6D-BF97-E187BB291624}"/>
    <cellStyle name="classeur | periodicite | annuelle 3" xfId="883" xr:uid="{60BA6C34-8379-4A3D-8538-B4B63982BCB7}"/>
    <cellStyle name="classeur | periodicite | annuelle 3 2" xfId="1870" xr:uid="{24B9BE6C-2577-4E82-B333-6325822B89C1}"/>
    <cellStyle name="classeur | periodicite | annuelle 4" xfId="1868" xr:uid="{0D709E52-2F17-40F1-984E-E7AA03A14DF6}"/>
    <cellStyle name="classeur | periodicite | autre" xfId="884" xr:uid="{47D15ECC-240D-48A7-AE20-145227E01279}"/>
    <cellStyle name="classeur | periodicite | autre 2" xfId="885" xr:uid="{63EC4820-4865-4727-A699-432619DF066A}"/>
    <cellStyle name="classeur | periodicite | autre 2 2" xfId="886" xr:uid="{255BF6B2-F447-431C-BBCC-E505654F4B6D}"/>
    <cellStyle name="classeur | periodicite | autre 2 2 2" xfId="1873" xr:uid="{0C3AF214-ACE5-4AD5-A03E-FA2FCC8D70DD}"/>
    <cellStyle name="classeur | periodicite | autre 2 3" xfId="1872" xr:uid="{C922B8A2-D111-485C-AB9F-7AE3F334E879}"/>
    <cellStyle name="classeur | periodicite | autre 3" xfId="887" xr:uid="{97E0C9BD-8CF5-43AA-B920-DB1B415CFDAC}"/>
    <cellStyle name="classeur | periodicite | autre 3 2" xfId="1874" xr:uid="{F2B83566-87D3-47D6-A40E-262F74EB88C0}"/>
    <cellStyle name="classeur | periodicite | autre 4" xfId="1871" xr:uid="{597770D1-146F-47DD-9772-6860508421AB}"/>
    <cellStyle name="classeur | periodicite | bimestrielle" xfId="888" xr:uid="{D70B8403-A906-4C7A-B8A1-17DB2612AA72}"/>
    <cellStyle name="classeur | periodicite | bimestrielle 2" xfId="889" xr:uid="{32C09D61-C0D6-400E-A649-9BA403C44B06}"/>
    <cellStyle name="classeur | periodicite | bimestrielle 2 2" xfId="890" xr:uid="{7602D709-5948-46B8-82D2-BAAB2CD1D1E1}"/>
    <cellStyle name="classeur | periodicite | bimestrielle 2 2 2" xfId="1877" xr:uid="{F183DDE8-5D5F-466E-A103-B6BA6DB6758E}"/>
    <cellStyle name="classeur | periodicite | bimestrielle 2 3" xfId="1876" xr:uid="{4087D1AC-B47D-41B2-8E8D-96CF9FD6718F}"/>
    <cellStyle name="classeur | periodicite | bimestrielle 3" xfId="891" xr:uid="{CF4565EC-CD91-4234-8338-9BB900E36277}"/>
    <cellStyle name="classeur | periodicite | bimestrielle 3 2" xfId="1878" xr:uid="{2EC123A9-2BEF-4A1D-962E-A4808BD93BF3}"/>
    <cellStyle name="classeur | periodicite | bimestrielle 4" xfId="892" xr:uid="{CE3180F9-B649-4455-93F7-1BA5E9F91BEF}"/>
    <cellStyle name="classeur | periodicite | bimestrielle 4 2" xfId="1879" xr:uid="{1273141C-6A22-4CA0-B09E-4E0EDB2A8DD8}"/>
    <cellStyle name="classeur | periodicite | bimestrielle 5" xfId="893" xr:uid="{50439855-E41D-4653-99FE-CAD35A150BBC}"/>
    <cellStyle name="classeur | periodicite | bimestrielle 5 2" xfId="1880" xr:uid="{D5F08A44-F6C0-465F-997A-6708F54006C3}"/>
    <cellStyle name="classeur | periodicite | bimestrielle 6" xfId="1875" xr:uid="{341EC779-4FBF-4D49-86B9-5687501B6DB5}"/>
    <cellStyle name="classeur | periodicite | mensuelle" xfId="894" xr:uid="{DF56298A-4FB5-42AA-A8B5-406536F418B7}"/>
    <cellStyle name="classeur | periodicite | mensuelle 2" xfId="895" xr:uid="{5F8839B5-9C74-4AC3-A67A-AC7EC6D25211}"/>
    <cellStyle name="classeur | periodicite | mensuelle 2 2" xfId="1882" xr:uid="{4B588552-771B-46EC-B5DE-413A8322664D}"/>
    <cellStyle name="classeur | periodicite | mensuelle 3" xfId="896" xr:uid="{6AE0DD94-4F9F-4715-BEC7-93958BB408BD}"/>
    <cellStyle name="classeur | periodicite | mensuelle 3 2" xfId="1883" xr:uid="{6313085A-5739-4110-A8CE-D9A4FB9F2A62}"/>
    <cellStyle name="classeur | periodicite | mensuelle 4" xfId="897" xr:uid="{48B45E38-71D9-4FCA-ADBC-1157499586F2}"/>
    <cellStyle name="classeur | periodicite | mensuelle 4 2" xfId="1884" xr:uid="{3B548EFF-133B-4354-BB63-6817C47195F3}"/>
    <cellStyle name="classeur | periodicite | mensuelle 5" xfId="898" xr:uid="{3BB910E6-D880-4448-8FC5-044AFA51E69B}"/>
    <cellStyle name="classeur | periodicite | mensuelle 5 2" xfId="1885" xr:uid="{4712D549-0840-4831-B20D-AB4F1C2608CA}"/>
    <cellStyle name="classeur | periodicite | mensuelle 6" xfId="1881" xr:uid="{BC8AAF24-E45A-4C5F-A1D1-91746CF5A09F}"/>
    <cellStyle name="classeur | periodicite | semestrielle" xfId="899" xr:uid="{CA88E36A-F484-43E5-811D-75E2DB95F166}"/>
    <cellStyle name="classeur | periodicite | semestrielle 2" xfId="900" xr:uid="{85D0BB6B-5A47-430F-9D9B-974709B8F57C}"/>
    <cellStyle name="classeur | periodicite | semestrielle 2 2" xfId="1887" xr:uid="{0AE4B990-E2C5-44F7-BA1A-4448B2B67F3A}"/>
    <cellStyle name="classeur | periodicite | semestrielle 3" xfId="901" xr:uid="{4E6C973E-3F35-4ECB-ABBE-362C34488C4A}"/>
    <cellStyle name="classeur | periodicite | semestrielle 3 2" xfId="1888" xr:uid="{253AACED-4F24-44D3-BE43-004154F95F6A}"/>
    <cellStyle name="classeur | periodicite | semestrielle 4" xfId="902" xr:uid="{2747C93E-3481-474C-9220-27E41D2C4BA7}"/>
    <cellStyle name="classeur | periodicite | semestrielle 4 2" xfId="1889" xr:uid="{2F7FA5CF-5DAB-4392-BB79-119CE6240FD0}"/>
    <cellStyle name="classeur | periodicite | semestrielle 5" xfId="1886" xr:uid="{4BE0B6B5-0A2D-4EB4-A27F-1B455C40E4C9}"/>
    <cellStyle name="classeur | periodicite | trimestrielle" xfId="903" xr:uid="{33C4C4ED-7076-44B7-846C-BA62F177AE52}"/>
    <cellStyle name="classeur | periodicite | trimestrielle 2" xfId="904" xr:uid="{A3669D6D-F1DE-4837-8FF5-1EB9523C18CF}"/>
    <cellStyle name="classeur | periodicite | trimestrielle 2 2" xfId="905" xr:uid="{66FEC64E-B7F6-4A35-9E9E-A89E8432A361}"/>
    <cellStyle name="classeur | periodicite | trimestrielle 2 2 2" xfId="1892" xr:uid="{BB49C4CB-0FB1-426F-9EA9-A561C1E85C13}"/>
    <cellStyle name="classeur | periodicite | trimestrielle 2 3" xfId="1891" xr:uid="{BB077D4F-F928-45E4-8A32-C9720D278424}"/>
    <cellStyle name="classeur | periodicite | trimestrielle 3" xfId="906" xr:uid="{31A043C1-8F38-4A74-8766-7BF9D902B34A}"/>
    <cellStyle name="classeur | periodicite | trimestrielle 3 2" xfId="1893" xr:uid="{8EB96A6D-945E-423D-81EA-132DA17F2E1B}"/>
    <cellStyle name="classeur | periodicite | trimestrielle 4" xfId="907" xr:uid="{91A96F25-7FDC-4A60-B4F7-18CE168749A9}"/>
    <cellStyle name="classeur | periodicite | trimestrielle 4 2" xfId="1894" xr:uid="{5A7F9BC7-16D8-478D-880D-6343300BE629}"/>
    <cellStyle name="classeur | periodicite | trimestrielle 5" xfId="908" xr:uid="{3BEA428E-A7CD-4886-A341-B69882F0B592}"/>
    <cellStyle name="classeur | periodicite | trimestrielle 5 2" xfId="1895" xr:uid="{3A7A5E2B-68FF-4E19-91EB-7F297CEC0E45}"/>
    <cellStyle name="classeur | periodicite | trimestrielle 6" xfId="1890" xr:uid="{77700AAC-D4FD-4F0C-94A6-F98632B65053}"/>
    <cellStyle name="classeur | reference | aucune" xfId="909" xr:uid="{2C97A6EA-8453-425B-860F-DF980223E572}"/>
    <cellStyle name="classeur | reference | aucune 2" xfId="910" xr:uid="{F898DF18-F9FD-46BB-9528-6780A1A227C0}"/>
    <cellStyle name="classeur | reference | aucune 2 2" xfId="911" xr:uid="{45D2E48C-A11D-4E00-9953-910775002575}"/>
    <cellStyle name="classeur | reference | aucune 2 2 2" xfId="1898" xr:uid="{40FD4693-0263-48C5-A596-1CB010965982}"/>
    <cellStyle name="classeur | reference | aucune 2 3" xfId="1897" xr:uid="{913678EB-95DF-4633-8FA2-81627AF87BC8}"/>
    <cellStyle name="classeur | reference | aucune 3" xfId="912" xr:uid="{70E1AFBE-CA7E-43A1-BF9B-FABD97341752}"/>
    <cellStyle name="classeur | reference | aucune 3 2" xfId="1899" xr:uid="{0EDB78FE-DA4B-4F05-8678-48C7F2F0DCC0}"/>
    <cellStyle name="classeur | reference | aucune 4" xfId="913" xr:uid="{82843E78-6EFF-45AA-85B7-5AB1A3D6F045}"/>
    <cellStyle name="classeur | reference | aucune 4 2" xfId="1900" xr:uid="{7A5C9BB1-C3FA-4391-8B2C-859E2A934588}"/>
    <cellStyle name="classeur | reference | aucune 5" xfId="914" xr:uid="{B408C917-4EAE-4FFB-BEB3-626F7B08CBFD}"/>
    <cellStyle name="classeur | reference | aucune 5 2" xfId="1901" xr:uid="{B2E69044-D0DE-4300-853C-3CCC4CBFE75E}"/>
    <cellStyle name="classeur | reference | aucune 6" xfId="1896" xr:uid="{5DB849A9-32D4-43D8-891B-36D339D5927F}"/>
    <cellStyle name="classeur | reference | tabl-series compose" xfId="915" xr:uid="{818BF017-C1B2-40AE-B088-C1454D6A1DB3}"/>
    <cellStyle name="classeur | reference | tabl-series compose 2" xfId="916" xr:uid="{971E1DC2-D098-4859-84A6-780AF5F9F007}"/>
    <cellStyle name="classeur | reference | tabl-series compose 2 2" xfId="917" xr:uid="{F85EC471-C863-402E-A96F-BCA4AF9AC7FD}"/>
    <cellStyle name="classeur | reference | tabl-series compose 2 2 2" xfId="1904" xr:uid="{0A2917B4-228E-4C6A-AC95-EC794F4B5E38}"/>
    <cellStyle name="classeur | reference | tabl-series compose 2 3" xfId="1903" xr:uid="{1CA6DF56-FEDA-4E63-A0C5-34104B33A89D}"/>
    <cellStyle name="classeur | reference | tabl-series compose 3" xfId="918" xr:uid="{60D22385-D9EC-4DC1-ABB7-CAB0849C2E9A}"/>
    <cellStyle name="classeur | reference | tabl-series compose 3 2" xfId="1905" xr:uid="{D2600F7B-59F8-41AD-9C03-B5D9EF39869C}"/>
    <cellStyle name="classeur | reference | tabl-series compose 4" xfId="919" xr:uid="{95D2D6C4-F70D-494C-85D8-30E0D6EFED23}"/>
    <cellStyle name="classeur | reference | tabl-series compose 4 2" xfId="1906" xr:uid="{70663B1A-D07C-452D-81CC-F43FDB3E3667}"/>
    <cellStyle name="classeur | reference | tabl-series compose 5" xfId="920" xr:uid="{3C1E35FF-CF49-4ED8-B754-6CF23B442420}"/>
    <cellStyle name="classeur | reference | tabl-series compose 5 2" xfId="1907" xr:uid="{502A93DE-0411-4525-8A1A-B976926A42C1}"/>
    <cellStyle name="classeur | reference | tabl-series compose 6" xfId="1902" xr:uid="{815045B1-BFFC-4C19-8D97-AC96F4732990}"/>
    <cellStyle name="classeur | reference | tabl-series simple (particulier)" xfId="921" xr:uid="{7975AC9C-A56D-4949-B3DD-5F5E88075AC6}"/>
    <cellStyle name="classeur | reference | tabl-series simple (particulier) 2" xfId="922" xr:uid="{BFC31EAA-96CE-494E-97A8-2B2666865A0D}"/>
    <cellStyle name="classeur | reference | tabl-series simple (particulier) 2 2" xfId="923" xr:uid="{EC7E2AC6-747C-4A6B-B102-4DC6A6873431}"/>
    <cellStyle name="classeur | reference | tabl-series simple (particulier) 2 2 2" xfId="1910" xr:uid="{7309E625-AF4F-409E-B6CC-8D3B5E8E988A}"/>
    <cellStyle name="classeur | reference | tabl-series simple (particulier) 2 3" xfId="1909" xr:uid="{F2286911-CE72-49C2-9E00-45740A922C55}"/>
    <cellStyle name="classeur | reference | tabl-series simple (particulier) 3" xfId="924" xr:uid="{49CE5095-B8F8-4945-BDD8-6522F7E2EF85}"/>
    <cellStyle name="classeur | reference | tabl-series simple (particulier) 3 2" xfId="1911" xr:uid="{DA8685ED-CB78-47C4-8936-561FC27459C6}"/>
    <cellStyle name="classeur | reference | tabl-series simple (particulier) 4" xfId="1908" xr:uid="{C757F0F1-0C99-49B6-985A-5D750D846A9E}"/>
    <cellStyle name="classeur | reference | tabl-series simple (standard)" xfId="925" xr:uid="{183C8B40-A879-4AD2-B425-FB83D63FB546}"/>
    <cellStyle name="classeur | reference | tabl-series simple (standard) 2" xfId="926" xr:uid="{EEA675E2-3AEF-47EC-A9D1-5B81FBFE262B}"/>
    <cellStyle name="classeur | reference | tabl-series simple (standard) 2 2" xfId="927" xr:uid="{C0AF3FBE-AECE-49D1-9AE3-4D8BEAC8EAA1}"/>
    <cellStyle name="classeur | reference | tabl-series simple (standard) 2 2 2" xfId="1914" xr:uid="{96B9CCEC-1276-4E15-9497-7D11554036BB}"/>
    <cellStyle name="classeur | reference | tabl-series simple (standard) 2 3" xfId="1913" xr:uid="{3B047606-487D-4108-98DC-3C4A170B5518}"/>
    <cellStyle name="classeur | reference | tabl-series simple (standard) 3" xfId="928" xr:uid="{B6AB9BFE-C9D6-4828-91F9-68922129066F}"/>
    <cellStyle name="classeur | reference | tabl-series simple (standard) 3 2" xfId="1915" xr:uid="{402D2AE7-F075-4E19-A624-8E4B1DEF4C71}"/>
    <cellStyle name="classeur | reference | tabl-series simple (standard) 4" xfId="929" xr:uid="{C6693DD8-38DF-4486-BC96-6C33D6FB5519}"/>
    <cellStyle name="classeur | reference | tabl-series simple (standard) 4 2" xfId="1916" xr:uid="{39818978-6020-4709-9BDA-A37ECFB46CBC}"/>
    <cellStyle name="classeur | reference | tabl-series simple (standard) 5" xfId="930" xr:uid="{242AAFD5-B64C-42E8-B560-C2576A044683}"/>
    <cellStyle name="classeur | reference | tabl-series simple (standard) 5 2" xfId="1917" xr:uid="{0B559890-B516-4D10-A438-C5BDDEE138C0}"/>
    <cellStyle name="classeur | reference | tabl-series simple (standard) 6" xfId="1912" xr:uid="{409A5A0C-4141-44BE-9BA0-5228943E7B6C}"/>
    <cellStyle name="classeur | reference | tabl-structure (particulier)" xfId="931" xr:uid="{BC9AA1B3-A757-4A40-AD0B-1EE7C8C8FD2A}"/>
    <cellStyle name="classeur | reference | tabl-structure (particulier) 2" xfId="932" xr:uid="{4A5BABA8-64BE-4BF2-AE19-FEB469C037A1}"/>
    <cellStyle name="classeur | reference | tabl-structure (particulier) 2 2" xfId="1919" xr:uid="{021BD01C-F4F5-4A90-B6F9-C992D15F00DE}"/>
    <cellStyle name="classeur | reference | tabl-structure (particulier) 3" xfId="933" xr:uid="{C1A91D62-350C-4E63-9E19-9ABB6E671EF5}"/>
    <cellStyle name="classeur | reference | tabl-structure (particulier) 3 2" xfId="1920" xr:uid="{120D80C0-EE87-48BA-ABAA-5C1E88C80B77}"/>
    <cellStyle name="classeur | reference | tabl-structure (particulier) 4" xfId="934" xr:uid="{A122ED6E-C8B4-4452-995D-01D2ECEFD3DA}"/>
    <cellStyle name="classeur | reference | tabl-structure (particulier) 4 2" xfId="1921" xr:uid="{758E9296-2C83-4ABA-9423-7D97EB1F84BD}"/>
    <cellStyle name="classeur | reference | tabl-structure (particulier) 5" xfId="1918" xr:uid="{7014C6DC-2C29-43B5-B46B-B60917F141C6}"/>
    <cellStyle name="classeur | reference | tabl-structure (standard)" xfId="935" xr:uid="{F18EB6A0-22AA-46FF-AAB6-0D20091C2FF2}"/>
    <cellStyle name="classeur | reference | tabl-structure (standard) 2" xfId="936" xr:uid="{F0C77EF4-6EE9-4C46-98E3-2DB66011C672}"/>
    <cellStyle name="classeur | reference | tabl-structure (standard) 2 2" xfId="1923" xr:uid="{2607E9F6-E4DA-4ADE-B119-211535C65A3F}"/>
    <cellStyle name="classeur | reference | tabl-structure (standard) 3" xfId="937" xr:uid="{D09A2B27-9C9D-46D6-98A9-E84469152F65}"/>
    <cellStyle name="classeur | reference | tabl-structure (standard) 3 2" xfId="1924" xr:uid="{5982EEE4-8CD8-4362-B761-B0D27FB9E3A9}"/>
    <cellStyle name="classeur | reference | tabl-structure (standard) 4" xfId="938" xr:uid="{36326105-1BC2-4163-8E48-C202A935E3E5}"/>
    <cellStyle name="classeur | reference | tabl-structure (standard) 4 2" xfId="1925" xr:uid="{EB9554A2-F0AE-419B-B849-6A2B0BC6AC77}"/>
    <cellStyle name="classeur | reference | tabl-structure (standard) 5" xfId="939" xr:uid="{DE4455D5-4FD6-4CFB-9B7F-3F1EE77E7CF3}"/>
    <cellStyle name="classeur | reference | tabl-structure (standard) 5 2" xfId="1926" xr:uid="{BD42347D-75B2-4634-A04A-0DB44D8A9CE3}"/>
    <cellStyle name="classeur | reference | tabl-structure (standard) 6" xfId="1922" xr:uid="{1B7E033B-8EDF-4774-AB98-B59ABD0C0B29}"/>
    <cellStyle name="classeur | theme | intitule" xfId="940" xr:uid="{6CE189BA-3E97-402D-BD34-453B29960265}"/>
    <cellStyle name="classeur | theme | intitule 2" xfId="941" xr:uid="{D43016BE-4270-4A6C-A707-B4375C0E32D3}"/>
    <cellStyle name="classeur | theme | intitule 2 2" xfId="1928" xr:uid="{4591564E-0CCD-47B5-AD20-E0D959FCCEAE}"/>
    <cellStyle name="classeur | theme | intitule 3" xfId="942" xr:uid="{A3794071-F17D-4B77-A416-58AADEA624EE}"/>
    <cellStyle name="classeur | theme | intitule 3 2" xfId="1929" xr:uid="{A086481D-B676-4A16-B000-DB93A80DBFB2}"/>
    <cellStyle name="classeur | theme | intitule 4" xfId="943" xr:uid="{8EEDBB29-4351-4625-AC59-81B377FB8864}"/>
    <cellStyle name="classeur | theme | intitule 4 2" xfId="1930" xr:uid="{B6FC91D9-87D3-4F30-B3E9-40EF69FA2F65}"/>
    <cellStyle name="classeur | theme | intitule 5" xfId="944" xr:uid="{316A4C0B-4B0C-4F72-B074-BA8CF6A49622}"/>
    <cellStyle name="classeur | theme | intitule 5 2" xfId="1931" xr:uid="{08B8A953-AAC4-42BA-BBB6-56749FB1CEED}"/>
    <cellStyle name="classeur | theme | intitule 6" xfId="1927" xr:uid="{7E4B88DB-361D-4236-AEDE-44D45D087667}"/>
    <cellStyle name="classeur | theme | notice explicative" xfId="945" xr:uid="{D6951F86-982F-4EC0-A3C2-33D833B8AF19}"/>
    <cellStyle name="classeur | theme | notice explicative 2" xfId="946" xr:uid="{EAB0E325-8783-4B6C-B90F-ED3F04C0E279}"/>
    <cellStyle name="classeur | theme | notice explicative 2 2" xfId="947" xr:uid="{668F7216-D4B9-430F-8EE7-64BC6AAD48A4}"/>
    <cellStyle name="classeur | theme | notice explicative 2 2 2" xfId="1934" xr:uid="{25CCBDC7-3A61-40C8-8DD4-A17430DF5951}"/>
    <cellStyle name="classeur | theme | notice explicative 2 3" xfId="1933" xr:uid="{3ED1D9DA-275C-46B3-9EC5-00E9887FD179}"/>
    <cellStyle name="classeur | theme | notice explicative 3" xfId="948" xr:uid="{5B892E89-FA11-4DB5-B626-6AE05ABB3EC9}"/>
    <cellStyle name="classeur | theme | notice explicative 3 2" xfId="1935" xr:uid="{61829828-88A5-4C0D-B537-39EBFA8F8B82}"/>
    <cellStyle name="classeur | theme | notice explicative 4" xfId="949" xr:uid="{11B65689-DFB8-4523-8D2B-BC82B9577ABB}"/>
    <cellStyle name="classeur | theme | notice explicative 4 2" xfId="1936" xr:uid="{B4CA6809-AEB6-40F2-862E-846D36C17884}"/>
    <cellStyle name="classeur | theme | notice explicative 5" xfId="1932" xr:uid="{7129A80C-2F8C-4EF0-97BE-C744E70A1EB0}"/>
    <cellStyle name="classeur | titre | niveau 1" xfId="950" xr:uid="{7202ACA6-FF97-441C-B820-417643D47885}"/>
    <cellStyle name="classeur | titre | niveau 1 2" xfId="951" xr:uid="{BA28F944-5E4D-4749-9A80-8BE37DF83A57}"/>
    <cellStyle name="classeur | titre | niveau 1 2 2" xfId="1938" xr:uid="{816F729C-1FB7-46E9-8FF0-6E4D8097CFC3}"/>
    <cellStyle name="classeur | titre | niveau 1 3" xfId="952" xr:uid="{10ED7C20-A7E4-4D96-978D-5F8A80F5EDF9}"/>
    <cellStyle name="classeur | titre | niveau 1 3 2" xfId="1939" xr:uid="{7EF114BA-5FDF-41A2-998C-AEE149111D31}"/>
    <cellStyle name="classeur | titre | niveau 1 4" xfId="953" xr:uid="{51D88345-F39C-4181-86DC-0FE3DF427369}"/>
    <cellStyle name="classeur | titre | niveau 1 4 2" xfId="1940" xr:uid="{F96C315A-8AEC-45A2-8E48-75DC303E3425}"/>
    <cellStyle name="classeur | titre | niveau 1 5" xfId="954" xr:uid="{DB6FCAAC-5813-441B-8659-9B11324A66A6}"/>
    <cellStyle name="classeur | titre | niveau 1 5 2" xfId="1941" xr:uid="{A5A0CE48-E375-498F-ABAC-B4A1F323D4B4}"/>
    <cellStyle name="classeur | titre | niveau 1 6" xfId="1937" xr:uid="{1C6E3414-DC72-4192-96BA-5DE1F03D26BD}"/>
    <cellStyle name="classeur | titre | niveau 2" xfId="955" xr:uid="{9C468A70-8AB8-4905-B023-126DF9D7709C}"/>
    <cellStyle name="classeur | titre | niveau 2 2" xfId="956" xr:uid="{9AEEA400-9904-45D7-95AA-1AF0E6E2DF25}"/>
    <cellStyle name="classeur | titre | niveau 2 2 2" xfId="1943" xr:uid="{9E3B80EC-C2DA-41BA-AB12-F4C7F1ED4EBE}"/>
    <cellStyle name="classeur | titre | niveau 2 3" xfId="957" xr:uid="{D93498E7-3D36-4621-BE3B-EA634A520B58}"/>
    <cellStyle name="classeur | titre | niveau 2 3 2" xfId="1944" xr:uid="{13CCEA7B-79B5-42F1-A66A-BF80588CBE4D}"/>
    <cellStyle name="classeur | titre | niveau 2 4" xfId="958" xr:uid="{82FEA9A6-6DD1-4A53-A514-0F61A060CF44}"/>
    <cellStyle name="classeur | titre | niveau 2 4 2" xfId="1945" xr:uid="{22E28E1A-B3E2-4A83-BC23-BAEDE0684F85}"/>
    <cellStyle name="classeur | titre | niveau 2 5" xfId="1942" xr:uid="{DB671850-3AEA-4D57-A073-06ACF7C7C4D8}"/>
    <cellStyle name="classeur | titre | niveau 3" xfId="959" xr:uid="{2BAF0D8A-1458-41F7-8137-B554326FF1B2}"/>
    <cellStyle name="classeur | titre | niveau 3 2" xfId="960" xr:uid="{1C8529C7-F322-4A56-BBF8-EECEF6EA77C7}"/>
    <cellStyle name="classeur | titre | niveau 3 2 2" xfId="1947" xr:uid="{CC43400C-3FDF-4DCA-89C9-0EB3592E0BD7}"/>
    <cellStyle name="classeur | titre | niveau 3 3" xfId="961" xr:uid="{BE7912EC-2382-450F-B42A-9D864F4BFBDA}"/>
    <cellStyle name="classeur | titre | niveau 3 3 2" xfId="1948" xr:uid="{72D4FE08-4FEC-4182-8486-994648DF1D7B}"/>
    <cellStyle name="classeur | titre | niveau 3 4" xfId="1946" xr:uid="{8F55D680-4D44-492D-9C54-4F25F94BCC6D}"/>
    <cellStyle name="classeur | titre | niveau 4" xfId="962" xr:uid="{DB1CC93D-EB4C-41B7-AD0D-813B4912FDA1}"/>
    <cellStyle name="classeur | titre | niveau 4 2" xfId="963" xr:uid="{EF991E9A-68A5-4B89-A93E-FA5DF6D7B0B8}"/>
    <cellStyle name="classeur | titre | niveau 4 2 2" xfId="1950" xr:uid="{1E4C1D8F-EDB6-4D89-90ED-3A6CCA07F3A0}"/>
    <cellStyle name="classeur | titre | niveau 4 3" xfId="964" xr:uid="{50DCAD0B-FC5E-4026-AFD8-E3CF19FC2FE7}"/>
    <cellStyle name="classeur | titre | niveau 4 3 2" xfId="1951" xr:uid="{052998A8-5130-48D1-AF64-879E84DEE93D}"/>
    <cellStyle name="classeur | titre | niveau 4 4" xfId="965" xr:uid="{C413E1F4-5085-4FC8-8463-1C22CD7E8CBE}"/>
    <cellStyle name="classeur | titre | niveau 4 4 2" xfId="1952" xr:uid="{2D538295-6BE1-40BF-9DCD-02C9D33B6DAD}"/>
    <cellStyle name="classeur | titre | niveau 4 5" xfId="966" xr:uid="{6645FEC5-B26B-481C-8374-3E911A4EC957}"/>
    <cellStyle name="classeur | titre | niveau 4 5 2" xfId="1953" xr:uid="{9BFA1EEA-EB35-4FC5-8A61-E4C1A5C31D66}"/>
    <cellStyle name="classeur | titre | niveau 4 6" xfId="1949" xr:uid="{78066CEF-97FB-4E8E-A079-D5613DBE70CD}"/>
    <cellStyle name="classeur | titre | niveau 5" xfId="967" xr:uid="{634AFEA8-7CA1-4B67-89FA-DF23548B3776}"/>
    <cellStyle name="classeur | titre | niveau 5 2" xfId="968" xr:uid="{6CFD25A0-9297-48F3-BA5C-38388EBC6A68}"/>
    <cellStyle name="classeur | titre | niveau 5 2 2" xfId="1955" xr:uid="{66088E87-F0E2-48F4-979C-C61A5FF74BE6}"/>
    <cellStyle name="classeur | titre | niveau 5 3" xfId="969" xr:uid="{53375D84-40EE-4D62-849E-06311DAAC57C}"/>
    <cellStyle name="classeur | titre | niveau 5 3 2" xfId="1956" xr:uid="{AF6D0362-E521-4906-BE00-EBF9244B15D0}"/>
    <cellStyle name="classeur | titre | niveau 5 4" xfId="1954" xr:uid="{EF2680BC-0A7C-413C-9D94-FE33BDF6A57A}"/>
    <cellStyle name="coin" xfId="970" xr:uid="{F10FEB9C-5BE1-407C-8BE5-2FCB126EEE3E}"/>
    <cellStyle name="coin 2" xfId="971" xr:uid="{CBD26259-6EA8-454E-A798-E8F928421148}"/>
    <cellStyle name="coin 2 2" xfId="1958" xr:uid="{094D00CB-0CE8-496F-B221-144651F5A421}"/>
    <cellStyle name="coin 3" xfId="972" xr:uid="{71D8AEA4-C20A-4A9D-89D2-DFF7630CA486}"/>
    <cellStyle name="coin 3 2" xfId="1959" xr:uid="{D087F0F5-3BD8-44C5-9525-8EF87A9A7AF5}"/>
    <cellStyle name="coin 4" xfId="1957" xr:uid="{96E41E68-D7B2-4EBE-B040-6D23ACDA4A08}"/>
    <cellStyle name="Colore 1" xfId="973" xr:uid="{EB40B7FC-33E0-46FE-B0CC-DBDEE1076EE2}"/>
    <cellStyle name="Colore 1 2" xfId="1960" xr:uid="{E923E892-7681-468A-90DA-E9479427A313}"/>
    <cellStyle name="Colore 2" xfId="974" xr:uid="{9E31D9CD-5F6F-40CD-BD64-CFE62E4D39E1}"/>
    <cellStyle name="Colore 2 2" xfId="1961" xr:uid="{92E56E8E-B8F4-4B0B-8296-7DCE29ECB9DB}"/>
    <cellStyle name="Colore 3" xfId="975" xr:uid="{F32D244D-34A6-4B3B-9D0F-C3DF52504589}"/>
    <cellStyle name="Colore 3 2" xfId="1962" xr:uid="{EB7A4565-8C11-4321-8B11-294182BA9EB5}"/>
    <cellStyle name="Colore 4" xfId="976" xr:uid="{CF9CA1C3-BB0A-41C1-ADBC-3CDF2314E502}"/>
    <cellStyle name="Colore 4 2" xfId="1963" xr:uid="{63817B65-31E0-4815-ACAD-CD5C93877A33}"/>
    <cellStyle name="Colore 5" xfId="977" xr:uid="{9D63819C-4436-48ED-A802-39E5EDF1A839}"/>
    <cellStyle name="Colore 5 2" xfId="1964" xr:uid="{5C61FDCC-59FE-40E4-B92E-D85553248889}"/>
    <cellStyle name="Colore 6" xfId="978" xr:uid="{0B714798-935A-43E0-A9E5-F4EBBA2249C6}"/>
    <cellStyle name="Colore 6 2" xfId="1965" xr:uid="{44C385B8-D3C2-4386-8287-A2D62999F7A0}"/>
    <cellStyle name="Comma 2" xfId="979" xr:uid="{63460190-1CEA-49B0-8AF3-57EC86572F7E}"/>
    <cellStyle name="Comma 2 2" xfId="1966" xr:uid="{1C199369-D4D2-4742-8FDF-6557D280C7ED}"/>
    <cellStyle name="Commentaire 2" xfId="145" xr:uid="{03145369-8598-4A7A-8C8B-DE33578CF872}"/>
    <cellStyle name="Commentaire 2 2" xfId="1967" xr:uid="{7DDC86B8-5573-4AF4-98E9-7B172BC9F0EA}"/>
    <cellStyle name="Commentaire 2 3" xfId="980" xr:uid="{96F8031A-196F-4517-BD50-B2582C5A231B}"/>
    <cellStyle name="Date" xfId="981" xr:uid="{77812D5D-4321-496D-9D6A-7189E8CA713C}"/>
    <cellStyle name="Date 2" xfId="982" xr:uid="{9EC9FDC0-C808-4878-A9FA-C1D2D313BBD7}"/>
    <cellStyle name="Date 2 2" xfId="1969" xr:uid="{A9BCEDF4-4CED-416F-A76E-17FD068B41E0}"/>
    <cellStyle name="Date 3" xfId="1968" xr:uid="{AD695A5B-B476-4C82-9717-370D84902C73}"/>
    <cellStyle name="debugage | texte note potentiel ?" xfId="983" xr:uid="{6B587695-A24C-4027-90EF-D4DEF33FDD2D}"/>
    <cellStyle name="debugage | texte note potentiel ? 2" xfId="1970" xr:uid="{2EC6DC4A-8BE1-4F40-8203-16A7B545D194}"/>
    <cellStyle name="debugage | titre de niveau potentiel" xfId="984" xr:uid="{5238E99D-BC0E-4F6B-8C0B-82C2BE659BE1}"/>
    <cellStyle name="debugage | titre de niveau potentiel 2" xfId="1971" xr:uid="{BF9395D4-7F35-4370-96F6-99E66CC35250}"/>
    <cellStyle name="donn_normal" xfId="985" xr:uid="{4C83232E-E443-4AD0-B10B-33C74F835C54}"/>
    <cellStyle name="donnnormal1" xfId="986" xr:uid="{BD8204A9-6296-429A-AFAB-0B4DAA67A7E2}"/>
    <cellStyle name="donnnormal1 2" xfId="987" xr:uid="{00BD460A-8B0C-4AFE-91A4-FD2F69D6DDD4}"/>
    <cellStyle name="donnnormal1 2 2" xfId="1973" xr:uid="{9B598749-31A5-4404-BE67-C6641DE0A6CB}"/>
    <cellStyle name="donnnormal1 3" xfId="1972" xr:uid="{58208637-4431-487F-97AB-359FD1F12FA6}"/>
    <cellStyle name="donntotal1" xfId="988" xr:uid="{D666B371-EC2B-485C-B73C-D5631DC19950}"/>
    <cellStyle name="donntotal1 2" xfId="989" xr:uid="{848D20A2-427D-421C-A5DD-5AF1CE60F147}"/>
    <cellStyle name="donntotal1 2 2" xfId="1975" xr:uid="{67ABC77C-CEE9-4BEA-8A2B-71A5F7012339}"/>
    <cellStyle name="donntotal1 3" xfId="1974" xr:uid="{41535AA0-9A41-45D8-B441-6A7A72D52403}"/>
    <cellStyle name="Empty_L_border" xfId="2739" xr:uid="{52DE390E-BFA7-48EA-A556-C5A354189E02}"/>
    <cellStyle name="Encabezado 4" xfId="990" xr:uid="{015E3007-E042-4ADE-B4AB-E68176B366F4}"/>
    <cellStyle name="Encabezado 4 2" xfId="1976" xr:uid="{40C1E613-95F4-4500-A5E6-A0E7298E659F}"/>
    <cellStyle name="Énfasis1" xfId="695" xr:uid="{680C78F4-0286-468E-A0AE-A5E140935385}"/>
    <cellStyle name="Énfasis1 2" xfId="1977" xr:uid="{8A854AB0-FBE0-4B93-8878-8858C4BD8491}"/>
    <cellStyle name="Énfasis2" xfId="696" xr:uid="{46CAEB78-321D-44F0-917D-91A063AE0447}"/>
    <cellStyle name="Énfasis2 2" xfId="1978" xr:uid="{50B4FE15-602A-45D4-B98A-14F6065F1D45}"/>
    <cellStyle name="Énfasis3" xfId="697" xr:uid="{043B6EBB-B44D-43DF-8AA2-85E67A659635}"/>
    <cellStyle name="Énfasis3 2" xfId="1979" xr:uid="{72B49461-9155-42F7-98A0-586D224C8989}"/>
    <cellStyle name="Énfasis4" xfId="698" xr:uid="{DC0A682C-E278-4947-B6E8-376772FE3D3D}"/>
    <cellStyle name="Énfasis4 2" xfId="1980" xr:uid="{46F4E9AF-32F8-4B35-858C-33FE30D591D7}"/>
    <cellStyle name="Énfasis5" xfId="699" xr:uid="{0D18B925-DAE7-4DB2-9C00-0E60058D2D89}"/>
    <cellStyle name="Énfasis5 2" xfId="1981" xr:uid="{46E7E53A-FD63-4C1E-9B21-D12E387C38E3}"/>
    <cellStyle name="Énfasis6" xfId="700" xr:uid="{C50F5184-444B-4DA0-BC63-C945CE405BB9}"/>
    <cellStyle name="Énfasis6 2" xfId="1982" xr:uid="{109D56A3-EA43-4F37-81AF-1DC84D4966B0}"/>
    <cellStyle name="ent_col_ser" xfId="995" xr:uid="{CB80170D-43E3-40E6-A999-C57F24F38658}"/>
    <cellStyle name="En-tête 1" xfId="991" xr:uid="{7155B428-1063-4D66-A39B-38A81C4360EF}"/>
    <cellStyle name="En-tête 1 2" xfId="992" xr:uid="{C008262B-A3D7-4B4E-B692-DA215A0819F7}"/>
    <cellStyle name="En-tête 1 2 2" xfId="1984" xr:uid="{628D4083-AEB1-42EC-A406-3DDA7DF05E7D}"/>
    <cellStyle name="En-tête 1 3" xfId="1983" xr:uid="{740BBD65-E6DC-49E3-BA24-27D3A23A38FF}"/>
    <cellStyle name="En-tête 2" xfId="993" xr:uid="{0B8CBF83-3461-4D37-B136-FE0359013A1B}"/>
    <cellStyle name="En-tête 2 2" xfId="994" xr:uid="{CAA84FFA-88F0-4939-9DF7-267C5A905367}"/>
    <cellStyle name="En-tête 2 2 2" xfId="1986" xr:uid="{7E62DB24-B743-484B-9570-A4BECD349A21}"/>
    <cellStyle name="En-tête 2 3" xfId="1985" xr:uid="{81059D16-1DC2-403F-B505-7934F8EE21D9}"/>
    <cellStyle name="entete_indice" xfId="996" xr:uid="{E9FF894D-8001-411C-AC52-4D2663DFFCF9}"/>
    <cellStyle name="Entrada" xfId="998" xr:uid="{F3D9F209-B445-4D06-BCED-8689D6EA906C}"/>
    <cellStyle name="Entrada 2" xfId="1987" xr:uid="{7E945EF4-6288-403A-BE6A-75BC48D275C4}"/>
    <cellStyle name="Entrée 2" xfId="997" xr:uid="{4DDF7647-025A-47B6-9AA8-299AE171F4B8}"/>
    <cellStyle name="Entrée 2 2" xfId="1988" xr:uid="{81196112-7792-4E5F-847E-4C3F4AE50B16}"/>
    <cellStyle name="Entrée 3" xfId="1030" xr:uid="{455B9C83-53DA-47A9-8846-53F236A3624D}"/>
    <cellStyle name="Error" xfId="2704" xr:uid="{ACD2996C-D18E-478C-84DC-0ACEF5FB5D0B}"/>
    <cellStyle name="Euro" xfId="33" xr:uid="{2F8085EF-3A5F-448E-9F4A-5BBDA9762768}"/>
    <cellStyle name="Euro 10" xfId="156" xr:uid="{4CEB3A99-1F6D-4370-940F-6C2622085006}"/>
    <cellStyle name="Euro 10 2" xfId="273" xr:uid="{78C731BE-55F7-45A7-9E57-88859271DADA}"/>
    <cellStyle name="Euro 10 2 2" xfId="582" xr:uid="{94ADBE70-93D5-4038-8062-AAD11C3BB254}"/>
    <cellStyle name="Euro 10 2 2 2" xfId="2983" xr:uid="{85971D75-1046-444D-94D8-17A7145744D5}"/>
    <cellStyle name="Euro 10 2 2 2 2" xfId="3572" xr:uid="{CA2D60D1-0305-41D0-80A4-5EDAFB57E1B4}"/>
    <cellStyle name="Euro 10 2 2 3" xfId="3297" xr:uid="{EA958191-C1C6-42E7-A604-C86E48CC85B3}"/>
    <cellStyle name="Euro 10 2 3" xfId="1990" xr:uid="{BFAD6A81-B7A3-43B4-94C6-6E020EF3D4E3}"/>
    <cellStyle name="Euro 10 2 4" xfId="2847" xr:uid="{83C26454-EC64-4228-A5F3-46D3BFEF8FE6}"/>
    <cellStyle name="Euro 10 2 4 2" xfId="3436" xr:uid="{660494C4-536E-4F32-9878-9FF4D862456B}"/>
    <cellStyle name="Euro 10 2 5" xfId="3161" xr:uid="{4B392431-ACBE-4E2E-A394-44791B20A776}"/>
    <cellStyle name="Euro 10 3" xfId="390" xr:uid="{948F3EAD-50B2-485C-AB75-C8E9CDAF9704}"/>
    <cellStyle name="Euro 10 3 2" xfId="2899" xr:uid="{CFD9674F-37EA-424A-9244-0C0D5C96EE12}"/>
    <cellStyle name="Euro 10 3 2 2" xfId="3488" xr:uid="{5D69B89C-DD6D-4964-82AD-85A0BBD8C935}"/>
    <cellStyle name="Euro 10 3 3" xfId="3213" xr:uid="{8C237FF3-F513-432A-B63C-2D0D5B018B44}"/>
    <cellStyle name="Euro 10 4" xfId="1000" xr:uid="{9BF39898-9FD8-4004-8BE1-8BE3D62F28A5}"/>
    <cellStyle name="Euro 10 5" xfId="2797" xr:uid="{9BF31442-24C8-4F7E-94CE-565F9D949E5A}"/>
    <cellStyle name="Euro 10 5 2" xfId="3386" xr:uid="{138F247C-4E1B-4075-B979-D0B7E8194BF9}"/>
    <cellStyle name="Euro 10 6" xfId="3111" xr:uid="{4B72CCA9-D614-405D-928A-F568D629EA8D}"/>
    <cellStyle name="Euro 11" xfId="234" xr:uid="{C07C7516-7F00-49C3-A52F-83889E6B2AE2}"/>
    <cellStyle name="Euro 11 2" xfId="543" xr:uid="{26EC4B31-8045-4524-A8C0-CDA41826BA79}"/>
    <cellStyle name="Euro 11 2 2" xfId="2965" xr:uid="{E0727809-AFE4-4F42-80CC-3262CA7473E1}"/>
    <cellStyle name="Euro 11 2 2 2" xfId="3554" xr:uid="{679D78B6-B0B5-40AA-9D07-F7BAFAFA555F}"/>
    <cellStyle name="Euro 11 2 3" xfId="3279" xr:uid="{7166C6B9-9D1E-4436-90E3-97F8D7D28A92}"/>
    <cellStyle name="Euro 11 3" xfId="1989" xr:uid="{74C0AEC6-78A3-4544-86B4-B5DAB78A3FBE}"/>
    <cellStyle name="Euro 11 4" xfId="2829" xr:uid="{0E58C44E-3CCC-4B94-B6CF-4557E66DABAD}"/>
    <cellStyle name="Euro 11 4 2" xfId="3418" xr:uid="{FE045B98-9F6F-4D9E-9104-B2E49AF32A03}"/>
    <cellStyle name="Euro 11 5" xfId="3143" xr:uid="{1556FE0F-B498-4E3F-B59B-CF9E5A62F072}"/>
    <cellStyle name="Euro 12" xfId="346" xr:uid="{7ADA65B0-7B3B-4153-852B-3C31D9223DC8}"/>
    <cellStyle name="Euro 12 2" xfId="2879" xr:uid="{4990919B-2FB4-4122-852C-8E320201AB39}"/>
    <cellStyle name="Euro 12 2 2" xfId="3468" xr:uid="{8124CEDE-B9AD-4C79-A740-CFDD77CEA018}"/>
    <cellStyle name="Euro 12 3" xfId="3193" xr:uid="{E275139A-2400-46D2-B9A7-E612D2653FDE}"/>
    <cellStyle name="Euro 13" xfId="461" xr:uid="{6E567D95-9620-48BC-9D08-FA4F7D103E4C}"/>
    <cellStyle name="Euro 13 2" xfId="2930" xr:uid="{2695BDED-C90D-4DAF-93F2-705F6AEEB232}"/>
    <cellStyle name="Euro 13 2 2" xfId="3519" xr:uid="{84F31B7F-EC39-43E8-8761-D666445279BB}"/>
    <cellStyle name="Euro 13 3" xfId="3244" xr:uid="{6118B3D4-A485-4037-B413-D01184A99912}"/>
    <cellStyle name="Euro 14" xfId="653" xr:uid="{F8CE521E-B8F8-4E9C-9949-A472F0AED3ED}"/>
    <cellStyle name="Euro 14 2" xfId="3014" xr:uid="{89F54342-528F-4149-8B1B-E46B3F9AB39F}"/>
    <cellStyle name="Euro 14 2 2" xfId="3603" xr:uid="{C9B93B32-1345-4D17-A4F5-42F826993813}"/>
    <cellStyle name="Euro 14 3" xfId="3328" xr:uid="{BADA97A3-91ED-4684-B8D7-2600898B665D}"/>
    <cellStyle name="Euro 15" xfId="999" xr:uid="{13711940-24C2-4549-B632-9DDEDAA978B9}"/>
    <cellStyle name="Euro 16" xfId="2754" xr:uid="{FD2542E4-0CE6-45B1-B56F-A0650A192529}"/>
    <cellStyle name="Euro 16 2" xfId="3343" xr:uid="{531FE24A-DBD8-4641-BB03-9D5F876B7D9A}"/>
    <cellStyle name="Euro 17" xfId="3068" xr:uid="{CCB3243B-D092-4E88-AEB1-1A1244B4AF62}"/>
    <cellStyle name="Euro 2" xfId="52" xr:uid="{BFA30523-290D-4119-8E67-9BF0B00623B9}"/>
    <cellStyle name="Euro 2 10" xfId="656" xr:uid="{1A1A5078-4DD7-4157-B1BE-1CBDA0C8D022}"/>
    <cellStyle name="Euro 2 10 2" xfId="3016" xr:uid="{660739FC-0408-4FCB-B5CF-57061AD57910}"/>
    <cellStyle name="Euro 2 10 2 2" xfId="3605" xr:uid="{C10512CC-55F9-44AD-A0BE-C233E55582F4}"/>
    <cellStyle name="Euro 2 10 3" xfId="3330" xr:uid="{E217542C-14C5-4C22-99DD-E357D2DC27EC}"/>
    <cellStyle name="Euro 2 11" xfId="1001" xr:uid="{3F8FC1C9-F972-4B63-ACDD-FB6B26E29452}"/>
    <cellStyle name="Euro 2 12" xfId="2757" xr:uid="{0ECB0C6A-FAE5-4206-9CE4-01E377F0E38E}"/>
    <cellStyle name="Euro 2 12 2" xfId="3346" xr:uid="{9FAE0FC4-7F3C-4F75-931E-1A74BF63C9C7}"/>
    <cellStyle name="Euro 2 13" xfId="3071" xr:uid="{33D21B88-00D4-4554-BFC6-07FF4DBE18F2}"/>
    <cellStyle name="Euro 2 2" xfId="60" xr:uid="{0C41F25B-47DB-481A-9544-B3F147DC54D6}"/>
    <cellStyle name="Euro 2 2 10" xfId="2761" xr:uid="{586E2DA9-4EA6-4ED6-B377-B84F2991F3E9}"/>
    <cellStyle name="Euro 2 2 10 2" xfId="3350" xr:uid="{E0540DF2-D62E-4DF6-8323-ECF63DF5F531}"/>
    <cellStyle name="Euro 2 2 11" xfId="3075" xr:uid="{847C8F3E-73EF-4C96-B9AA-12663FC7413C}"/>
    <cellStyle name="Euro 2 2 2" xfId="90" xr:uid="{59A87DBA-8A14-46F3-9C55-C61B87C939A9}"/>
    <cellStyle name="Euro 2 2 2 2" xfId="208" xr:uid="{206CD693-8C13-4104-9B08-4D1E8418DFAB}"/>
    <cellStyle name="Euro 2 2 2 2 2" xfId="524" xr:uid="{C4EE9BA1-6EDD-4138-9743-6093EB776B59}"/>
    <cellStyle name="Euro 2 2 2 2 2 2" xfId="2957" xr:uid="{973F2AEF-563E-4719-9710-83C1A07E276F}"/>
    <cellStyle name="Euro 2 2 2 2 2 2 2" xfId="3546" xr:uid="{4A7B9205-C008-4699-B8BA-3F43782CF74C}"/>
    <cellStyle name="Euro 2 2 2 2 2 3" xfId="3271" xr:uid="{4EF7C782-98FE-4218-A123-295928DC21CF}"/>
    <cellStyle name="Euro 2 2 2 2 3" xfId="2819" xr:uid="{8A7A26D3-FE8F-4B13-A7FB-AAB1114C80B4}"/>
    <cellStyle name="Euro 2 2 2 2 3 2" xfId="3408" xr:uid="{B2A83B1E-55C0-4746-98F4-40B601BF104E}"/>
    <cellStyle name="Euro 2 2 2 2 4" xfId="3133" xr:uid="{2DED381D-040C-412B-B628-CF6C5A517645}"/>
    <cellStyle name="Euro 2 2 2 3" xfId="321" xr:uid="{4A0FF0F6-9771-466C-B296-93703735200B}"/>
    <cellStyle name="Euro 2 2 2 3 2" xfId="629" xr:uid="{13A40C0A-32A4-4CCF-AA88-3A7DD37DEB69}"/>
    <cellStyle name="Euro 2 2 2 3 2 2" xfId="3005" xr:uid="{01A7E62D-0A33-4D5F-8734-794CC0D7BEEC}"/>
    <cellStyle name="Euro 2 2 2 3 2 2 2" xfId="3594" xr:uid="{9BD17E4B-A117-42E4-B217-F5DE810607E4}"/>
    <cellStyle name="Euro 2 2 2 3 2 3" xfId="3319" xr:uid="{142D018E-4325-4F4D-B97F-1ADFFFA4F25D}"/>
    <cellStyle name="Euro 2 2 2 3 3" xfId="2869" xr:uid="{9E489C19-036A-4F7D-AD12-4B4C95A3D923}"/>
    <cellStyle name="Euro 2 2 2 3 3 2" xfId="3458" xr:uid="{DB1BECCE-F85A-44CF-889B-BCFD41B756CE}"/>
    <cellStyle name="Euro 2 2 2 3 4" xfId="3183" xr:uid="{2C90872C-06C2-4DB3-842E-A5834CF945F4}"/>
    <cellStyle name="Euro 2 2 2 4" xfId="436" xr:uid="{AE3AC923-2CAB-4A9A-8A55-9953AD915D17}"/>
    <cellStyle name="Euro 2 2 2 4 2" xfId="2920" xr:uid="{E65CECB3-C6D7-4EFA-83F9-BE424502CC06}"/>
    <cellStyle name="Euro 2 2 2 4 2 2" xfId="3509" xr:uid="{B0E00E60-E27F-4D96-AC3E-64CBBAAEB31A}"/>
    <cellStyle name="Euro 2 2 2 4 3" xfId="3234" xr:uid="{C8B2F5BD-5864-4458-91EF-44F2DFCB1FE0}"/>
    <cellStyle name="Euro 2 2 2 5" xfId="1992" xr:uid="{E8ED3EA7-5658-4B38-9126-244233278668}"/>
    <cellStyle name="Euro 2 2 2 6" xfId="2775" xr:uid="{65D888BD-025D-4F05-BC50-3410DC0F1E25}"/>
    <cellStyle name="Euro 2 2 2 6 2" xfId="3364" xr:uid="{059B8ED1-FF1C-415D-B669-5C7436639872}"/>
    <cellStyle name="Euro 2 2 2 7" xfId="3089" xr:uid="{27C81DFA-6A2D-45C8-BB59-C53170AB23C8}"/>
    <cellStyle name="Euro 2 2 3" xfId="124" xr:uid="{22E50656-F6A8-4260-8260-4E08DAC958A3}"/>
    <cellStyle name="Euro 2 2 3 2" xfId="290" xr:uid="{659C7613-15A8-4AE2-B0FA-79D35358E1BF}"/>
    <cellStyle name="Euro 2 2 3 2 2" xfId="599" xr:uid="{DCADA34E-CAFE-4D91-AB1F-674D1C78891F}"/>
    <cellStyle name="Euro 2 2 3 2 2 2" xfId="2991" xr:uid="{C052C61C-DDCF-4EB1-BEB6-763E931E1255}"/>
    <cellStyle name="Euro 2 2 3 2 2 2 2" xfId="3580" xr:uid="{ED94FBF6-1BDB-4853-AA55-8D2F7E43F357}"/>
    <cellStyle name="Euro 2 2 3 2 2 3" xfId="3305" xr:uid="{0EEF57A6-8A90-46A8-822D-A1EB4C20B98F}"/>
    <cellStyle name="Euro 2 2 3 2 3" xfId="2855" xr:uid="{7043C6EB-31BB-46E4-B09E-26060B755331}"/>
    <cellStyle name="Euro 2 2 3 2 3 2" xfId="3444" xr:uid="{8D236818-5B87-457B-905B-3067C4C90EF4}"/>
    <cellStyle name="Euro 2 2 3 2 4" xfId="3169" xr:uid="{D896056E-86C7-4F0F-A7F2-64B8CFB377C3}"/>
    <cellStyle name="Euro 2 2 3 3" xfId="407" xr:uid="{ED3B62AA-C2E9-4140-9EC4-CE38972354E0}"/>
    <cellStyle name="Euro 2 2 3 3 2" xfId="2907" xr:uid="{B2266A37-9EE0-4A8B-81D5-66C3E73BC472}"/>
    <cellStyle name="Euro 2 2 3 3 2 2" xfId="3496" xr:uid="{69244005-5AB6-4648-9424-406D1EC4B9EA}"/>
    <cellStyle name="Euro 2 2 3 3 3" xfId="3221" xr:uid="{2B53AF92-33D6-4338-A6F4-B70D7395AA51}"/>
    <cellStyle name="Euro 2 2 3 4" xfId="2790" xr:uid="{8AA96B62-6A69-41DC-ADA1-646CB92807DB}"/>
    <cellStyle name="Euro 2 2 3 4 2" xfId="3379" xr:uid="{F610904A-9B1D-4838-8EEC-4C1946817810}"/>
    <cellStyle name="Euro 2 2 3 5" xfId="3104" xr:uid="{303B334B-DF02-41BB-854F-BD5FCAF95762}"/>
    <cellStyle name="Euro 2 2 4" xfId="173" xr:uid="{A8518ECE-A3A0-4766-A8A4-E5AFB9E75E80}"/>
    <cellStyle name="Euro 2 2 4 2" xfId="496" xr:uid="{09B5DD20-18CE-429E-9E46-9712C017D416}"/>
    <cellStyle name="Euro 2 2 4 2 2" xfId="2944" xr:uid="{D1A27871-649D-4241-8ECE-F92E19C94E22}"/>
    <cellStyle name="Euro 2 2 4 2 2 2" xfId="3533" xr:uid="{77C2CBEA-410C-4EC1-AABB-DC43EF125F01}"/>
    <cellStyle name="Euro 2 2 4 2 3" xfId="3258" xr:uid="{476A4F72-D029-426F-B3E5-3E40EDDC5364}"/>
    <cellStyle name="Euro 2 2 4 3" xfId="2805" xr:uid="{4615B309-9061-4994-A29A-45EF71672B60}"/>
    <cellStyle name="Euro 2 2 4 3 2" xfId="3394" xr:uid="{3EBB88F6-E8EA-4905-B5F0-C2B105413A8E}"/>
    <cellStyle name="Euro 2 2 4 4" xfId="3119" xr:uid="{D99C2BAD-E041-4609-87B0-E7A4BAE7F333}"/>
    <cellStyle name="Euro 2 2 5" xfId="248" xr:uid="{1B7F169C-3396-4341-96E9-365764145E62}"/>
    <cellStyle name="Euro 2 2 5 2" xfId="557" xr:uid="{09EAEF16-3839-4861-AEA0-AC379FBFA982}"/>
    <cellStyle name="Euro 2 2 5 2 2" xfId="2972" xr:uid="{75DE72E5-172C-4365-A8C6-E20CF108C86C}"/>
    <cellStyle name="Euro 2 2 5 2 2 2" xfId="3561" xr:uid="{2877CF4A-5A72-4906-BB48-95B9DBA799CB}"/>
    <cellStyle name="Euro 2 2 5 2 3" xfId="3286" xr:uid="{CB40CDE1-6B89-42E9-9CE9-A85D7207DFC9}"/>
    <cellStyle name="Euro 2 2 5 3" xfId="2836" xr:uid="{E7B5BCA3-DFE7-48F7-9685-1D5D4B694D00}"/>
    <cellStyle name="Euro 2 2 5 3 2" xfId="3425" xr:uid="{5D37A73E-6455-413A-9339-6B18F4B9FB31}"/>
    <cellStyle name="Euro 2 2 5 4" xfId="3150" xr:uid="{D52917F0-8CD1-4A37-B7EC-F543C02B8D04}"/>
    <cellStyle name="Euro 2 2 6" xfId="361" xr:uid="{C7A1C1C0-AA17-42BA-A914-1E7CFBC2102A}"/>
    <cellStyle name="Euro 2 2 6 2" xfId="2886" xr:uid="{219F0F04-8D8D-449A-964B-0F851CA6FBCA}"/>
    <cellStyle name="Euro 2 2 6 2 2" xfId="3475" xr:uid="{DA4A2DC3-598D-4165-8339-C24F9975FD45}"/>
    <cellStyle name="Euro 2 2 6 3" xfId="3200" xr:uid="{21FCCDD7-CAC9-4EEB-8D1E-F7091FD44C85}"/>
    <cellStyle name="Euro 2 2 7" xfId="475" xr:uid="{1877204A-3303-4C6F-B2FC-C24BAFD7D64B}"/>
    <cellStyle name="Euro 2 2 7 2" xfId="2936" xr:uid="{8CDF7A08-8CBD-4EAC-A0EE-3A60341354F2}"/>
    <cellStyle name="Euro 2 2 7 2 2" xfId="3525" xr:uid="{68A983D5-ECDE-4DF6-89EC-41658A867BEF}"/>
    <cellStyle name="Euro 2 2 7 3" xfId="3250" xr:uid="{5EE2BBFA-D02E-47EC-91FB-09483493EBC8}"/>
    <cellStyle name="Euro 2 2 8" xfId="668" xr:uid="{829D8A3F-7F5E-4073-A9B1-65D0CA10FD73}"/>
    <cellStyle name="Euro 2 2 8 2" xfId="3021" xr:uid="{16D69B65-B66D-465A-9361-B15F6C143D18}"/>
    <cellStyle name="Euro 2 2 8 2 2" xfId="3610" xr:uid="{AEFD3887-2011-409B-8CD7-4AA95C8674E8}"/>
    <cellStyle name="Euro 2 2 8 3" xfId="3335" xr:uid="{A76922CE-BB76-4949-8F5C-C049B9699C0F}"/>
    <cellStyle name="Euro 2 2 9" xfId="1002" xr:uid="{5D964387-12A4-46AA-A53A-72031C9FC809}"/>
    <cellStyle name="Euro 2 3" xfId="68" xr:uid="{3C3C2F5D-6046-4D05-9DB3-61F6B3827B43}"/>
    <cellStyle name="Euro 2 3 2" xfId="98" xr:uid="{CA8678A4-1B64-4031-ACCA-45AE84BE5659}"/>
    <cellStyle name="Euro 2 3 2 2" xfId="216" xr:uid="{0766B1C3-15B6-4F38-8146-C2E20897364C}"/>
    <cellStyle name="Euro 2 3 2 2 2" xfId="532" xr:uid="{56AC844D-5EC7-4B66-B209-32EC0E4CEC13}"/>
    <cellStyle name="Euro 2 3 2 2 2 2" xfId="2961" xr:uid="{DD397DAE-3E8F-49D2-B85A-ADDF2F1E3C69}"/>
    <cellStyle name="Euro 2 3 2 2 2 2 2" xfId="3550" xr:uid="{7792DD8A-3C66-46F8-A0B4-837E34B4B3DC}"/>
    <cellStyle name="Euro 2 3 2 2 2 3" xfId="3275" xr:uid="{2A9FC642-B989-4128-8E25-5E768B8605E4}"/>
    <cellStyle name="Euro 2 3 2 2 3" xfId="2823" xr:uid="{763DCDC8-76A4-4BAB-8776-CC086DA3ED5B}"/>
    <cellStyle name="Euro 2 3 2 2 3 2" xfId="3412" xr:uid="{0CE83E81-59F4-4CDC-A77A-D975F433FC29}"/>
    <cellStyle name="Euro 2 3 2 2 4" xfId="3137" xr:uid="{4C63B96E-04D6-4716-A4C7-D75D6ACD4994}"/>
    <cellStyle name="Euro 2 3 2 3" xfId="329" xr:uid="{86915D60-6ED5-4039-AEF2-99E0BD418285}"/>
    <cellStyle name="Euro 2 3 2 3 2" xfId="637" xr:uid="{BB56732E-CE57-43EF-9306-6D204341B10D}"/>
    <cellStyle name="Euro 2 3 2 3 2 2" xfId="3009" xr:uid="{A3B65E49-114B-47F4-B4C6-791963F065BC}"/>
    <cellStyle name="Euro 2 3 2 3 2 2 2" xfId="3598" xr:uid="{F8D387AF-95F3-4CD0-A826-0A536A80E307}"/>
    <cellStyle name="Euro 2 3 2 3 2 3" xfId="3323" xr:uid="{7BAE0C7E-AC64-4E83-9072-1096E4DD30EE}"/>
    <cellStyle name="Euro 2 3 2 3 3" xfId="2873" xr:uid="{0A72B929-584A-440C-A151-F2A4139838DB}"/>
    <cellStyle name="Euro 2 3 2 3 3 2" xfId="3462" xr:uid="{5A0884D8-2695-4A89-8959-FA6A8F391F39}"/>
    <cellStyle name="Euro 2 3 2 3 4" xfId="3187" xr:uid="{36C63809-A11E-4644-9515-781BFD9B7005}"/>
    <cellStyle name="Euro 2 3 2 4" xfId="444" xr:uid="{D9E95FB9-6D29-4E99-BDD0-05733635CE48}"/>
    <cellStyle name="Euro 2 3 2 4 2" xfId="2924" xr:uid="{E845F768-F1F6-44CA-AFE7-CEDEEBAA1E84}"/>
    <cellStyle name="Euro 2 3 2 4 2 2" xfId="3513" xr:uid="{94EA4187-C319-47CB-AD41-DA3987013501}"/>
    <cellStyle name="Euro 2 3 2 4 3" xfId="3238" xr:uid="{D6486A65-6DB9-4268-8665-C9594F64F526}"/>
    <cellStyle name="Euro 2 3 2 5" xfId="1993" xr:uid="{5256269C-8204-445B-8ABC-EB1F3D3E6D51}"/>
    <cellStyle name="Euro 2 3 2 6" xfId="2779" xr:uid="{91881EB9-FCB9-47D5-B179-E5F9243235D9}"/>
    <cellStyle name="Euro 2 3 2 6 2" xfId="3368" xr:uid="{CE9486C0-3876-4450-96DE-451E7D00F780}"/>
    <cellStyle name="Euro 2 3 2 7" xfId="3093" xr:uid="{EEA7812B-3422-4E2D-885C-5A75077106AD}"/>
    <cellStyle name="Euro 2 3 3" xfId="132" xr:uid="{9EEE0AF8-CB4A-4678-BB38-3C281652AB24}"/>
    <cellStyle name="Euro 2 3 3 2" xfId="298" xr:uid="{7972F2B0-973D-4D3B-BD6D-93342ECBAD59}"/>
    <cellStyle name="Euro 2 3 3 2 2" xfId="607" xr:uid="{041FBFFC-1F24-45C4-B965-2EFCF5BE0425}"/>
    <cellStyle name="Euro 2 3 3 2 2 2" xfId="2995" xr:uid="{19CADB43-BBDE-407B-AB2C-812D61D37FC3}"/>
    <cellStyle name="Euro 2 3 3 2 2 2 2" xfId="3584" xr:uid="{BCC71BA1-E34C-4FC3-BFA6-D87997041F03}"/>
    <cellStyle name="Euro 2 3 3 2 2 3" xfId="3309" xr:uid="{FF9EB621-40BF-498E-9591-91641B841215}"/>
    <cellStyle name="Euro 2 3 3 2 3" xfId="2859" xr:uid="{27AAE45B-6090-4ADB-B2F4-D1B89045914F}"/>
    <cellStyle name="Euro 2 3 3 2 3 2" xfId="3448" xr:uid="{08173BC8-E5AF-4279-9A19-BE4A7B82E5CD}"/>
    <cellStyle name="Euro 2 3 3 2 4" xfId="3173" xr:uid="{1DFDE5CF-3530-4F99-AC99-DAA1592D5532}"/>
    <cellStyle name="Euro 2 3 3 3" xfId="415" xr:uid="{17DA2DEF-C5C3-4376-A3DD-1BE3A5810C39}"/>
    <cellStyle name="Euro 2 3 3 3 2" xfId="2911" xr:uid="{4D082A04-CEC5-4F9B-AC9C-B1F22078E496}"/>
    <cellStyle name="Euro 2 3 3 3 2 2" xfId="3500" xr:uid="{A98C8D33-9631-41DA-ABF5-CAD6DD0DD173}"/>
    <cellStyle name="Euro 2 3 3 3 3" xfId="3225" xr:uid="{B47FE321-5DC0-497A-ACD5-531297A56159}"/>
    <cellStyle name="Euro 2 3 3 4" xfId="2794" xr:uid="{12544D34-5B84-4E77-BC63-5B278FB9D635}"/>
    <cellStyle name="Euro 2 3 3 4 2" xfId="3383" xr:uid="{2465D142-64E1-42EC-999F-1CDC07857AE2}"/>
    <cellStyle name="Euro 2 3 3 5" xfId="3108" xr:uid="{E0237545-264B-4EE9-9AE2-9686BF5E4AED}"/>
    <cellStyle name="Euro 2 3 4" xfId="181" xr:uid="{A83A27C2-A744-4082-9442-E4A81CCF37D9}"/>
    <cellStyle name="Euro 2 3 4 2" xfId="504" xr:uid="{99A11E8D-9E8F-42F6-90A5-8674D853A120}"/>
    <cellStyle name="Euro 2 3 4 2 2" xfId="2948" xr:uid="{260A4331-9C29-408A-9C3E-6442E8C3F928}"/>
    <cellStyle name="Euro 2 3 4 2 2 2" xfId="3537" xr:uid="{A1D0AA62-5849-4C13-B854-491A59D53ACC}"/>
    <cellStyle name="Euro 2 3 4 2 3" xfId="3262" xr:uid="{B120E16F-96ED-427C-B9DF-6CA77355DB45}"/>
    <cellStyle name="Euro 2 3 4 3" xfId="2809" xr:uid="{39690492-3097-4F10-9EA5-ACB612C49C9D}"/>
    <cellStyle name="Euro 2 3 4 3 2" xfId="3398" xr:uid="{2A78E1EF-9E42-4CCF-9456-376A579DAF8D}"/>
    <cellStyle name="Euro 2 3 4 4" xfId="3123" xr:uid="{0B81713C-2947-4676-A1B8-CF90F66E5E46}"/>
    <cellStyle name="Euro 2 3 5" xfId="256" xr:uid="{91F8BA4C-BF91-4992-8F72-9E7D42F162A1}"/>
    <cellStyle name="Euro 2 3 5 2" xfId="565" xr:uid="{34BD5BF0-1DAF-4FAA-B5AB-356EAACF433D}"/>
    <cellStyle name="Euro 2 3 5 2 2" xfId="2976" xr:uid="{91B4E757-A81F-4EF0-97CE-296FA5C4C618}"/>
    <cellStyle name="Euro 2 3 5 2 2 2" xfId="3565" xr:uid="{268A229C-84A2-4223-B2A0-81BA3BF0B9A2}"/>
    <cellStyle name="Euro 2 3 5 2 3" xfId="3290" xr:uid="{3D1E2684-99DB-4855-A4A3-02775BCF2D21}"/>
    <cellStyle name="Euro 2 3 5 3" xfId="2840" xr:uid="{3415FFD1-97ED-45D4-8F33-3D15F326C086}"/>
    <cellStyle name="Euro 2 3 5 3 2" xfId="3429" xr:uid="{01CE92A9-9919-4812-8A59-8C6BA558F3A9}"/>
    <cellStyle name="Euro 2 3 5 4" xfId="3154" xr:uid="{D2AEB1B0-94F3-4790-B3CE-4FE733AC0B45}"/>
    <cellStyle name="Euro 2 3 6" xfId="374" xr:uid="{0896E024-EB66-424B-8955-383AE48B502A}"/>
    <cellStyle name="Euro 2 3 6 2" xfId="2892" xr:uid="{89107DC3-2B80-4FCC-BF89-9934F8B71413}"/>
    <cellStyle name="Euro 2 3 6 2 2" xfId="3481" xr:uid="{2372FD6A-7E08-4187-A209-4511CF13ACE4}"/>
    <cellStyle name="Euro 2 3 6 3" xfId="3206" xr:uid="{00535E57-35D9-4478-A82B-B33774B9CC6D}"/>
    <cellStyle name="Euro 2 3 7" xfId="1003" xr:uid="{453B8CE1-AB75-47FD-90D7-A588F59D6201}"/>
    <cellStyle name="Euro 2 3 8" xfId="2765" xr:uid="{9708EC81-BC54-4B4E-A7AA-92FD0A3E1CD1}"/>
    <cellStyle name="Euro 2 3 8 2" xfId="3354" xr:uid="{77CDAB29-0687-489F-971D-07F872A58127}"/>
    <cellStyle name="Euro 2 3 9" xfId="3079" xr:uid="{A160AA20-A1FA-4329-B581-F5C4397FD47F}"/>
    <cellStyle name="Euro 2 4" xfId="82" xr:uid="{C31683D4-A630-4F77-8E0C-14CEE6820CCA}"/>
    <cellStyle name="Euro 2 4 2" xfId="194" xr:uid="{B6463CEE-ABC4-4593-BCE1-5DF0245A2B18}"/>
    <cellStyle name="Euro 2 4 2 2" xfId="308" xr:uid="{2CA4A429-6CCE-4547-AF9B-882B58D9923D}"/>
    <cellStyle name="Euro 2 4 2 2 2" xfId="616" xr:uid="{C2C53862-E09C-4C55-88A2-0C121D72CD4B}"/>
    <cellStyle name="Euro 2 4 2 2 2 2" xfId="2999" xr:uid="{764B4723-4C26-4FB5-9C95-917EDD606FD9}"/>
    <cellStyle name="Euro 2 4 2 2 2 2 2" xfId="3588" xr:uid="{C4BFE80A-02A7-4BF1-9169-629C95C00CD8}"/>
    <cellStyle name="Euro 2 4 2 2 2 3" xfId="3313" xr:uid="{1811828C-DFA7-4694-8D8C-95BC077DA4EA}"/>
    <cellStyle name="Euro 2 4 2 2 3" xfId="2863" xr:uid="{FCDCA327-971F-4334-93E9-88F8FA928539}"/>
    <cellStyle name="Euro 2 4 2 2 3 2" xfId="3452" xr:uid="{4FAD01F3-A075-466C-B9F7-C80B818F171C}"/>
    <cellStyle name="Euro 2 4 2 2 4" xfId="3177" xr:uid="{DCD9B9EE-CA06-45CA-A62E-2A22576C7EF0}"/>
    <cellStyle name="Euro 2 4 2 3" xfId="424" xr:uid="{457E7723-1833-4ABB-B6E8-27C5B217E68C}"/>
    <cellStyle name="Euro 2 4 2 3 2" xfId="2915" xr:uid="{B820593E-90D5-424C-A7E6-CFBB3AA9F575}"/>
    <cellStyle name="Euro 2 4 2 3 2 2" xfId="3504" xr:uid="{7B452058-B061-49A3-AAE6-22EB07652514}"/>
    <cellStyle name="Euro 2 4 2 3 3" xfId="3229" xr:uid="{BDDE6FF7-1EA2-4B9A-BD59-E1BF335EBD2A}"/>
    <cellStyle name="Euro 2 4 2 4" xfId="1994" xr:uid="{10A02866-A53A-42E1-AA47-48A9B0B62314}"/>
    <cellStyle name="Euro 2 4 2 5" xfId="2813" xr:uid="{07EBE130-208D-4BD7-9142-2E9D0BA30D28}"/>
    <cellStyle name="Euro 2 4 2 5 2" xfId="3402" xr:uid="{5A4D12F9-9538-4DDD-9E82-1046358FC6B2}"/>
    <cellStyle name="Euro 2 4 2 6" xfId="3127" xr:uid="{02066484-C758-49E6-A6E1-F92B674E4096}"/>
    <cellStyle name="Euro 2 4 3" xfId="267" xr:uid="{DB0757A1-5C37-4C00-811F-8A1C191D6199}"/>
    <cellStyle name="Euro 2 4 3 2" xfId="576" xr:uid="{FAD73A91-F446-4F0E-8584-49B1962E5DDE}"/>
    <cellStyle name="Euro 2 4 3 2 2" xfId="2981" xr:uid="{5C114477-A000-472F-94ED-317A81A6D83F}"/>
    <cellStyle name="Euro 2 4 3 2 2 2" xfId="3570" xr:uid="{3E72EE25-9130-497F-A8D5-182E510F9DB4}"/>
    <cellStyle name="Euro 2 4 3 2 3" xfId="3295" xr:uid="{9B2F703C-1937-4F8A-B541-D32C174E6DB5}"/>
    <cellStyle name="Euro 2 4 3 3" xfId="2845" xr:uid="{E94C756D-3ADF-45AC-84E3-BFAB214DF5A0}"/>
    <cellStyle name="Euro 2 4 3 3 2" xfId="3434" xr:uid="{B6938B00-7181-4C95-A6D0-59DB830C6A56}"/>
    <cellStyle name="Euro 2 4 3 4" xfId="3159" xr:uid="{B3615BED-A93B-45BA-BE5D-B418946C7F1D}"/>
    <cellStyle name="Euro 2 4 4" xfId="385" xr:uid="{F80B91BD-DE42-4ED3-9792-96AC5BBBBDF6}"/>
    <cellStyle name="Euro 2 4 4 2" xfId="2897" xr:uid="{46247D2B-528A-40AD-99D6-7A4E7C50A142}"/>
    <cellStyle name="Euro 2 4 4 2 2" xfId="3486" xr:uid="{A6AC92F2-5957-495E-8626-DD2FE6061766}"/>
    <cellStyle name="Euro 2 4 4 3" xfId="3211" xr:uid="{B9E78478-3838-4F3D-8566-245CF5320491}"/>
    <cellStyle name="Euro 2 4 5" xfId="1004" xr:uid="{D154DC83-17B5-4D48-9B61-28736F90A154}"/>
    <cellStyle name="Euro 2 4 6" xfId="2771" xr:uid="{ABE1A515-214E-4070-BE31-79A1DDF413BE}"/>
    <cellStyle name="Euro 2 4 6 2" xfId="3360" xr:uid="{C4A82568-28DD-44A7-8167-DED614BD8423}"/>
    <cellStyle name="Euro 2 4 7" xfId="3085" xr:uid="{DFB106AF-39C9-4CBD-8D00-02236063444A}"/>
    <cellStyle name="Euro 2 5" xfId="116" xr:uid="{F5F2A305-E52B-479D-9DB9-BC288F93EDF3}"/>
    <cellStyle name="Euro 2 5 2" xfId="282" xr:uid="{C978B5B4-ECE8-4251-BB21-882042930543}"/>
    <cellStyle name="Euro 2 5 2 2" xfId="591" xr:uid="{FE06D68B-C69B-45CA-B03A-5A1081BFD4C3}"/>
    <cellStyle name="Euro 2 5 2 2 2" xfId="2987" xr:uid="{DBB1D0A8-19E9-4FB5-AA99-03D47FFED447}"/>
    <cellStyle name="Euro 2 5 2 2 2 2" xfId="3576" xr:uid="{B36ECE3B-ED97-4A57-9A8D-7EAA8DBC68D5}"/>
    <cellStyle name="Euro 2 5 2 2 3" xfId="3301" xr:uid="{D44B45CC-6AAA-4581-80B2-90D18DD540AF}"/>
    <cellStyle name="Euro 2 5 2 3" xfId="2851" xr:uid="{6677B8A2-F6FB-42AB-A62C-D0B584E5149E}"/>
    <cellStyle name="Euro 2 5 2 3 2" xfId="3440" xr:uid="{E513B0D3-3902-43E6-A6FF-E5CFC843326C}"/>
    <cellStyle name="Euro 2 5 2 4" xfId="3165" xr:uid="{870F6342-DDD2-47C1-856B-A765F85A15B7}"/>
    <cellStyle name="Euro 2 5 3" xfId="399" xr:uid="{3C6D8FD9-AE81-45DA-A0FE-11BA4AE754D5}"/>
    <cellStyle name="Euro 2 5 3 2" xfId="2903" xr:uid="{FCFC60D1-99D4-4A09-A450-D568675E1A27}"/>
    <cellStyle name="Euro 2 5 3 2 2" xfId="3492" xr:uid="{5A666622-4F95-4F75-95AC-A4D9957AB3A0}"/>
    <cellStyle name="Euro 2 5 3 3" xfId="3217" xr:uid="{D02275BB-5D79-4BF3-937F-AF85EECDA4FB}"/>
    <cellStyle name="Euro 2 5 4" xfId="1991" xr:uid="{E0D0802A-584D-4B33-AE4D-CC1212F219B8}"/>
    <cellStyle name="Euro 2 5 5" xfId="2786" xr:uid="{1DC678FB-50F4-4118-8FAD-A5D438B113E4}"/>
    <cellStyle name="Euro 2 5 5 2" xfId="3375" xr:uid="{FC433B49-2D3A-49B4-BF61-3E41D1CB6AB5}"/>
    <cellStyle name="Euro 2 5 6" xfId="3100" xr:uid="{080CD1D4-1995-47D6-BFD0-56E4ED4DDA7C}"/>
    <cellStyle name="Euro 2 6" xfId="165" xr:uid="{91003127-A39C-4BE9-B108-D0E5AF6CF0F5}"/>
    <cellStyle name="Euro 2 6 2" xfId="490" xr:uid="{62BDEC14-245C-4104-9231-810D817145F0}"/>
    <cellStyle name="Euro 2 6 2 2" xfId="2941" xr:uid="{246D66C7-BD81-49F2-BA84-E860CE658309}"/>
    <cellStyle name="Euro 2 6 2 2 2" xfId="3530" xr:uid="{EAFF19B3-9D83-492C-9F18-E7F149D558DD}"/>
    <cellStyle name="Euro 2 6 2 3" xfId="3255" xr:uid="{7B2D7541-D2F4-4E8B-B9C3-5BA0EB7C152F}"/>
    <cellStyle name="Euro 2 6 3" xfId="2801" xr:uid="{5BBA5620-D503-4FE5-865B-D8F1FD423071}"/>
    <cellStyle name="Euro 2 6 3 2" xfId="3390" xr:uid="{0A0BD785-5A8B-41F6-8AE3-95D89972B5D8}"/>
    <cellStyle name="Euro 2 6 4" xfId="3115" xr:uid="{20AAA686-B1E3-4FEA-9A95-29BDA4905745}"/>
    <cellStyle name="Euro 2 7" xfId="240" xr:uid="{2817E39D-5D78-4DF0-B965-D707F916E9E3}"/>
    <cellStyle name="Euro 2 7 2" xfId="549" xr:uid="{6A7047B1-0AEA-495A-A162-0227978AF5E2}"/>
    <cellStyle name="Euro 2 7 2 2" xfId="2968" xr:uid="{2CC1D3DD-30A9-456E-9C80-4FF1B359F85A}"/>
    <cellStyle name="Euro 2 7 2 2 2" xfId="3557" xr:uid="{F989B464-2948-42BD-9D32-39BA14FE331B}"/>
    <cellStyle name="Euro 2 7 2 3" xfId="3282" xr:uid="{F7FA7DB3-A27E-4D31-8BAC-12DEDD40F790}"/>
    <cellStyle name="Euro 2 7 3" xfId="2832" xr:uid="{94B3D360-6F07-4AFB-9D5E-D370F434D325}"/>
    <cellStyle name="Euro 2 7 3 2" xfId="3421" xr:uid="{C050280D-825B-481B-900A-749213B79501}"/>
    <cellStyle name="Euro 2 7 4" xfId="3146" xr:uid="{65CF489E-30C6-4B58-B5B5-287C654DEC1E}"/>
    <cellStyle name="Euro 2 8" xfId="349" xr:uid="{CC638036-06A2-4712-B737-F9DA108D663E}"/>
    <cellStyle name="Euro 2 8 2" xfId="2881" xr:uid="{C3286D41-D652-495A-8B82-590030A8D5BD}"/>
    <cellStyle name="Euro 2 8 2 2" xfId="3470" xr:uid="{09B44A3F-1BAD-4481-8B7B-7CC8809F7A05}"/>
    <cellStyle name="Euro 2 8 3" xfId="3195" xr:uid="{29EC869C-F600-48EC-A809-306499EEEA6B}"/>
    <cellStyle name="Euro 2 9" xfId="469" xr:uid="{06D98471-BBF1-45B6-ADDA-8B8A12C7B107}"/>
    <cellStyle name="Euro 2 9 2" xfId="2933" xr:uid="{1820F2F3-DB12-4FF1-895A-88DCBB89EF56}"/>
    <cellStyle name="Euro 2 9 2 2" xfId="3522" xr:uid="{835A4EA5-D4C2-4CE5-A04B-1C75019D9FBD}"/>
    <cellStyle name="Euro 2 9 3" xfId="3247" xr:uid="{5CF30AA1-D852-4AF0-9492-D8149E753791}"/>
    <cellStyle name="Euro 2_ANNÉE 2015" xfId="1005" xr:uid="{4FF00FD7-B97B-47D6-BA74-5AA8AE9362A6}"/>
    <cellStyle name="Euro 3" xfId="54" xr:uid="{ADC9B53C-00BE-4DF1-9885-3EB160807E1C}"/>
    <cellStyle name="Euro 3 10" xfId="658" xr:uid="{57CA95A6-7F67-43A7-A2F4-833C0F325D9D}"/>
    <cellStyle name="Euro 3 10 2" xfId="3017" xr:uid="{5701453F-8C60-4F4A-93EF-A9A6657785C9}"/>
    <cellStyle name="Euro 3 10 2 2" xfId="3606" xr:uid="{C083C39A-59EC-48B4-92A9-4F748AC47C7A}"/>
    <cellStyle name="Euro 3 10 3" xfId="3331" xr:uid="{9E63018B-523E-4B16-963D-88FD8E9755BF}"/>
    <cellStyle name="Euro 3 11" xfId="1006" xr:uid="{874D2572-2284-4307-B6D4-4C83F96B0FD8}"/>
    <cellStyle name="Euro 3 12" xfId="2758" xr:uid="{B74A63EE-358D-49DE-81A3-73AC15B1132B}"/>
    <cellStyle name="Euro 3 12 2" xfId="3347" xr:uid="{C2D47A66-9A6E-4E01-8BD5-F3C4C6B7CF5D}"/>
    <cellStyle name="Euro 3 13" xfId="3072" xr:uid="{C538B868-3F93-4781-A8DD-401D32CF14B7}"/>
    <cellStyle name="Euro 3 2" xfId="62" xr:uid="{2718C3A4-23A5-446E-B1EA-353161CC7E5A}"/>
    <cellStyle name="Euro 3 2 10" xfId="2762" xr:uid="{F2DE6CA4-0906-41AE-98B8-5425CA1E0648}"/>
    <cellStyle name="Euro 3 2 10 2" xfId="3351" xr:uid="{0CF41119-84FE-4AAD-A969-2596EB7BEEFE}"/>
    <cellStyle name="Euro 3 2 11" xfId="3076" xr:uid="{B3707308-C3D3-4962-B005-BE1C5CDC7A70}"/>
    <cellStyle name="Euro 3 2 2" xfId="92" xr:uid="{ACC9B827-0207-4074-A398-E8A32E74FB0A}"/>
    <cellStyle name="Euro 3 2 2 2" xfId="210" xr:uid="{BEEEE149-8B8A-4B05-AAB7-6F3BB51DC8E4}"/>
    <cellStyle name="Euro 3 2 2 2 2" xfId="526" xr:uid="{2B7D73ED-9903-41E0-BD42-9A85E051A4FB}"/>
    <cellStyle name="Euro 3 2 2 2 2 2" xfId="2958" xr:uid="{5EC771B8-39D8-4DB8-9F25-6140145AC4B1}"/>
    <cellStyle name="Euro 3 2 2 2 2 2 2" xfId="3547" xr:uid="{148321CB-18CB-4B0F-B206-5598C186370B}"/>
    <cellStyle name="Euro 3 2 2 2 2 3" xfId="3272" xr:uid="{5936C5A8-4406-4BBF-B073-24ED5CB315BB}"/>
    <cellStyle name="Euro 3 2 2 2 3" xfId="2820" xr:uid="{CFC7E378-0C5E-4B35-98F2-D707326A33DF}"/>
    <cellStyle name="Euro 3 2 2 2 3 2" xfId="3409" xr:uid="{C76DA918-1E97-45B5-8541-CCD8C6DBBD44}"/>
    <cellStyle name="Euro 3 2 2 2 4" xfId="3134" xr:uid="{5A2D0F6D-EE57-4E24-A8DF-6CA0770D3EAE}"/>
    <cellStyle name="Euro 3 2 2 3" xfId="323" xr:uid="{C699FBCD-A986-4086-90B8-7FB532ABBC30}"/>
    <cellStyle name="Euro 3 2 2 3 2" xfId="631" xr:uid="{9DB7EFEC-72E0-4EFE-8DE5-89F17FAFEDAE}"/>
    <cellStyle name="Euro 3 2 2 3 2 2" xfId="3006" xr:uid="{286D6BAE-D8D4-4596-8286-A9E2A0A851AC}"/>
    <cellStyle name="Euro 3 2 2 3 2 2 2" xfId="3595" xr:uid="{DBB52746-0565-4BDC-81EB-F70195994EB3}"/>
    <cellStyle name="Euro 3 2 2 3 2 3" xfId="3320" xr:uid="{97F5BF54-837E-4887-8918-F49C5BF737D6}"/>
    <cellStyle name="Euro 3 2 2 3 3" xfId="2870" xr:uid="{F5D3C2D0-AC06-44DC-B9A7-D39763EC9B08}"/>
    <cellStyle name="Euro 3 2 2 3 3 2" xfId="3459" xr:uid="{991BD4FB-4C5D-499C-8FDE-740B25B8EABC}"/>
    <cellStyle name="Euro 3 2 2 3 4" xfId="3184" xr:uid="{8A4EF38A-E622-46E2-9024-D21B506B190D}"/>
    <cellStyle name="Euro 3 2 2 4" xfId="438" xr:uid="{540A6636-2E8A-4333-93A3-9A7E7866AABD}"/>
    <cellStyle name="Euro 3 2 2 4 2" xfId="2921" xr:uid="{0677BFAE-F3CB-4EE2-8A9F-0975C72F8877}"/>
    <cellStyle name="Euro 3 2 2 4 2 2" xfId="3510" xr:uid="{16945C51-CE64-441F-9197-94E382B53C57}"/>
    <cellStyle name="Euro 3 2 2 4 3" xfId="3235" xr:uid="{495CB1A7-5342-4DD3-AD5C-6B2028D0BE1A}"/>
    <cellStyle name="Euro 3 2 2 5" xfId="1996" xr:uid="{D1481782-4BEA-4C6B-B708-9F72A8563202}"/>
    <cellStyle name="Euro 3 2 2 6" xfId="2776" xr:uid="{7C5441ED-BE43-40E5-BF96-12FCA1FD274C}"/>
    <cellStyle name="Euro 3 2 2 6 2" xfId="3365" xr:uid="{26303134-ADE0-47D4-9FE4-F5F9257E0F33}"/>
    <cellStyle name="Euro 3 2 2 7" xfId="3090" xr:uid="{FDCBF47E-39B7-4332-B0FF-3791C851D347}"/>
    <cellStyle name="Euro 3 2 3" xfId="126" xr:uid="{5FF11F77-A22F-4FF1-9D99-EE43D5B72EAC}"/>
    <cellStyle name="Euro 3 2 3 2" xfId="292" xr:uid="{CEF02DBB-2F2E-4E56-B26F-3CD112E58C7B}"/>
    <cellStyle name="Euro 3 2 3 2 2" xfId="601" xr:uid="{990D8C06-1C32-41F0-82EB-F6753B4ABC5E}"/>
    <cellStyle name="Euro 3 2 3 2 2 2" xfId="2992" xr:uid="{BED31C76-4645-48CD-B640-AD2D2B9A8FEA}"/>
    <cellStyle name="Euro 3 2 3 2 2 2 2" xfId="3581" xr:uid="{7ED6F4E6-A3FD-4CE6-AE46-FE46199746D6}"/>
    <cellStyle name="Euro 3 2 3 2 2 3" xfId="3306" xr:uid="{2E870D85-AC9E-4E30-B0CD-8F5E9E84F049}"/>
    <cellStyle name="Euro 3 2 3 2 3" xfId="2856" xr:uid="{19D7C8CF-CCA2-4A60-BEDB-A8326850C388}"/>
    <cellStyle name="Euro 3 2 3 2 3 2" xfId="3445" xr:uid="{F4DAA93F-1995-4942-84E4-A262AFD3C56E}"/>
    <cellStyle name="Euro 3 2 3 2 4" xfId="3170" xr:uid="{7485A292-8428-4966-9003-3753EA709849}"/>
    <cellStyle name="Euro 3 2 3 3" xfId="409" xr:uid="{49D2F3BA-DB99-4D48-A430-1365247625D1}"/>
    <cellStyle name="Euro 3 2 3 3 2" xfId="2908" xr:uid="{10AFB470-76B6-4E84-AF92-95CA82C30E53}"/>
    <cellStyle name="Euro 3 2 3 3 2 2" xfId="3497" xr:uid="{B01894CD-4D92-4ED9-88CD-4B6C091A0649}"/>
    <cellStyle name="Euro 3 2 3 3 3" xfId="3222" xr:uid="{A6372DDE-F286-4219-A74C-DFABF05D552A}"/>
    <cellStyle name="Euro 3 2 3 4" xfId="2791" xr:uid="{ABFD7ADB-CC60-461D-B46B-6DECE7EBBA86}"/>
    <cellStyle name="Euro 3 2 3 4 2" xfId="3380" xr:uid="{DF40CD95-DDB5-46EB-9971-347E59C95840}"/>
    <cellStyle name="Euro 3 2 3 5" xfId="3105" xr:uid="{86FCD5F3-A870-4921-8FC0-79D221C5CC9E}"/>
    <cellStyle name="Euro 3 2 4" xfId="175" xr:uid="{1AAADDAA-F46E-4114-9659-18DBC73B64A9}"/>
    <cellStyle name="Euro 3 2 4 2" xfId="498" xr:uid="{59130390-0906-4733-9F65-4E6FF9C2D2D3}"/>
    <cellStyle name="Euro 3 2 4 2 2" xfId="2945" xr:uid="{9CF4BD5D-1BFE-44E4-9111-F06154CD12C2}"/>
    <cellStyle name="Euro 3 2 4 2 2 2" xfId="3534" xr:uid="{8864B18F-9EBB-4EE1-A90A-F12921A6D5BB}"/>
    <cellStyle name="Euro 3 2 4 2 3" xfId="3259" xr:uid="{894CE6B2-1029-46B6-BB6E-2A9CF45E94DB}"/>
    <cellStyle name="Euro 3 2 4 3" xfId="2806" xr:uid="{F31AE2DD-8B62-4AEC-951B-C02B3FED661A}"/>
    <cellStyle name="Euro 3 2 4 3 2" xfId="3395" xr:uid="{DFFF14B6-FCFA-4AAA-9077-92D500248F47}"/>
    <cellStyle name="Euro 3 2 4 4" xfId="3120" xr:uid="{2B2364E7-763A-484B-BD37-17750E100C8A}"/>
    <cellStyle name="Euro 3 2 5" xfId="250" xr:uid="{C6C94615-FBA4-40D0-A4B4-7F209BBBE6CA}"/>
    <cellStyle name="Euro 3 2 5 2" xfId="559" xr:uid="{D64F963D-7FD0-48B1-8114-4F9761EF4059}"/>
    <cellStyle name="Euro 3 2 5 2 2" xfId="2973" xr:uid="{C508A9CC-D13F-4863-9FEE-F02BA6259D00}"/>
    <cellStyle name="Euro 3 2 5 2 2 2" xfId="3562" xr:uid="{518FA122-1451-4D32-9A67-42CB0BC9C8AB}"/>
    <cellStyle name="Euro 3 2 5 2 3" xfId="3287" xr:uid="{046332FF-3E06-4C33-B801-18EA5B8DDC8C}"/>
    <cellStyle name="Euro 3 2 5 3" xfId="2837" xr:uid="{5399A2BF-E446-4C7F-A8B2-BA3EE9B4A686}"/>
    <cellStyle name="Euro 3 2 5 3 2" xfId="3426" xr:uid="{290A32A0-A1EE-4D30-8E09-3AEB469B7B20}"/>
    <cellStyle name="Euro 3 2 5 4" xfId="3151" xr:uid="{807842F2-402E-4941-AFC3-ED624ACF698A}"/>
    <cellStyle name="Euro 3 2 6" xfId="364" xr:uid="{0ABB4B00-8BE6-4408-B3C4-5DCF5E2C3460}"/>
    <cellStyle name="Euro 3 2 6 2" xfId="2887" xr:uid="{304E6A8E-B755-46C0-AE85-D68874FDA94C}"/>
    <cellStyle name="Euro 3 2 6 2 2" xfId="3476" xr:uid="{50485E9F-A503-4B15-B747-36A3B5322106}"/>
    <cellStyle name="Euro 3 2 6 3" xfId="3201" xr:uid="{400B3308-19C7-428A-9176-1AECB41927E0}"/>
    <cellStyle name="Euro 3 2 7" xfId="477" xr:uid="{DE4EDFDB-96C0-4261-AE06-4D101D9FF74B}"/>
    <cellStyle name="Euro 3 2 7 2" xfId="2937" xr:uid="{638E5B2E-0812-49D2-8967-9BC9E7AEF1BA}"/>
    <cellStyle name="Euro 3 2 7 2 2" xfId="3526" xr:uid="{1A4F88D4-94EC-494E-8494-3DA2DA629D2D}"/>
    <cellStyle name="Euro 3 2 7 3" xfId="3251" xr:uid="{9510D5ED-1A8F-4ADF-A2EC-6D2443E739B5}"/>
    <cellStyle name="Euro 3 2 8" xfId="670" xr:uid="{4948B799-9569-49AD-AF20-97E091D137D6}"/>
    <cellStyle name="Euro 3 2 8 2" xfId="3022" xr:uid="{CFE6B1CC-7545-4733-9E5C-FA0F93626C4B}"/>
    <cellStyle name="Euro 3 2 8 2 2" xfId="3611" xr:uid="{66ACAD5D-F876-4AD6-AA2C-F449D05A98BE}"/>
    <cellStyle name="Euro 3 2 8 3" xfId="3336" xr:uid="{AB006BBE-A298-423A-B058-7FF261E469FB}"/>
    <cellStyle name="Euro 3 2 9" xfId="1007" xr:uid="{B4BB3CAF-C8D2-4D8F-8CCA-B61BA3335CCD}"/>
    <cellStyle name="Euro 3 3" xfId="70" xr:uid="{D1566861-8045-4807-8D57-3DDFD2FF2080}"/>
    <cellStyle name="Euro 3 3 2" xfId="100" xr:uid="{8C523DB7-E8E1-49C8-8851-C5FC4466DC68}"/>
    <cellStyle name="Euro 3 3 2 2" xfId="218" xr:uid="{8FE59358-59EB-46F0-9A29-82A7EAB81DE1}"/>
    <cellStyle name="Euro 3 3 2 2 2" xfId="534" xr:uid="{34C4DE5E-EAE6-47E4-96D8-AF8553FADBA7}"/>
    <cellStyle name="Euro 3 3 2 2 2 2" xfId="2962" xr:uid="{586773E6-5D07-4E83-BB5C-37FBBD47BC9F}"/>
    <cellStyle name="Euro 3 3 2 2 2 2 2" xfId="3551" xr:uid="{787C0864-4C35-4B56-8D17-76863FDE80A5}"/>
    <cellStyle name="Euro 3 3 2 2 2 3" xfId="3276" xr:uid="{6FF5C35E-C212-46E5-A17C-C19438B7D0F6}"/>
    <cellStyle name="Euro 3 3 2 2 3" xfId="2824" xr:uid="{0F2B46B0-3036-4852-801D-34223BA5684E}"/>
    <cellStyle name="Euro 3 3 2 2 3 2" xfId="3413" xr:uid="{4D98C0EB-6FD7-40D6-A820-68E2D8BA4E67}"/>
    <cellStyle name="Euro 3 3 2 2 4" xfId="3138" xr:uid="{A9A35202-87DF-4899-8CC7-278CEC954263}"/>
    <cellStyle name="Euro 3 3 2 3" xfId="331" xr:uid="{C2775F0D-2173-46CE-BF5D-78FFD60C66DA}"/>
    <cellStyle name="Euro 3 3 2 3 2" xfId="639" xr:uid="{534E86F9-83A1-445A-9F1C-A8A02DEA0FB6}"/>
    <cellStyle name="Euro 3 3 2 3 2 2" xfId="3010" xr:uid="{DA794600-D299-4E3B-AD20-66EF3232F24D}"/>
    <cellStyle name="Euro 3 3 2 3 2 2 2" xfId="3599" xr:uid="{3D029ADF-33D4-4CE2-A8C6-4CCC62153ACF}"/>
    <cellStyle name="Euro 3 3 2 3 2 3" xfId="3324" xr:uid="{2849BD83-21E7-4279-B2E9-E9477DCE1FA2}"/>
    <cellStyle name="Euro 3 3 2 3 3" xfId="2874" xr:uid="{D70FC524-F44B-4FFF-ADCB-950E996A7C86}"/>
    <cellStyle name="Euro 3 3 2 3 3 2" xfId="3463" xr:uid="{BCF5B331-928F-4A56-92E7-EC72F647F3A7}"/>
    <cellStyle name="Euro 3 3 2 3 4" xfId="3188" xr:uid="{0CA36AC5-5793-475E-BC08-8735E3031A48}"/>
    <cellStyle name="Euro 3 3 2 4" xfId="446" xr:uid="{35E33CCF-78CB-4FC9-BC16-7915CAE2EB96}"/>
    <cellStyle name="Euro 3 3 2 4 2" xfId="2925" xr:uid="{896D465F-E3A3-4960-B1FF-B89D9CB98598}"/>
    <cellStyle name="Euro 3 3 2 4 2 2" xfId="3514" xr:uid="{980C079E-9019-4DC8-BC53-89AA86344E59}"/>
    <cellStyle name="Euro 3 3 2 4 3" xfId="3239" xr:uid="{218219D8-85DF-4C3A-9269-173A3E88F8B6}"/>
    <cellStyle name="Euro 3 3 2 5" xfId="2780" xr:uid="{6A646B00-D741-4F2B-B4E9-488E91D0AFB5}"/>
    <cellStyle name="Euro 3 3 2 5 2" xfId="3369" xr:uid="{66EEE87B-0FBC-4277-BA39-A88B6EFA956C}"/>
    <cellStyle name="Euro 3 3 2 6" xfId="3094" xr:uid="{88D81CC7-DD5D-4A30-B6D8-C54CAFC2EF50}"/>
    <cellStyle name="Euro 3 3 3" xfId="134" xr:uid="{8C4EB094-DD1B-4912-BA1B-3544B2E7BEE2}"/>
    <cellStyle name="Euro 3 3 3 2" xfId="300" xr:uid="{0E9849D1-8FA9-42B2-887D-E2C4AA170274}"/>
    <cellStyle name="Euro 3 3 3 2 2" xfId="609" xr:uid="{BDDDA000-5331-4E34-B19B-278B16EA304E}"/>
    <cellStyle name="Euro 3 3 3 2 2 2" xfId="2996" xr:uid="{CDBE4BFD-F3A0-4F8D-8B00-F298C193A431}"/>
    <cellStyle name="Euro 3 3 3 2 2 2 2" xfId="3585" xr:uid="{797A0E66-4E7A-453A-AF96-ACC7DAEE2F18}"/>
    <cellStyle name="Euro 3 3 3 2 2 3" xfId="3310" xr:uid="{612C2EF6-3580-4EAE-9667-BFEBD94363DA}"/>
    <cellStyle name="Euro 3 3 3 2 3" xfId="2860" xr:uid="{C931D65B-A07D-4806-8E06-7C097E628953}"/>
    <cellStyle name="Euro 3 3 3 2 3 2" xfId="3449" xr:uid="{87D035D1-323E-4F6F-9F6F-817DE4E7CDC4}"/>
    <cellStyle name="Euro 3 3 3 2 4" xfId="3174" xr:uid="{043EFF0B-9E56-410F-9CA7-B9185CCC1D39}"/>
    <cellStyle name="Euro 3 3 3 3" xfId="417" xr:uid="{36AF1DB5-C453-43A2-B1CD-23C8F1E4655B}"/>
    <cellStyle name="Euro 3 3 3 3 2" xfId="2912" xr:uid="{6936A7F7-66FC-4CB3-9131-5C82E98903C0}"/>
    <cellStyle name="Euro 3 3 3 3 2 2" xfId="3501" xr:uid="{EC37059E-3924-419C-B61A-1DD4574F8C6F}"/>
    <cellStyle name="Euro 3 3 3 3 3" xfId="3226" xr:uid="{B7196935-DBDD-45B3-AC51-4AF33CE8D251}"/>
    <cellStyle name="Euro 3 3 3 4" xfId="2795" xr:uid="{AE7ECFC5-BFF3-4095-9942-1044CF9B1E31}"/>
    <cellStyle name="Euro 3 3 3 4 2" xfId="3384" xr:uid="{962090E9-0CBB-477E-9BB9-9B7350F37907}"/>
    <cellStyle name="Euro 3 3 3 5" xfId="3109" xr:uid="{570F343B-0039-4992-9AC6-4B44515B5EA4}"/>
    <cellStyle name="Euro 3 3 4" xfId="183" xr:uid="{4672AAB9-769C-46AD-A322-1724690C4660}"/>
    <cellStyle name="Euro 3 3 4 2" xfId="506" xr:uid="{B085C340-487F-4A4F-8396-A1E88AB30EDC}"/>
    <cellStyle name="Euro 3 3 4 2 2" xfId="2949" xr:uid="{0FCCEE59-1E3E-4644-929B-5A57A2496F82}"/>
    <cellStyle name="Euro 3 3 4 2 2 2" xfId="3538" xr:uid="{3F63DE8A-3BA1-4C44-957E-E16903E3EDFE}"/>
    <cellStyle name="Euro 3 3 4 2 3" xfId="3263" xr:uid="{8F29F04E-7953-4476-8DAD-6C9A712B1C5F}"/>
    <cellStyle name="Euro 3 3 4 3" xfId="2810" xr:uid="{1303C9A9-F421-4225-9750-1FB8DECE36F3}"/>
    <cellStyle name="Euro 3 3 4 3 2" xfId="3399" xr:uid="{EBE62D23-30C1-432F-9495-A83A4E7C3339}"/>
    <cellStyle name="Euro 3 3 4 4" xfId="3124" xr:uid="{84B1B36A-D06D-48EB-96DA-A173957512FC}"/>
    <cellStyle name="Euro 3 3 5" xfId="258" xr:uid="{A15FEE83-ABBF-4B82-B03D-1363C39A6538}"/>
    <cellStyle name="Euro 3 3 5 2" xfId="567" xr:uid="{1585C3C4-C5B4-4823-9459-B84BC3399091}"/>
    <cellStyle name="Euro 3 3 5 2 2" xfId="2977" xr:uid="{904F7108-3658-4243-87B0-D67CF0BAEAD1}"/>
    <cellStyle name="Euro 3 3 5 2 2 2" xfId="3566" xr:uid="{46F09602-D4BA-4D72-85AF-87064AB1815E}"/>
    <cellStyle name="Euro 3 3 5 2 3" xfId="3291" xr:uid="{02E48507-D338-4D59-BFD0-C246DA6F1EC7}"/>
    <cellStyle name="Euro 3 3 5 3" xfId="2841" xr:uid="{77867CAE-6A27-41C7-9E73-7EB617922DF0}"/>
    <cellStyle name="Euro 3 3 5 3 2" xfId="3430" xr:uid="{ABBD9D9D-169D-4CBD-8D06-9878996E3982}"/>
    <cellStyle name="Euro 3 3 5 4" xfId="3155" xr:uid="{43018DA2-F2DB-48CE-BEE3-23023B4CE920}"/>
    <cellStyle name="Euro 3 3 6" xfId="376" xr:uid="{3D8955FF-3DA4-469C-BFA8-09FBF9EDFB5F}"/>
    <cellStyle name="Euro 3 3 6 2" xfId="2893" xr:uid="{082BE1D3-8967-4C3E-8678-7E92BC323938}"/>
    <cellStyle name="Euro 3 3 6 2 2" xfId="3482" xr:uid="{CF6D3E10-FAFD-4E4B-A508-2888CCD0B29C}"/>
    <cellStyle name="Euro 3 3 6 3" xfId="3207" xr:uid="{A6134241-D853-4360-80B3-A1FBF29B6FA9}"/>
    <cellStyle name="Euro 3 3 7" xfId="1995" xr:uid="{5BB0FA66-98A3-4EB4-8F6A-EA69BF568895}"/>
    <cellStyle name="Euro 3 3 8" xfId="2766" xr:uid="{1C7298B9-371B-4F2E-A022-5021228D500B}"/>
    <cellStyle name="Euro 3 3 8 2" xfId="3355" xr:uid="{3FA8734D-CDA4-465B-B62A-28F012808D45}"/>
    <cellStyle name="Euro 3 3 9" xfId="3080" xr:uid="{41CCD668-EFA0-4372-9E0D-DEA4109D4D27}"/>
    <cellStyle name="Euro 3 4" xfId="84" xr:uid="{33FC8DB7-74FB-42C4-ACB2-3B06270AFBBC}"/>
    <cellStyle name="Euro 3 4 2" xfId="227" xr:uid="{9B78D7C7-C21C-4722-88D5-6E16BF02F6E5}"/>
    <cellStyle name="Euro 3 4 2 2" xfId="340" xr:uid="{092F4DB8-717E-49C4-8F26-3DB91578707A}"/>
    <cellStyle name="Euro 3 4 2 2 2" xfId="647" xr:uid="{1E155717-4F8F-4D7E-AEA7-8D6215B98C7F}"/>
    <cellStyle name="Euro 3 4 2 2 2 2" xfId="3013" xr:uid="{3DC3AF77-C5F8-4ED7-88AF-0E5BAEBD596B}"/>
    <cellStyle name="Euro 3 4 2 2 2 2 2" xfId="3602" xr:uid="{6AB8CA08-1F51-434E-A6F5-F7464EDC4B76}"/>
    <cellStyle name="Euro 3 4 2 2 2 3" xfId="3327" xr:uid="{6691D55D-65BF-4CCF-85BE-7EFA26EC6B72}"/>
    <cellStyle name="Euro 3 4 2 2 3" xfId="2878" xr:uid="{53EBFCF2-725E-4352-AD66-CB05E8A1286E}"/>
    <cellStyle name="Euro 3 4 2 2 3 2" xfId="3467" xr:uid="{9F0D6ED3-BF88-4920-9C33-AF6115A4240A}"/>
    <cellStyle name="Euro 3 4 2 2 4" xfId="3192" xr:uid="{4A59002F-0515-496D-9719-94722F6713FA}"/>
    <cellStyle name="Euro 3 4 2 3" xfId="455" xr:uid="{8BA1BF31-A201-428B-A952-285780FE027B}"/>
    <cellStyle name="Euro 3 4 2 3 2" xfId="2929" xr:uid="{A9A7BB87-9CFD-4008-B9F9-11403B7AEABD}"/>
    <cellStyle name="Euro 3 4 2 3 2 2" xfId="3518" xr:uid="{69FF8A16-76DE-4353-9CFB-95E3EDFCEA12}"/>
    <cellStyle name="Euro 3 4 2 3 3" xfId="3243" xr:uid="{38909411-ADC5-44B1-9831-23A0A6BAA76C}"/>
    <cellStyle name="Euro 3 4 2 4" xfId="2828" xr:uid="{6B64B4F2-9C72-439F-B3F1-E749321695A6}"/>
    <cellStyle name="Euro 3 4 2 4 2" xfId="3417" xr:uid="{D416C3CE-F78D-4494-AAB4-00EC38E73245}"/>
    <cellStyle name="Euro 3 4 2 5" xfId="3142" xr:uid="{A7D8E0BB-D8B6-4FA1-8C25-64DEF8D48B29}"/>
    <cellStyle name="Euro 3 4 3" xfId="269" xr:uid="{F3D02302-E8B9-4DB3-8458-D701772D1BAB}"/>
    <cellStyle name="Euro 3 4 3 2" xfId="578" xr:uid="{40700C27-32DA-4894-BEA6-F25338E019A4}"/>
    <cellStyle name="Euro 3 4 3 2 2" xfId="2982" xr:uid="{45EB3425-7FBB-4742-A43B-7BD77A01DB49}"/>
    <cellStyle name="Euro 3 4 3 2 2 2" xfId="3571" xr:uid="{3861B6FC-1FEE-4B93-8E06-E7E663321A92}"/>
    <cellStyle name="Euro 3 4 3 2 3" xfId="3296" xr:uid="{916ED087-2456-4E5A-98E4-E21648344AEF}"/>
    <cellStyle name="Euro 3 4 3 3" xfId="2846" xr:uid="{F9996840-01F7-4FC5-8DFF-C722BA29145F}"/>
    <cellStyle name="Euro 3 4 3 3 2" xfId="3435" xr:uid="{0686A726-CB80-43C4-8C00-9E2E94DE6763}"/>
    <cellStyle name="Euro 3 4 3 4" xfId="3160" xr:uid="{EFBF59C3-92BF-4E3E-A38E-595B675E33B4}"/>
    <cellStyle name="Euro 3 4 4" xfId="387" xr:uid="{967DBB92-CC91-4FB1-804E-1CA7FE886E93}"/>
    <cellStyle name="Euro 3 4 4 2" xfId="2898" xr:uid="{A7EF9574-807B-4564-9812-CE844B171C25}"/>
    <cellStyle name="Euro 3 4 4 2 2" xfId="3487" xr:uid="{740313C4-559B-4FF7-A6D5-CFADD0A9B286}"/>
    <cellStyle name="Euro 3 4 4 3" xfId="3212" xr:uid="{ED14430B-B9D2-4351-89F8-DA236E50F20D}"/>
    <cellStyle name="Euro 3 4 5" xfId="2772" xr:uid="{1894793A-366B-4C01-A1F5-D6F7557B130F}"/>
    <cellStyle name="Euro 3 4 5 2" xfId="3361" xr:uid="{7C598ACA-C9B4-428D-B912-1FCD1B665502}"/>
    <cellStyle name="Euro 3 4 6" xfId="3086" xr:uid="{3FCF6769-D48D-4694-B90E-1BCBC3B8D498}"/>
    <cellStyle name="Euro 3 5" xfId="118" xr:uid="{20911D60-0CD9-4ABE-9A69-D8F8596CC5D1}"/>
    <cellStyle name="Euro 3 5 2" xfId="202" xr:uid="{8F35BB23-68F5-423C-940B-CB687AED2599}"/>
    <cellStyle name="Euro 3 5 2 2" xfId="518" xr:uid="{0617C96E-86EE-4B7D-B306-CF242160B5A3}"/>
    <cellStyle name="Euro 3 5 2 2 2" xfId="2954" xr:uid="{6BBE34D3-E7AE-4D0F-A947-336C89C51C86}"/>
    <cellStyle name="Euro 3 5 2 2 2 2" xfId="3543" xr:uid="{C0B120AE-A7AE-4517-B163-EC01D3189954}"/>
    <cellStyle name="Euro 3 5 2 2 3" xfId="3268" xr:uid="{2598BEF4-0065-4013-B488-960A772AE8FD}"/>
    <cellStyle name="Euro 3 5 2 3" xfId="2816" xr:uid="{D0316649-1312-41BC-B337-356E3F2437DD}"/>
    <cellStyle name="Euro 3 5 2 3 2" xfId="3405" xr:uid="{D70C5586-5FAC-443B-AA1D-87EE965AB848}"/>
    <cellStyle name="Euro 3 5 2 4" xfId="3130" xr:uid="{F143A20C-B6EA-43B1-B604-9BFBAF90A865}"/>
    <cellStyle name="Euro 3 5 3" xfId="315" xr:uid="{082C1AE7-A9CA-4B16-B288-59DFDD208C41}"/>
    <cellStyle name="Euro 3 5 3 2" xfId="623" xr:uid="{2F146346-A4B0-4E79-BCB3-8AA349B0FD8A}"/>
    <cellStyle name="Euro 3 5 3 2 2" xfId="3002" xr:uid="{6FFA682B-4F4E-44BB-A879-72179E59C121}"/>
    <cellStyle name="Euro 3 5 3 2 2 2" xfId="3591" xr:uid="{1BF5E7D1-6217-4AB2-B869-4C63BAD12C57}"/>
    <cellStyle name="Euro 3 5 3 2 3" xfId="3316" xr:uid="{44C36CC6-1DDC-4B59-A2F8-C725D6C489D6}"/>
    <cellStyle name="Euro 3 5 3 3" xfId="2866" xr:uid="{CADA9261-FF64-4B22-AE47-CF2E2FCF7EE2}"/>
    <cellStyle name="Euro 3 5 3 3 2" xfId="3455" xr:uid="{7618C80C-F6EC-4D3A-94C6-717B1C64B7BD}"/>
    <cellStyle name="Euro 3 5 3 4" xfId="3180" xr:uid="{7227D8F5-4B06-4067-97CD-D7172F033250}"/>
    <cellStyle name="Euro 3 5 4" xfId="430" xr:uid="{275BF2D1-A28A-4E19-80C7-B477E8D0F0ED}"/>
    <cellStyle name="Euro 3 5 4 2" xfId="2917" xr:uid="{EEC3E8AA-470C-4C90-BA2A-93B6452FA3FC}"/>
    <cellStyle name="Euro 3 5 4 2 2" xfId="3506" xr:uid="{B58309B4-1151-444B-BCCB-5B2098995F13}"/>
    <cellStyle name="Euro 3 5 4 3" xfId="3231" xr:uid="{90972835-D4E4-47F3-A7A9-16A7413BE090}"/>
    <cellStyle name="Euro 3 5 5" xfId="2787" xr:uid="{F476F77D-B533-467A-BDEE-9C1DDED89CFC}"/>
    <cellStyle name="Euro 3 5 5 2" xfId="3376" xr:uid="{D0B452EC-B20D-4C94-BBA5-4663E535A754}"/>
    <cellStyle name="Euro 3 5 6" xfId="3101" xr:uid="{73DAB176-643A-4CBC-99A9-98EC3308A221}"/>
    <cellStyle name="Euro 3 6" xfId="167" xr:uid="{E7E07C5E-DFE1-4353-B775-F3628AC1B871}"/>
    <cellStyle name="Euro 3 6 2" xfId="284" xr:uid="{95C0D8BB-DF7F-4794-BCE8-99923682F4A9}"/>
    <cellStyle name="Euro 3 6 2 2" xfId="593" xr:uid="{47300004-D937-41FD-861A-FA26E132E02D}"/>
    <cellStyle name="Euro 3 6 2 2 2" xfId="2988" xr:uid="{6B991536-DE7F-400C-8264-BA1FA45801CF}"/>
    <cellStyle name="Euro 3 6 2 2 2 2" xfId="3577" xr:uid="{391FDF08-B9F4-408B-8B46-A3979649E309}"/>
    <cellStyle name="Euro 3 6 2 2 3" xfId="3302" xr:uid="{A53CA40E-ADB7-40B2-BE30-AC11CB5DC947}"/>
    <cellStyle name="Euro 3 6 2 3" xfId="2852" xr:uid="{1F2A908A-968F-41A1-B921-8D0EB24A2A15}"/>
    <cellStyle name="Euro 3 6 2 3 2" xfId="3441" xr:uid="{8263554C-06EF-42D6-8798-8BA71B9BF36E}"/>
    <cellStyle name="Euro 3 6 2 4" xfId="3166" xr:uid="{AD52866C-A685-4A8B-8CE3-7C88F76B7DF6}"/>
    <cellStyle name="Euro 3 6 3" xfId="401" xr:uid="{4D837A97-B72D-4A11-A964-5F6113118440}"/>
    <cellStyle name="Euro 3 6 3 2" xfId="2904" xr:uid="{16A8A8A4-739E-423D-836B-6D4AE8CCA593}"/>
    <cellStyle name="Euro 3 6 3 2 2" xfId="3493" xr:uid="{166F3523-B003-4A20-8772-2A6CE3F88D28}"/>
    <cellStyle name="Euro 3 6 3 3" xfId="3218" xr:uid="{84616F4B-7F48-4739-8DFE-304C3E71BF2B}"/>
    <cellStyle name="Euro 3 6 4" xfId="2802" xr:uid="{E5C1DAE8-CA77-45FF-9E2A-B8A76EF08FAF}"/>
    <cellStyle name="Euro 3 6 4 2" xfId="3391" xr:uid="{FF9164C6-9660-4954-9FEE-E67EE268E505}"/>
    <cellStyle name="Euro 3 6 5" xfId="3116" xr:uid="{9456D1F2-D0FA-4BC6-8BFC-68FF66F8773C}"/>
    <cellStyle name="Euro 3 7" xfId="242" xr:uid="{7E086FD4-EDDB-42ED-A96F-1A121D447F33}"/>
    <cellStyle name="Euro 3 7 2" xfId="551" xr:uid="{6B42ABED-4852-40D0-894B-A2D2C354D982}"/>
    <cellStyle name="Euro 3 7 2 2" xfId="2969" xr:uid="{AD08A2FC-6C8C-46A3-82F7-9A610D6DAD6F}"/>
    <cellStyle name="Euro 3 7 2 2 2" xfId="3558" xr:uid="{B542FD76-D480-43E3-BAD8-C542E9FAB109}"/>
    <cellStyle name="Euro 3 7 2 3" xfId="3283" xr:uid="{D1BAA1FE-C4D1-4D43-B9C0-305ECB9F89EE}"/>
    <cellStyle name="Euro 3 7 3" xfId="2833" xr:uid="{37B4E3CE-C310-461C-9D92-357C473D0959}"/>
    <cellStyle name="Euro 3 7 3 2" xfId="3422" xr:uid="{998C13A1-CB0A-4F6A-A6DB-F3CB06FD9D43}"/>
    <cellStyle name="Euro 3 7 4" xfId="3147" xr:uid="{143DF797-1C6A-4D4C-9430-58E1DCED31E1}"/>
    <cellStyle name="Euro 3 8" xfId="351" xr:uid="{0D382B6D-8893-43B6-B766-40918567CF5E}"/>
    <cellStyle name="Euro 3 8 2" xfId="2882" xr:uid="{AFEB0CA5-CDC7-4760-BB6B-E73DDCE3AE6F}"/>
    <cellStyle name="Euro 3 8 2 2" xfId="3471" xr:uid="{C5261F0B-EA3A-4E0D-A376-4F1B3305AC66}"/>
    <cellStyle name="Euro 3 8 3" xfId="3196" xr:uid="{47426D3F-C815-4637-B5A5-B923FD4CD683}"/>
    <cellStyle name="Euro 3 9" xfId="471" xr:uid="{0E57D5DC-2432-4AC5-9121-2C4A39B0B465}"/>
    <cellStyle name="Euro 3 9 2" xfId="2934" xr:uid="{7574F902-9727-4631-97F1-47346275ED50}"/>
    <cellStyle name="Euro 3 9 2 2" xfId="3523" xr:uid="{E1268C09-F2B1-493B-87CB-B2BE41AF0DD8}"/>
    <cellStyle name="Euro 3 9 3" xfId="3248" xr:uid="{6368B897-D9D5-49DD-8792-D6F8016C1973}"/>
    <cellStyle name="Euro 4" xfId="47" xr:uid="{093BBDA4-DDCC-4D8B-AE41-D156EEC6AB3F}"/>
    <cellStyle name="Euro 4 10" xfId="2755" xr:uid="{C29B43E9-3E37-4B4D-A67F-27E091914505}"/>
    <cellStyle name="Euro 4 10 2" xfId="3344" xr:uid="{FFDE3A72-99E6-485D-92DA-9AF29653CCFC}"/>
    <cellStyle name="Euro 4 11" xfId="3069" xr:uid="{4312AA27-A41A-4BD3-B972-137CA379D721}"/>
    <cellStyle name="Euro 4 2" xfId="79" xr:uid="{56F3DC42-B9E3-475A-91B4-DB1CD374915A}"/>
    <cellStyle name="Euro 4 2 2" xfId="200" xr:uid="{75A582D1-1B6F-46FE-95FF-F83AFC9EFE8F}"/>
    <cellStyle name="Euro 4 2 2 2" xfId="516" xr:uid="{717322FD-D019-473D-806D-EBE25C746F60}"/>
    <cellStyle name="Euro 4 2 2 2 2" xfId="2953" xr:uid="{36385E93-61AE-43EC-8C40-14EC2EBFA512}"/>
    <cellStyle name="Euro 4 2 2 2 2 2" xfId="3542" xr:uid="{51171C65-1383-4AC3-8C6C-66FDAE12D22F}"/>
    <cellStyle name="Euro 4 2 2 2 3" xfId="3267" xr:uid="{BEBB9595-046A-4FA4-BD0B-0F0C2893AE33}"/>
    <cellStyle name="Euro 4 2 2 3" xfId="1998" xr:uid="{C1D44EA3-7622-4AD2-9FA1-9C50CA620A55}"/>
    <cellStyle name="Euro 4 2 2 4" xfId="2815" xr:uid="{72E8C69E-65CC-44EA-B928-2506B2A137AE}"/>
    <cellStyle name="Euro 4 2 2 4 2" xfId="3404" xr:uid="{18B3BD3E-A9A2-4F33-B600-065511FA7F95}"/>
    <cellStyle name="Euro 4 2 2 5" xfId="3129" xr:uid="{E1AB8FD0-BBE8-4E9B-9248-296CA0416C32}"/>
    <cellStyle name="Euro 4 2 3" xfId="313" xr:uid="{7BE275E0-14F7-4242-877A-1877C8DC6963}"/>
    <cellStyle name="Euro 4 2 3 2" xfId="621" xr:uid="{D1F6D730-AA1D-4FD0-A3F1-E83B3E0EADC2}"/>
    <cellStyle name="Euro 4 2 3 2 2" xfId="3001" xr:uid="{ACED1B43-C213-4C21-9F80-80E13F82AAF5}"/>
    <cellStyle name="Euro 4 2 3 2 2 2" xfId="3590" xr:uid="{D4785784-D7AB-4307-B028-7C47B3726B05}"/>
    <cellStyle name="Euro 4 2 3 2 3" xfId="3315" xr:uid="{77481E9A-33DA-4141-AFF3-6474499A0A65}"/>
    <cellStyle name="Euro 4 2 3 3" xfId="2865" xr:uid="{66782306-4C71-43A0-A85E-F931493E4CF2}"/>
    <cellStyle name="Euro 4 2 3 3 2" xfId="3454" xr:uid="{BEA16B00-57FC-45DD-96E9-ABA3EF98D9E2}"/>
    <cellStyle name="Euro 4 2 3 4" xfId="3179" xr:uid="{C2D50921-C417-49E7-8573-A6A020521803}"/>
    <cellStyle name="Euro 4 2 4" xfId="367" xr:uid="{5B38E244-E770-4DC6-9689-1E081957B7B1}"/>
    <cellStyle name="Euro 4 2 4 2" xfId="2888" xr:uid="{17E2491C-025F-4279-81FA-04948FF05FAD}"/>
    <cellStyle name="Euro 4 2 4 2 2" xfId="3477" xr:uid="{A2D4812A-AD81-425E-A856-ECA1B57EDBEC}"/>
    <cellStyle name="Euro 4 2 4 3" xfId="3202" xr:uid="{A03FDC94-A7DC-4584-8A47-F5C8ADFBFAE8}"/>
    <cellStyle name="Euro 4 2 5" xfId="481" xr:uid="{E200E2DC-FDF9-4138-99CD-D56B383781AC}"/>
    <cellStyle name="Euro 4 2 5 2" xfId="2938" xr:uid="{C27E2A37-0CB0-4085-9710-8CCC88A6DB9C}"/>
    <cellStyle name="Euro 4 2 5 2 2" xfId="3527" xr:uid="{1E3756CE-4192-4682-A66D-2760892096A6}"/>
    <cellStyle name="Euro 4 2 5 3" xfId="3252" xr:uid="{D219D047-AE4C-4016-A051-D52221F2545A}"/>
    <cellStyle name="Euro 4 2 6" xfId="673" xr:uid="{28B0C48D-68F7-45F1-9B6B-389A74C7BF03}"/>
    <cellStyle name="Euro 4 2 6 2" xfId="3023" xr:uid="{EAE3BCB4-2B7C-4953-8151-D51F3277228D}"/>
    <cellStyle name="Euro 4 2 6 2 2" xfId="3612" xr:uid="{7145168B-47D5-45FB-BC6E-3A06B9B4C1A7}"/>
    <cellStyle name="Euro 4 2 6 3" xfId="3337" xr:uid="{0B64BFE1-A47D-43C2-98A5-AA84CC4A65B4}"/>
    <cellStyle name="Euro 4 2 7" xfId="1009" xr:uid="{41DE78F2-07BB-4F16-BFAA-A2D1FC054BB7}"/>
    <cellStyle name="Euro 4 2 8" xfId="2769" xr:uid="{877E5AAD-96E9-40F8-8B68-24A8133DF83A}"/>
    <cellStyle name="Euro 4 2 8 2" xfId="3358" xr:uid="{B29702F9-41D1-4138-8D97-9497EC5C357D}"/>
    <cellStyle name="Euro 4 2 9" xfId="3083" xr:uid="{7B675213-B138-45CA-87A1-AA34C1C06A85}"/>
    <cellStyle name="Euro 4 3" xfId="113" xr:uid="{2F04DBB8-F5AC-4120-B6A7-2334A9221624}"/>
    <cellStyle name="Euro 4 3 2" xfId="279" xr:uid="{A5E74360-268C-474D-946C-E4719DCAE1C7}"/>
    <cellStyle name="Euro 4 3 2 2" xfId="588" xr:uid="{DCABE3FB-81FF-4C8E-A436-D66A2EF3BBCD}"/>
    <cellStyle name="Euro 4 3 2 2 2" xfId="2985" xr:uid="{53FC6222-D61F-4EE3-B815-624189E99BE7}"/>
    <cellStyle name="Euro 4 3 2 2 2 2" xfId="3574" xr:uid="{0C5AEF3E-5783-40BD-923C-2096022B82BF}"/>
    <cellStyle name="Euro 4 3 2 2 3" xfId="3299" xr:uid="{F763D6C6-2AF8-4066-8081-47599B652D12}"/>
    <cellStyle name="Euro 4 3 2 3" xfId="1999" xr:uid="{A1BA9DD7-99CE-4D6E-A9F7-4EAC9DC1AFEB}"/>
    <cellStyle name="Euro 4 3 2 4" xfId="2849" xr:uid="{E747872C-9B0F-4141-A008-06DCABB2F52D}"/>
    <cellStyle name="Euro 4 3 2 4 2" xfId="3438" xr:uid="{C285F06C-575F-49CC-9CFF-181AF6DBF459}"/>
    <cellStyle name="Euro 4 3 2 5" xfId="3163" xr:uid="{362B4049-9688-4825-91A4-46FF10D25582}"/>
    <cellStyle name="Euro 4 3 3" xfId="396" xr:uid="{CC13A7DD-1E94-4B4C-9D9C-86376882638E}"/>
    <cellStyle name="Euro 4 3 3 2" xfId="2901" xr:uid="{083EC264-BF01-41F9-8DAE-9CCA19F3EC52}"/>
    <cellStyle name="Euro 4 3 3 2 2" xfId="3490" xr:uid="{AB1F3AC1-B5E3-43F9-AF0D-99FF7B354845}"/>
    <cellStyle name="Euro 4 3 3 3" xfId="3215" xr:uid="{EBEB6B54-5F9D-4966-89B6-75F574547A95}"/>
    <cellStyle name="Euro 4 3 4" xfId="1010" xr:uid="{AC6C5C59-1CC7-4A84-881F-2F374BA35C52}"/>
    <cellStyle name="Euro 4 3 5" xfId="2784" xr:uid="{FF1458A4-9AB7-4666-B404-BFF32DF73E3D}"/>
    <cellStyle name="Euro 4 3 5 2" xfId="3373" xr:uid="{50531BB3-3060-431B-AA30-E6CE98CEA0A2}"/>
    <cellStyle name="Euro 4 3 6" xfId="3098" xr:uid="{F096653D-5A12-41E9-9644-4D14B034AEE0}"/>
    <cellStyle name="Euro 4 4" xfId="162" xr:uid="{5D64949E-04DE-450C-A226-3BD622768DB1}"/>
    <cellStyle name="Euro 4 4 2" xfId="487" xr:uid="{FDFFCD2F-62E8-4442-BA02-1EFC9C7CFE45}"/>
    <cellStyle name="Euro 4 4 2 2" xfId="2939" xr:uid="{A69D920A-C885-4AD6-9AC4-C9762AD80C19}"/>
    <cellStyle name="Euro 4 4 2 2 2" xfId="3528" xr:uid="{FD5AAAAB-FF42-4566-BA50-DD43C0D49403}"/>
    <cellStyle name="Euro 4 4 2 3" xfId="3253" xr:uid="{0FFE3067-08CA-4A18-9CE2-C97F791D0A51}"/>
    <cellStyle name="Euro 4 4 3" xfId="1997" xr:uid="{34F9D3B3-C6A3-4A8B-BCE4-9DF9E1FB341C}"/>
    <cellStyle name="Euro 4 4 4" xfId="2799" xr:uid="{B60D0AA8-AB99-4DE6-A407-4E1C38022EB3}"/>
    <cellStyle name="Euro 4 4 4 2" xfId="3388" xr:uid="{5F944808-9D13-4890-ACCD-0954893B0DBE}"/>
    <cellStyle name="Euro 4 4 5" xfId="3113" xr:uid="{7DE727D7-04C3-47FA-870C-FF63292E165F}"/>
    <cellStyle name="Euro 4 5" xfId="237" xr:uid="{B55AFDBF-3E39-48EE-A7F6-0E6AAE5EA7E7}"/>
    <cellStyle name="Euro 4 5 2" xfId="546" xr:uid="{76E00F88-0229-48F6-8BEB-37CB464B4BF7}"/>
    <cellStyle name="Euro 4 5 2 2" xfId="2966" xr:uid="{0CA9959E-EF00-4DDB-A817-1720F97947FB}"/>
    <cellStyle name="Euro 4 5 2 2 2" xfId="3555" xr:uid="{26C66B08-F524-4869-9931-62F764D2650D}"/>
    <cellStyle name="Euro 4 5 2 3" xfId="3280" xr:uid="{7ED316AD-69E4-4AE7-BB7D-31F288AC6270}"/>
    <cellStyle name="Euro 4 5 3" xfId="2830" xr:uid="{D5A3791C-F658-4D3F-8963-760E1E450B6B}"/>
    <cellStyle name="Euro 4 5 3 2" xfId="3419" xr:uid="{4B38F1FE-B75D-4F41-AC67-B774745EC778}"/>
    <cellStyle name="Euro 4 5 4" xfId="3144" xr:uid="{3550E8C4-4550-4BAB-83F5-6A7C3D2AE2A9}"/>
    <cellStyle name="Euro 4 6" xfId="355" xr:uid="{E5430991-5AA1-40C7-820F-1F9C20B417DA}"/>
    <cellStyle name="Euro 4 6 2" xfId="2883" xr:uid="{E14C6474-C59A-40A1-9BAF-EE791B317B4A}"/>
    <cellStyle name="Euro 4 6 2 2" xfId="3472" xr:uid="{50E536AF-18EA-4086-93D9-7EF2C565FFD8}"/>
    <cellStyle name="Euro 4 6 3" xfId="3197" xr:uid="{ACC2A82B-8C8B-4AC7-882A-3BBCE212C80B}"/>
    <cellStyle name="Euro 4 7" xfId="466" xr:uid="{7FE46332-95C4-4535-A846-5D2C4984BA68}"/>
    <cellStyle name="Euro 4 7 2" xfId="2931" xr:uid="{3F637613-B910-44C1-AACA-CE2C3F625A45}"/>
    <cellStyle name="Euro 4 7 2 2" xfId="3520" xr:uid="{C5704181-9E2F-4CDC-AD53-79F1FF3F400C}"/>
    <cellStyle name="Euro 4 7 3" xfId="3245" xr:uid="{C74930EC-00FA-46EC-90F5-6174D36DE0B8}"/>
    <cellStyle name="Euro 4 8" xfId="662" xr:uid="{EB811782-C312-4086-9A20-D50C0CA38B56}"/>
    <cellStyle name="Euro 4 8 2" xfId="3018" xr:uid="{3784933D-BE5A-4A51-88A7-5788CB6A92D7}"/>
    <cellStyle name="Euro 4 8 2 2" xfId="3607" xr:uid="{747B701C-32F8-4838-96F9-E3BA7D756AEC}"/>
    <cellStyle name="Euro 4 8 3" xfId="3332" xr:uid="{B20C50F6-3EA9-4F34-B6AE-11A10AFF76C8}"/>
    <cellStyle name="Euro 4 9" xfId="1008" xr:uid="{9299F5C3-15A2-40B6-B102-B95848A2DBDB}"/>
    <cellStyle name="Euro 4_ANNÉE 2015" xfId="1011" xr:uid="{EF25C9BE-C9A9-4E99-AA23-D98E0034E9B5}"/>
    <cellStyle name="Euro 5" xfId="57" xr:uid="{219B5BF7-AE5F-4BDB-962F-9D03932C0B89}"/>
    <cellStyle name="Euro 5 10" xfId="2759" xr:uid="{1C009D3F-DAA1-4352-8D52-3FB54AF68391}"/>
    <cellStyle name="Euro 5 10 2" xfId="3348" xr:uid="{032FBAA2-3D11-4760-8EDB-21820B71D080}"/>
    <cellStyle name="Euro 5 11" xfId="3073" xr:uid="{5CA5FFE9-EE01-4306-B8E1-F62A7E0C1885}"/>
    <cellStyle name="Euro 5 2" xfId="87" xr:uid="{7239055D-B22E-414A-A60F-DC5669ABDFDC}"/>
    <cellStyle name="Euro 5 2 2" xfId="205" xr:uid="{0AC1AF98-5995-4FB2-B339-58CB2855C67B}"/>
    <cellStyle name="Euro 5 2 2 2" xfId="521" xr:uid="{3222F2AF-3DC9-4D9B-B0D9-F991A09573A4}"/>
    <cellStyle name="Euro 5 2 2 2 2" xfId="2955" xr:uid="{E7D8F20F-DF10-4FD3-9BE6-8CB1D22B6130}"/>
    <cellStyle name="Euro 5 2 2 2 2 2" xfId="3544" xr:uid="{F3B90FEB-33C9-4354-BDAF-2A9002115579}"/>
    <cellStyle name="Euro 5 2 2 2 3" xfId="3269" xr:uid="{C2BF7CCC-A101-46E8-B9C6-86FD1379189C}"/>
    <cellStyle name="Euro 5 2 2 3" xfId="2817" xr:uid="{2E5254C8-C226-4F14-9730-5CF133ED6D74}"/>
    <cellStyle name="Euro 5 2 2 3 2" xfId="3406" xr:uid="{2FB306A0-DED9-4228-AC34-7A5DAE564673}"/>
    <cellStyle name="Euro 5 2 2 4" xfId="3131" xr:uid="{805C2009-BFF7-4689-B357-98C18D631753}"/>
    <cellStyle name="Euro 5 2 3" xfId="318" xr:uid="{9CC4C9AF-6837-4F16-931F-A1C10B10DD60}"/>
    <cellStyle name="Euro 5 2 3 2" xfId="626" xr:uid="{B7D75535-1AC4-4093-A1F4-6BDAC658F7CA}"/>
    <cellStyle name="Euro 5 2 3 2 2" xfId="3003" xr:uid="{78402DAE-6DE8-4781-B7D4-96BEF27FDC4B}"/>
    <cellStyle name="Euro 5 2 3 2 2 2" xfId="3592" xr:uid="{8321A1B8-0808-472C-A05B-85D4BDD44CC0}"/>
    <cellStyle name="Euro 5 2 3 2 3" xfId="3317" xr:uid="{998E73BC-0F93-4184-A196-7C009BE94C39}"/>
    <cellStyle name="Euro 5 2 3 3" xfId="2867" xr:uid="{8D1EA485-E1D3-4B6B-85E2-55D7563ECD91}"/>
    <cellStyle name="Euro 5 2 3 3 2" xfId="3456" xr:uid="{A732CA7A-C9B4-4D0E-82DB-B2BF64345F05}"/>
    <cellStyle name="Euro 5 2 3 4" xfId="3181" xr:uid="{8B3FA020-113E-446E-BC82-4C5C80B3F84B}"/>
    <cellStyle name="Euro 5 2 4" xfId="433" xr:uid="{8641B706-A8C7-4356-A84A-6EAC17FA37DA}"/>
    <cellStyle name="Euro 5 2 4 2" xfId="2918" xr:uid="{1CE430FD-7407-49B8-B58B-F2DC14B42804}"/>
    <cellStyle name="Euro 5 2 4 2 2" xfId="3507" xr:uid="{EBF4BDB9-E719-4421-8044-70B9A3CD9FA2}"/>
    <cellStyle name="Euro 5 2 4 3" xfId="3232" xr:uid="{B9D98F28-FF65-41E7-AC11-38E75BEA7024}"/>
    <cellStyle name="Euro 5 2 5" xfId="2000" xr:uid="{DA55329C-49DE-4229-8E97-34455A3820E3}"/>
    <cellStyle name="Euro 5 2 6" xfId="2773" xr:uid="{7CAAEE06-36B1-40B8-A635-E6912B00F0A6}"/>
    <cellStyle name="Euro 5 2 6 2" xfId="3362" xr:uid="{99EC04F8-8177-4BDA-8BDF-6B171C117CBD}"/>
    <cellStyle name="Euro 5 2 7" xfId="3087" xr:uid="{39379E1F-E9F5-4EA3-AA58-64C12166CAC1}"/>
    <cellStyle name="Euro 5 3" xfId="121" xr:uid="{5779D461-93C8-4272-A822-EA2327480FDA}"/>
    <cellStyle name="Euro 5 3 2" xfId="287" xr:uid="{43735ED4-B139-4D8A-83C7-C38D6AF522B9}"/>
    <cellStyle name="Euro 5 3 2 2" xfId="596" xr:uid="{E0AE237E-722E-45FC-AAF6-55CA2D8D0FF7}"/>
    <cellStyle name="Euro 5 3 2 2 2" xfId="2989" xr:uid="{8E2133A3-4137-4AF9-AD68-6B314E204BC1}"/>
    <cellStyle name="Euro 5 3 2 2 2 2" xfId="3578" xr:uid="{31B784B5-3453-4854-AE3D-3FF8C9E886FC}"/>
    <cellStyle name="Euro 5 3 2 2 3" xfId="3303" xr:uid="{EA758AB6-87C5-42B0-96B6-D743491E501D}"/>
    <cellStyle name="Euro 5 3 2 3" xfId="2853" xr:uid="{64EAAC14-2BEC-46AA-8481-EC5E4F81D2CD}"/>
    <cellStyle name="Euro 5 3 2 3 2" xfId="3442" xr:uid="{04BB4C1E-DB43-4558-B900-C8ED764043D3}"/>
    <cellStyle name="Euro 5 3 2 4" xfId="3167" xr:uid="{230B9F4B-73A5-4552-B800-AC8CB9EAC644}"/>
    <cellStyle name="Euro 5 3 3" xfId="404" xr:uid="{573BDBC7-49FD-46FA-935B-5B8198C1E71E}"/>
    <cellStyle name="Euro 5 3 3 2" xfId="2905" xr:uid="{44512CF7-4215-40B9-8D88-C9C09192AC6E}"/>
    <cellStyle name="Euro 5 3 3 2 2" xfId="3494" xr:uid="{CA3E7F6C-FC66-4A3E-A9E9-2249905B72B0}"/>
    <cellStyle name="Euro 5 3 3 3" xfId="3219" xr:uid="{CB1F460E-5B6F-4BF8-933B-49340C542949}"/>
    <cellStyle name="Euro 5 3 4" xfId="2788" xr:uid="{46FA18EB-7F78-4497-A2C3-0E624D3E4AF7}"/>
    <cellStyle name="Euro 5 3 4 2" xfId="3377" xr:uid="{16729220-B618-4CA4-BF49-6F52A2D20467}"/>
    <cellStyle name="Euro 5 3 5" xfId="3102" xr:uid="{CF861604-E80E-4E34-9B44-F0DE6DB27696}"/>
    <cellStyle name="Euro 5 4" xfId="170" xr:uid="{BA960FFA-0262-4FDC-8604-E19578EF9202}"/>
    <cellStyle name="Euro 5 4 2" xfId="493" xr:uid="{00F55B9B-971F-4C38-9176-2288DEEFD187}"/>
    <cellStyle name="Euro 5 4 2 2" xfId="2942" xr:uid="{58EFA68D-0613-4F65-8140-96F10DE97084}"/>
    <cellStyle name="Euro 5 4 2 2 2" xfId="3531" xr:uid="{E418E328-4507-42F9-9FD0-CCC58B2990E2}"/>
    <cellStyle name="Euro 5 4 2 3" xfId="3256" xr:uid="{B6CEA3A6-D9C1-429B-B4FE-D6E6CA48881F}"/>
    <cellStyle name="Euro 5 4 3" xfId="2803" xr:uid="{F32ECC82-E7A2-43B8-B1FB-3B443BC7A974}"/>
    <cellStyle name="Euro 5 4 3 2" xfId="3392" xr:uid="{77403608-FA16-458E-9D4C-7FCEDC638955}"/>
    <cellStyle name="Euro 5 4 4" xfId="3117" xr:uid="{0475AD50-52A6-45AA-BE33-F98EFD339B41}"/>
    <cellStyle name="Euro 5 5" xfId="245" xr:uid="{8BC5EFDC-CBDD-40FA-A158-72B6C399D71E}"/>
    <cellStyle name="Euro 5 5 2" xfId="554" xr:uid="{94E16509-8DB1-4005-807C-DBB04DD39C4E}"/>
    <cellStyle name="Euro 5 5 2 2" xfId="2970" xr:uid="{52C36E0A-767A-4DFA-BE6A-800CEC21DF0F}"/>
    <cellStyle name="Euro 5 5 2 2 2" xfId="3559" xr:uid="{58B33438-70C8-41AA-A164-E8ED30DC464F}"/>
    <cellStyle name="Euro 5 5 2 3" xfId="3284" xr:uid="{3FB866FA-6AE2-4909-899B-8D1E41FC05C0}"/>
    <cellStyle name="Euro 5 5 3" xfId="2834" xr:uid="{891490A4-1E77-4152-AD8E-3F3116885B11}"/>
    <cellStyle name="Euro 5 5 3 2" xfId="3423" xr:uid="{FC2EFFB2-2753-4D7D-9EAF-C9247137E5D9}"/>
    <cellStyle name="Euro 5 5 4" xfId="3148" xr:uid="{25E22494-26B3-4F4F-818B-298857225AFA}"/>
    <cellStyle name="Euro 5 6" xfId="358" xr:uid="{A5BFA304-5B0F-4C88-8B0A-9936C8748070}"/>
    <cellStyle name="Euro 5 6 2" xfId="2884" xr:uid="{F8F98BC0-2FF1-478E-8F57-EA7B610DFFDD}"/>
    <cellStyle name="Euro 5 6 2 2" xfId="3473" xr:uid="{34599320-6405-4E24-A7C3-9F1985029B8F}"/>
    <cellStyle name="Euro 5 6 3" xfId="3198" xr:uid="{3942E791-2C72-4043-AF45-BF41102A104E}"/>
    <cellStyle name="Euro 5 7" xfId="474" xr:uid="{033FE8D7-1D6B-435B-B6E6-EAD60A3F6EF6}"/>
    <cellStyle name="Euro 5 7 2" xfId="2935" xr:uid="{4FDBE9F4-2A27-4252-ACD4-8960D4E52688}"/>
    <cellStyle name="Euro 5 7 2 2" xfId="3524" xr:uid="{A5FD187B-41B0-4407-8EA2-B22E4972A760}"/>
    <cellStyle name="Euro 5 7 3" xfId="3249" xr:uid="{8971554A-62C4-45B7-9353-FC8BA79B65BE}"/>
    <cellStyle name="Euro 5 8" xfId="665" xr:uid="{F7F56530-442F-4D81-8331-B8308960F6F9}"/>
    <cellStyle name="Euro 5 8 2" xfId="3019" xr:uid="{A0473661-6F08-43E1-BCB9-8557869AD6D3}"/>
    <cellStyle name="Euro 5 8 2 2" xfId="3608" xr:uid="{CADD6F2D-3D4D-44C7-82EC-4EE35E9ADDF6}"/>
    <cellStyle name="Euro 5 8 3" xfId="3333" xr:uid="{F337FA6E-F87E-41D0-9F32-C320D197E77B}"/>
    <cellStyle name="Euro 5 9" xfId="1012" xr:uid="{0AA65EA5-E028-4207-8898-01495F31D01F}"/>
    <cellStyle name="Euro 6" xfId="65" xr:uid="{99D982BA-E89C-4BC9-8F9E-49880903D789}"/>
    <cellStyle name="Euro 6 2" xfId="95" xr:uid="{D7DB9251-AF94-445C-809E-F37EA177ADF7}"/>
    <cellStyle name="Euro 6 2 2" xfId="213" xr:uid="{B51B45AC-2D78-4E20-B093-4880864359A2}"/>
    <cellStyle name="Euro 6 2 2 2" xfId="529" xr:uid="{352B6475-E03B-4538-8153-CCBF524F1CF5}"/>
    <cellStyle name="Euro 6 2 2 2 2" xfId="2959" xr:uid="{CB5F9B09-C7BC-4258-BCF9-07FD2B7036F8}"/>
    <cellStyle name="Euro 6 2 2 2 2 2" xfId="3548" xr:uid="{EE41085E-4326-4178-B99D-D83E80350FFF}"/>
    <cellStyle name="Euro 6 2 2 2 3" xfId="3273" xr:uid="{7AF87555-912C-45F9-B584-B45192FDFDEE}"/>
    <cellStyle name="Euro 6 2 2 3" xfId="2821" xr:uid="{8FB31388-D64B-49C6-87AB-C9D9025F4183}"/>
    <cellStyle name="Euro 6 2 2 3 2" xfId="3410" xr:uid="{16E3FAC6-90CC-4299-8207-4E324F20A17F}"/>
    <cellStyle name="Euro 6 2 2 4" xfId="3135" xr:uid="{68F554D5-5D0D-40F0-8FBD-4252728440D1}"/>
    <cellStyle name="Euro 6 2 3" xfId="326" xr:uid="{AB12DCF3-1E08-46C1-A70F-76131A56AD5A}"/>
    <cellStyle name="Euro 6 2 3 2" xfId="634" xr:uid="{3FE64668-A250-4880-8971-F93CADAEE5CA}"/>
    <cellStyle name="Euro 6 2 3 2 2" xfId="3007" xr:uid="{B078E031-95E4-4B4C-BDE3-7AC20781A465}"/>
    <cellStyle name="Euro 6 2 3 2 2 2" xfId="3596" xr:uid="{18EF7C33-41DA-4BEA-A8BD-4582B437D05D}"/>
    <cellStyle name="Euro 6 2 3 2 3" xfId="3321" xr:uid="{2AB08496-AD4F-48A8-BF35-A4A3CBF1ED7F}"/>
    <cellStyle name="Euro 6 2 3 3" xfId="2871" xr:uid="{50CA1F81-406A-4248-944E-A610974AEBAC}"/>
    <cellStyle name="Euro 6 2 3 3 2" xfId="3460" xr:uid="{6F1ED4F5-B197-4972-AB37-B12B7FB7AA66}"/>
    <cellStyle name="Euro 6 2 3 4" xfId="3185" xr:uid="{ABE1DFC0-65C8-4A51-9B30-DE77AAC16E38}"/>
    <cellStyle name="Euro 6 2 4" xfId="441" xr:uid="{F6FA6239-94A6-4D3E-9602-0C54A86AF7A2}"/>
    <cellStyle name="Euro 6 2 4 2" xfId="2922" xr:uid="{C7FE7048-C977-47E9-8A25-A34F4BBB2157}"/>
    <cellStyle name="Euro 6 2 4 2 2" xfId="3511" xr:uid="{DE6BE84E-C5AB-402F-8F8B-A18ED8B6B6F8}"/>
    <cellStyle name="Euro 6 2 4 3" xfId="3236" xr:uid="{85FE875C-8886-4A71-861E-41FCEB199FF8}"/>
    <cellStyle name="Euro 6 2 5" xfId="2001" xr:uid="{74F3123B-0219-4DE9-99D6-6013207D6CED}"/>
    <cellStyle name="Euro 6 2 6" xfId="2777" xr:uid="{8D671753-1556-445B-A74A-72AA48642A67}"/>
    <cellStyle name="Euro 6 2 6 2" xfId="3366" xr:uid="{57C4245B-45AC-4B06-AE6C-8CBCB8B217D6}"/>
    <cellStyle name="Euro 6 2 7" xfId="3091" xr:uid="{3584E533-682E-4217-A248-1FCB5F0CC1AF}"/>
    <cellStyle name="Euro 6 3" xfId="129" xr:uid="{6D10A82C-1841-44E6-97BC-6D204D84512A}"/>
    <cellStyle name="Euro 6 3 2" xfId="295" xr:uid="{13FC18E3-087D-4916-9566-0CF578D96CD3}"/>
    <cellStyle name="Euro 6 3 2 2" xfId="604" xr:uid="{82FF50AF-046C-4810-BB49-41C6B13EACF4}"/>
    <cellStyle name="Euro 6 3 2 2 2" xfId="2993" xr:uid="{B43CBFFD-C87B-4187-8069-18B12B5F0733}"/>
    <cellStyle name="Euro 6 3 2 2 2 2" xfId="3582" xr:uid="{0C22CF41-21E1-4396-AEC7-C2309412C8CD}"/>
    <cellStyle name="Euro 6 3 2 2 3" xfId="3307" xr:uid="{153E2EA4-9A78-4BBF-A0AC-56A12DD891C8}"/>
    <cellStyle name="Euro 6 3 2 3" xfId="2857" xr:uid="{B27B2A0A-B4A1-4202-90DD-06466087A254}"/>
    <cellStyle name="Euro 6 3 2 3 2" xfId="3446" xr:uid="{F0BA2538-80E2-41D1-862E-E9A1064FEEC7}"/>
    <cellStyle name="Euro 6 3 2 4" xfId="3171" xr:uid="{39538BB0-4BD2-4522-A538-1EAAFD6C9425}"/>
    <cellStyle name="Euro 6 3 3" xfId="412" xr:uid="{60A2482A-2561-4E45-A6CD-E8E80BDB6D09}"/>
    <cellStyle name="Euro 6 3 3 2" xfId="2909" xr:uid="{3F86FE01-9B8C-4CF4-970A-BCEDD254D799}"/>
    <cellStyle name="Euro 6 3 3 2 2" xfId="3498" xr:uid="{CD9D7D2E-3649-4567-9C30-C9944C134A04}"/>
    <cellStyle name="Euro 6 3 3 3" xfId="3223" xr:uid="{99A63639-BFDF-4A35-A492-2C8C16494FD1}"/>
    <cellStyle name="Euro 6 3 4" xfId="2792" xr:uid="{50C2FA1C-1055-473A-88A4-466B7E51AFDB}"/>
    <cellStyle name="Euro 6 3 4 2" xfId="3381" xr:uid="{6EC6E7EC-A3AB-4E5B-A045-35DD416E3231}"/>
    <cellStyle name="Euro 6 3 5" xfId="3106" xr:uid="{97EFD19E-91CE-42EF-B701-AF1036ACCB57}"/>
    <cellStyle name="Euro 6 4" xfId="178" xr:uid="{7114FD67-AC4C-4F1F-9B05-62DA889E9B21}"/>
    <cellStyle name="Euro 6 4 2" xfId="501" xr:uid="{8CC48480-389B-4BDB-AC28-726645D23D8B}"/>
    <cellStyle name="Euro 6 4 2 2" xfId="2946" xr:uid="{3D315309-15EF-4DC8-A990-DB1171EF197A}"/>
    <cellStyle name="Euro 6 4 2 2 2" xfId="3535" xr:uid="{EEC28C6D-AD0F-47CA-9CC0-2ECC9C4C1F8B}"/>
    <cellStyle name="Euro 6 4 2 3" xfId="3260" xr:uid="{5DCE8E01-8E22-49BE-8DA4-E3BF50750AEC}"/>
    <cellStyle name="Euro 6 4 3" xfId="2807" xr:uid="{CB8409A8-0598-467B-B509-4B602A82D9B9}"/>
    <cellStyle name="Euro 6 4 3 2" xfId="3396" xr:uid="{7A601F8E-0D17-42CC-8C9E-59CE0CD6EE9E}"/>
    <cellStyle name="Euro 6 4 4" xfId="3121" xr:uid="{95BD3D27-1859-4D70-8432-848405069C0D}"/>
    <cellStyle name="Euro 6 5" xfId="253" xr:uid="{C09B2E03-56BC-4F17-A71C-1C6BE7781771}"/>
    <cellStyle name="Euro 6 5 2" xfId="562" xr:uid="{487E9332-508D-467F-9094-11EA81B897F3}"/>
    <cellStyle name="Euro 6 5 2 2" xfId="2974" xr:uid="{8D663CBC-7E58-46BA-9B38-DC3F7D944CF5}"/>
    <cellStyle name="Euro 6 5 2 2 2" xfId="3563" xr:uid="{2AEC0003-282B-44DC-927A-5A4242CF5697}"/>
    <cellStyle name="Euro 6 5 2 3" xfId="3288" xr:uid="{31B6C478-F98B-486D-96B5-4035B9219CF7}"/>
    <cellStyle name="Euro 6 5 3" xfId="2838" xr:uid="{BBF356FA-791D-4638-AB36-634EE89A0FB1}"/>
    <cellStyle name="Euro 6 5 3 2" xfId="3427" xr:uid="{5454B6C8-E214-499C-A989-3EE46555248F}"/>
    <cellStyle name="Euro 6 5 4" xfId="3152" xr:uid="{5FB982AB-BD8D-4AAA-9DEE-3A6781667305}"/>
    <cellStyle name="Euro 6 6" xfId="371" xr:uid="{9BE8C654-C087-4F69-B9A4-CEF6E498AF69}"/>
    <cellStyle name="Euro 6 6 2" xfId="2890" xr:uid="{37EDF722-9561-488A-AC25-25461A49012E}"/>
    <cellStyle name="Euro 6 6 2 2" xfId="3479" xr:uid="{3DE52CAF-B6C1-43ED-8A8A-6176656B4B93}"/>
    <cellStyle name="Euro 6 6 3" xfId="3204" xr:uid="{24CD0DD0-93D0-4984-811D-1C0BF5444D85}"/>
    <cellStyle name="Euro 6 7" xfId="1013" xr:uid="{FAA997C0-EA9E-4E6E-8FD8-5C82BE08676D}"/>
    <cellStyle name="Euro 6 8" xfId="2763" xr:uid="{C6B8552F-9712-4BCF-A379-4209F134ED9E}"/>
    <cellStyle name="Euro 6 8 2" xfId="3352" xr:uid="{3F9E85DE-08EF-48B0-89C6-6CE0DBB461D1}"/>
    <cellStyle name="Euro 6 9" xfId="3077" xr:uid="{45DD1036-F177-420E-B0CE-210453760138}"/>
    <cellStyle name="Euro 7" xfId="73" xr:uid="{70C15F14-BA56-46D2-A4C4-73485D7D21AF}"/>
    <cellStyle name="Euro 7 2" xfId="103" xr:uid="{EF3A95E2-C15B-41B2-9D32-096816380DC9}"/>
    <cellStyle name="Euro 7 2 2" xfId="221" xr:uid="{817E4614-B195-4594-8159-05A4B44BAD73}"/>
    <cellStyle name="Euro 7 2 2 2" xfId="537" xr:uid="{BA571A96-3313-4579-9CF6-E174802FD86A}"/>
    <cellStyle name="Euro 7 2 2 2 2" xfId="2963" xr:uid="{4301C25C-5E06-43D4-ABF3-A86825F71BEC}"/>
    <cellStyle name="Euro 7 2 2 2 2 2" xfId="3552" xr:uid="{58B6AC59-E75D-4D18-8012-FD89A6AF7AD7}"/>
    <cellStyle name="Euro 7 2 2 2 3" xfId="3277" xr:uid="{FEA66456-6129-4C24-88CA-90DE2A53FF6A}"/>
    <cellStyle name="Euro 7 2 2 3" xfId="2825" xr:uid="{72D50E3B-F058-430D-A71B-268442946DF5}"/>
    <cellStyle name="Euro 7 2 2 3 2" xfId="3414" xr:uid="{46FB8558-3FB9-4DD6-9240-98F2F60E1BED}"/>
    <cellStyle name="Euro 7 2 2 4" xfId="3139" xr:uid="{8F0A11E6-7BBF-4B43-91C0-3ED50BA35E87}"/>
    <cellStyle name="Euro 7 2 3" xfId="334" xr:uid="{1C638D0F-3026-4C6A-972A-075DF403A4CD}"/>
    <cellStyle name="Euro 7 2 3 2" xfId="642" xr:uid="{2EC4B51E-8BBC-4C43-BA03-5FE59D42ED90}"/>
    <cellStyle name="Euro 7 2 3 2 2" xfId="3011" xr:uid="{922D8BED-8829-4C22-9353-BC95F204E8BD}"/>
    <cellStyle name="Euro 7 2 3 2 2 2" xfId="3600" xr:uid="{E7973569-AE3A-4AF2-9DA9-2F0DA6B64BD6}"/>
    <cellStyle name="Euro 7 2 3 2 3" xfId="3325" xr:uid="{DBAF690A-F573-492F-925A-47798248BB31}"/>
    <cellStyle name="Euro 7 2 3 3" xfId="2875" xr:uid="{3E6E52BD-3F3D-4941-AB39-FCC3114465C4}"/>
    <cellStyle name="Euro 7 2 3 3 2" xfId="3464" xr:uid="{6300380A-DC07-482D-92DE-70DF41AC73E3}"/>
    <cellStyle name="Euro 7 2 3 4" xfId="3189" xr:uid="{07B07643-EBEF-4131-A2F3-704CB0F0CAC1}"/>
    <cellStyle name="Euro 7 2 4" xfId="449" xr:uid="{DE8446C6-4C52-4A36-903C-3398B2190BD1}"/>
    <cellStyle name="Euro 7 2 4 2" xfId="2926" xr:uid="{F6BD0B6D-EF90-4806-8E63-F239D76F27FA}"/>
    <cellStyle name="Euro 7 2 4 2 2" xfId="3515" xr:uid="{A4CEF5A5-9B71-4A92-8BC7-72584A47C90C}"/>
    <cellStyle name="Euro 7 2 4 3" xfId="3240" xr:uid="{9B096E8B-25C5-4E42-AC92-1173977989E8}"/>
    <cellStyle name="Euro 7 2 5" xfId="2002" xr:uid="{BFBA13BF-9F02-4146-9890-A80EBADD9F01}"/>
    <cellStyle name="Euro 7 2 6" xfId="2781" xr:uid="{2D24CA20-D02D-4E37-A936-B44D7580E8C7}"/>
    <cellStyle name="Euro 7 2 6 2" xfId="3370" xr:uid="{0820AA10-5536-418F-A12E-30ED82F91153}"/>
    <cellStyle name="Euro 7 2 7" xfId="3095" xr:uid="{DAC93B1A-C3E0-4E5B-A377-163BA39978CD}"/>
    <cellStyle name="Euro 7 3" xfId="137" xr:uid="{1863CA65-337F-4AD8-83FA-1408586CA24A}"/>
    <cellStyle name="Euro 7 3 2" xfId="303" xr:uid="{0A42D3E6-E7B1-4F72-A9CB-737577876E9A}"/>
    <cellStyle name="Euro 7 3 2 2" xfId="612" xr:uid="{77C7B76B-E2EF-4C79-A319-B5F1CC1CFF7D}"/>
    <cellStyle name="Euro 7 3 2 2 2" xfId="2997" xr:uid="{13166BA3-28EC-4114-B832-F07701B6FE92}"/>
    <cellStyle name="Euro 7 3 2 2 2 2" xfId="3586" xr:uid="{98BA3E96-F341-4A29-BC01-C71A240E2202}"/>
    <cellStyle name="Euro 7 3 2 2 3" xfId="3311" xr:uid="{AA665F8A-CF68-4BB9-B87B-FBE8290E703C}"/>
    <cellStyle name="Euro 7 3 2 3" xfId="2861" xr:uid="{D7EDBEAC-83B4-438A-9EAF-71FD2F574285}"/>
    <cellStyle name="Euro 7 3 2 3 2" xfId="3450" xr:uid="{92A7212C-DF1B-46E1-BBE4-6D17D7138C0F}"/>
    <cellStyle name="Euro 7 3 2 4" xfId="3175" xr:uid="{B5A6C5FF-8A17-4B03-BBC4-2F1AC851386A}"/>
    <cellStyle name="Euro 7 3 3" xfId="420" xr:uid="{90CD6920-008E-42F5-B9F2-14574702959A}"/>
    <cellStyle name="Euro 7 3 3 2" xfId="2913" xr:uid="{B1F9F86E-3ED4-4453-A19B-2B89972FEB3F}"/>
    <cellStyle name="Euro 7 3 3 2 2" xfId="3502" xr:uid="{B01BC853-4ACA-4D43-A9AB-18B78B502384}"/>
    <cellStyle name="Euro 7 3 3 3" xfId="3227" xr:uid="{CE405A73-FCB4-4D80-923A-1FC5F23CD6AC}"/>
    <cellStyle name="Euro 7 3 4" xfId="2796" xr:uid="{C0326FA0-2023-4C22-A67A-AB5DE69F3024}"/>
    <cellStyle name="Euro 7 3 4 2" xfId="3385" xr:uid="{1C744CE8-86F7-4494-8397-1E61035246FE}"/>
    <cellStyle name="Euro 7 3 5" xfId="3110" xr:uid="{AEA15B36-BAE5-46CA-8E80-EDC157862A32}"/>
    <cellStyle name="Euro 7 4" xfId="186" xr:uid="{4E00927F-75E7-48B1-91A6-ABD6D415B336}"/>
    <cellStyle name="Euro 7 4 2" xfId="509" xr:uid="{901EBE24-686F-4E21-B0C9-8E4A93E989A6}"/>
    <cellStyle name="Euro 7 4 2 2" xfId="2950" xr:uid="{BF38A4ED-E279-43C4-A29A-B356E2E0DF63}"/>
    <cellStyle name="Euro 7 4 2 2 2" xfId="3539" xr:uid="{DB6FBE7E-A62D-4ECB-978F-DE549DF5DFB6}"/>
    <cellStyle name="Euro 7 4 2 3" xfId="3264" xr:uid="{086E7081-0A99-4870-85BE-71F3D76A26C4}"/>
    <cellStyle name="Euro 7 4 3" xfId="2811" xr:uid="{C33784D3-ADBF-4C90-A345-C8C5278213ED}"/>
    <cellStyle name="Euro 7 4 3 2" xfId="3400" xr:uid="{19C0A311-099D-44B9-9810-232BC267BFE5}"/>
    <cellStyle name="Euro 7 4 4" xfId="3125" xr:uid="{0C0F2CB1-D53C-4A8D-A441-905B7434305F}"/>
    <cellStyle name="Euro 7 5" xfId="261" xr:uid="{60FC5A14-F75D-4432-8245-5650E34E8612}"/>
    <cellStyle name="Euro 7 5 2" xfId="570" xr:uid="{30011D8D-B801-47C8-A788-A9838EDA970B}"/>
    <cellStyle name="Euro 7 5 2 2" xfId="2978" xr:uid="{8640676B-54C6-4FC4-8EAA-9606DFF8C057}"/>
    <cellStyle name="Euro 7 5 2 2 2" xfId="3567" xr:uid="{9DA48DAD-825B-44B9-AA13-8091EF42928A}"/>
    <cellStyle name="Euro 7 5 2 3" xfId="3292" xr:uid="{9500F2D7-3701-4A28-92EA-8B06F152C9B5}"/>
    <cellStyle name="Euro 7 5 3" xfId="2842" xr:uid="{974FE499-1645-45E5-BDEC-5907A9F2DF19}"/>
    <cellStyle name="Euro 7 5 3 2" xfId="3431" xr:uid="{B8D162F2-CD92-4995-8BA4-67D6007A3FDC}"/>
    <cellStyle name="Euro 7 5 4" xfId="3156" xr:uid="{8EB6CC1F-A33C-412D-9560-5DE1CC1B9015}"/>
    <cellStyle name="Euro 7 6" xfId="379" xr:uid="{F3E2DCAF-5085-4243-8AA6-EEE05DB39B49}"/>
    <cellStyle name="Euro 7 6 2" xfId="2894" xr:uid="{E27F7BE9-543C-4FFE-904C-D5257E0EB2BF}"/>
    <cellStyle name="Euro 7 6 2 2" xfId="3483" xr:uid="{D78D8BC1-AAFA-4DE7-8F7D-D070BEAEF694}"/>
    <cellStyle name="Euro 7 6 3" xfId="3208" xr:uid="{222575E8-637C-4B3E-A20B-D7BCFE91B310}"/>
    <cellStyle name="Euro 7 7" xfId="1014" xr:uid="{54F40B84-BD95-47CE-B083-8987BE91CC9C}"/>
    <cellStyle name="Euro 7 8" xfId="2767" xr:uid="{E961157A-19DD-477C-9649-55D7EE926E12}"/>
    <cellStyle name="Euro 7 8 2" xfId="3356" xr:uid="{D84D5778-40D4-4F13-B31C-899DDE65C402}"/>
    <cellStyle name="Euro 7 9" xfId="3081" xr:uid="{5D1B61A9-245C-4A14-9FD6-3E2EC3544FFE}"/>
    <cellStyle name="Euro 8" xfId="76" xr:uid="{FAD11FB7-C8D1-4D43-8ED2-3D40A3352A48}"/>
    <cellStyle name="Euro 8 2" xfId="110" xr:uid="{983B23B0-02A6-45EC-9E47-18C79BE0A5BB}"/>
    <cellStyle name="Euro 8 2 2" xfId="224" xr:uid="{E8C34678-47E7-4B14-84DC-9A1BD72187B9}"/>
    <cellStyle name="Euro 8 2 2 2" xfId="540" xr:uid="{1FFC8F58-D59B-42A6-B796-266D5A1EF35B}"/>
    <cellStyle name="Euro 8 2 2 2 2" xfId="2964" xr:uid="{6D477454-827D-4C5C-94D4-C026D66C0929}"/>
    <cellStyle name="Euro 8 2 2 2 2 2" xfId="3553" xr:uid="{CDA9E7B5-AAE7-4BA2-B5F0-1592E36D0DB2}"/>
    <cellStyle name="Euro 8 2 2 2 3" xfId="3278" xr:uid="{CA8C5EF5-5AC1-4CC6-A6C9-64337E28369B}"/>
    <cellStyle name="Euro 8 2 2 3" xfId="2826" xr:uid="{C9E101EF-8465-448F-9387-E06C95A1B505}"/>
    <cellStyle name="Euro 8 2 2 3 2" xfId="3415" xr:uid="{2E704BFE-D3A4-4E04-99CB-74B87A8B4180}"/>
    <cellStyle name="Euro 8 2 2 4" xfId="3140" xr:uid="{F6705D17-4F17-4ED7-B8E9-E51C480D3F00}"/>
    <cellStyle name="Euro 8 2 3" xfId="337" xr:uid="{FC439E31-7901-4C19-BB53-774DCA469AD0}"/>
    <cellStyle name="Euro 8 2 3 2" xfId="645" xr:uid="{6D102743-9E75-414D-AC8D-30F17F7B0661}"/>
    <cellStyle name="Euro 8 2 3 2 2" xfId="3012" xr:uid="{8B526DE7-7D5C-4C84-9854-C941C1921907}"/>
    <cellStyle name="Euro 8 2 3 2 2 2" xfId="3601" xr:uid="{74CC5E03-562B-442B-BDA3-4F606ACC00BF}"/>
    <cellStyle name="Euro 8 2 3 2 3" xfId="3326" xr:uid="{05840902-7122-4CC9-B272-180DAF7937E2}"/>
    <cellStyle name="Euro 8 2 3 3" xfId="2876" xr:uid="{0000CAEB-F2E8-4ED6-AD7F-EDDDF1C1255D}"/>
    <cellStyle name="Euro 8 2 3 3 2" xfId="3465" xr:uid="{51AF8CF9-8652-416F-8030-5F0CA9568C34}"/>
    <cellStyle name="Euro 8 2 3 4" xfId="3190" xr:uid="{329A05A0-EEDF-4F8A-9B95-0872711F179A}"/>
    <cellStyle name="Euro 8 2 4" xfId="452" xr:uid="{38778E5E-A319-4AEA-8824-CD0F08063F15}"/>
    <cellStyle name="Euro 8 2 4 2" xfId="2927" xr:uid="{55F31C9B-337B-4458-95E3-6AA722B47536}"/>
    <cellStyle name="Euro 8 2 4 2 2" xfId="3516" xr:uid="{5BFC62C5-E866-4A08-BB70-33E82347FAA5}"/>
    <cellStyle name="Euro 8 2 4 3" xfId="3241" xr:uid="{6037372A-D8C6-4311-A299-A3503C72B286}"/>
    <cellStyle name="Euro 8 2 5" xfId="2003" xr:uid="{4FAA8F02-F127-4C4F-B263-54D2144A33B9}"/>
    <cellStyle name="Euro 8 2 6" xfId="2783" xr:uid="{C21743B7-524E-4BBE-A8AE-CD32AE7736E2}"/>
    <cellStyle name="Euro 8 2 6 2" xfId="3372" xr:uid="{6A45BF28-2997-40BE-A327-FC3321729656}"/>
    <cellStyle name="Euro 8 2 7" xfId="3097" xr:uid="{363DD79C-0C08-45C7-9756-CB6423DFDE8E}"/>
    <cellStyle name="Euro 8 3" xfId="159" xr:uid="{AB440205-8750-4784-87CF-6112CF9F5F7E}"/>
    <cellStyle name="Euro 8 3 2" xfId="276" xr:uid="{2C3895DC-51E4-4FBA-9050-3BB632A9F72E}"/>
    <cellStyle name="Euro 8 3 2 2" xfId="585" xr:uid="{E65BEA79-4E69-486D-863C-2F7ED9920D80}"/>
    <cellStyle name="Euro 8 3 2 2 2" xfId="2984" xr:uid="{17228D88-DF5E-4A18-9BE8-C684E205058C}"/>
    <cellStyle name="Euro 8 3 2 2 2 2" xfId="3573" xr:uid="{F81E1A20-3D63-4654-A609-15AD33D66675}"/>
    <cellStyle name="Euro 8 3 2 2 3" xfId="3298" xr:uid="{F9E3966B-5BA6-4B39-89F9-B60A8396D0FA}"/>
    <cellStyle name="Euro 8 3 2 3" xfId="2848" xr:uid="{EDA6478A-5AD4-4C23-95C4-9FB3FB077C80}"/>
    <cellStyle name="Euro 8 3 2 3 2" xfId="3437" xr:uid="{379DEFDA-888C-4567-B0F0-AB750D9811B1}"/>
    <cellStyle name="Euro 8 3 2 4" xfId="3162" xr:uid="{12BD03A8-6A2C-48E7-955F-0237E60974BA}"/>
    <cellStyle name="Euro 8 3 3" xfId="393" xr:uid="{4E295501-4205-4B2F-9618-7E939E15E8BC}"/>
    <cellStyle name="Euro 8 3 3 2" xfId="2900" xr:uid="{718DD149-D57C-4CFB-95CB-5BDCCA31D866}"/>
    <cellStyle name="Euro 8 3 3 2 2" xfId="3489" xr:uid="{AF7BA156-1EF9-4403-BD35-2674F19044AF}"/>
    <cellStyle name="Euro 8 3 3 3" xfId="3214" xr:uid="{33E080CD-1436-40BE-B6BA-31F6DC16EB75}"/>
    <cellStyle name="Euro 8 3 4" xfId="2798" xr:uid="{3D7156BA-4C3D-48C0-9ADA-D1B46B4F6ABE}"/>
    <cellStyle name="Euro 8 3 4 2" xfId="3387" xr:uid="{8745C763-51F7-4BFF-B8D5-5EA5709A3370}"/>
    <cellStyle name="Euro 8 3 5" xfId="3112" xr:uid="{E69742DB-C82E-45C7-96A6-408801016720}"/>
    <cellStyle name="Euro 8 4" xfId="264" xr:uid="{8E05455A-0BB9-4654-B14A-D5E8CC61D358}"/>
    <cellStyle name="Euro 8 4 2" xfId="573" xr:uid="{38F0DD93-963A-4E50-B20E-8744E09C67F3}"/>
    <cellStyle name="Euro 8 4 2 2" xfId="2979" xr:uid="{4531D74F-E2BC-4D91-86FF-FCF4D7231CEF}"/>
    <cellStyle name="Euro 8 4 2 2 2" xfId="3568" xr:uid="{EC91271E-801D-4794-8133-8270FF94F5CB}"/>
    <cellStyle name="Euro 8 4 2 3" xfId="3293" xr:uid="{1FDAB4F8-C345-4C62-9417-67E9B3081927}"/>
    <cellStyle name="Euro 8 4 3" xfId="2843" xr:uid="{B6D05950-A76A-40EF-84C0-58CA911E9391}"/>
    <cellStyle name="Euro 8 4 3 2" xfId="3432" xr:uid="{F3F72567-95F5-403F-B821-79F5C52DC5A5}"/>
    <cellStyle name="Euro 8 4 4" xfId="3157" xr:uid="{7B192ECE-5AD7-4C58-92E2-89D9B3DD336E}"/>
    <cellStyle name="Euro 8 5" xfId="382" xr:uid="{B36D1156-24BE-4D76-BE90-B187B7F4B425}"/>
    <cellStyle name="Euro 8 5 2" xfId="2895" xr:uid="{E435FC73-3632-4039-BC59-0AA5A094EE10}"/>
    <cellStyle name="Euro 8 5 2 2" xfId="3484" xr:uid="{6FFA0789-21BE-40A6-B7DC-990EB2BD62B4}"/>
    <cellStyle name="Euro 8 5 3" xfId="3209" xr:uid="{F4EC4853-7629-4BF6-97B1-7F40BD3B54B6}"/>
    <cellStyle name="Euro 8 6" xfId="1015" xr:uid="{C4C4349B-D58B-4729-B567-EFDAB3FB36C6}"/>
    <cellStyle name="Euro 8 7" xfId="2768" xr:uid="{70AE5C76-D8A6-41F3-9FAC-FE40760818EF}"/>
    <cellStyle name="Euro 8 7 2" xfId="3357" xr:uid="{E849B5B2-EDF0-4CCF-A054-A23287356405}"/>
    <cellStyle name="Euro 8 8" xfId="3082" xr:uid="{4D915C09-5D2A-490A-9E28-C77A5C3F6D87}"/>
    <cellStyle name="Euro 9" xfId="106" xr:uid="{7C4CD914-6E35-4DD6-93CC-9F6BA20BAAEF}"/>
    <cellStyle name="Euro 9 2" xfId="193" xr:uid="{DF6253FB-2140-4551-A0CF-AE4480CD125B}"/>
    <cellStyle name="Euro 9 2 2" xfId="512" xr:uid="{E123A10F-FFA4-4B19-B23E-8E77CF03051B}"/>
    <cellStyle name="Euro 9 2 2 2" xfId="2951" xr:uid="{6692A63C-EB27-46DC-AD82-33AADC0E83A6}"/>
    <cellStyle name="Euro 9 2 2 2 2" xfId="3540" xr:uid="{FDBCB42E-A691-4C8E-90BF-9383765165BB}"/>
    <cellStyle name="Euro 9 2 2 3" xfId="3265" xr:uid="{7F1CC7D9-1018-4787-95E5-55F1F7AA8309}"/>
    <cellStyle name="Euro 9 2 3" xfId="2004" xr:uid="{99748E80-3C13-4EA9-9341-8E80E2F7703A}"/>
    <cellStyle name="Euro 9 2 4" xfId="2812" xr:uid="{F954773D-9454-48EC-8409-31315FF84F48}"/>
    <cellStyle name="Euro 9 2 4 2" xfId="3401" xr:uid="{6B23699C-B1A8-4FBB-8083-DE316497A965}"/>
    <cellStyle name="Euro 9 2 5" xfId="3126" xr:uid="{F658777D-E873-4E12-B301-23A67DAB53D7}"/>
    <cellStyle name="Euro 9 3" xfId="307" xr:uid="{287D7307-F9DD-4315-8E08-A534C910C268}"/>
    <cellStyle name="Euro 9 3 2" xfId="615" xr:uid="{D7314D1C-763A-4073-B912-60DC4C031F4B}"/>
    <cellStyle name="Euro 9 3 2 2" xfId="2998" xr:uid="{38BE645C-1B7C-4F5C-87D2-08BBAEFADA31}"/>
    <cellStyle name="Euro 9 3 2 2 2" xfId="3587" xr:uid="{232DBBA5-E4D1-4A13-90E7-C4928D8AAEE6}"/>
    <cellStyle name="Euro 9 3 2 3" xfId="3312" xr:uid="{364A1AB8-EA7A-4A52-94D3-D06D25E0F5A2}"/>
    <cellStyle name="Euro 9 3 3" xfId="2862" xr:uid="{697634CF-EB88-477F-BBF7-CA86A253E610}"/>
    <cellStyle name="Euro 9 3 3 2" xfId="3451" xr:uid="{DE00AF17-75A9-4EED-B6AB-CF516E576152}"/>
    <cellStyle name="Euro 9 3 4" xfId="3176" xr:uid="{37F4C648-830F-4CAE-B7C8-8C06FC1DA8B4}"/>
    <cellStyle name="Euro 9 4" xfId="423" xr:uid="{1DC04EB6-BEED-4B17-BD02-B645D708DC48}"/>
    <cellStyle name="Euro 9 4 2" xfId="2914" xr:uid="{ADCD53EE-9A86-46A3-AD24-35610D01A10F}"/>
    <cellStyle name="Euro 9 4 2 2" xfId="3503" xr:uid="{6161E537-C52E-409F-A6AE-28950477EC0C}"/>
    <cellStyle name="Euro 9 4 3" xfId="3228" xr:uid="{F1EE6905-A6DC-44BB-BBF4-EB7D3407610C}"/>
    <cellStyle name="Euro 9 5" xfId="1016" xr:uid="{997BC606-EFA2-43E6-8841-A61B432F3A60}"/>
    <cellStyle name="Euro 9 6" xfId="2782" xr:uid="{5F2923F8-FFEA-4A87-B38F-FA6174E65858}"/>
    <cellStyle name="Euro 9 6 2" xfId="3371" xr:uid="{5432AE9E-F27C-4867-9756-E5798A915816}"/>
    <cellStyle name="Euro 9 7" xfId="3096" xr:uid="{E0E30D04-CA44-4363-AADD-FB02293CFE32}"/>
    <cellStyle name="Euro_ANNÉE 2015" xfId="1017" xr:uid="{9EA7CC9D-9AB2-45F8-B798-47C6D48C7745}"/>
    <cellStyle name="Excel Built-in Explanatory Text" xfId="675" xr:uid="{F2DF29BD-7BE0-49FA-99DC-75D5DFD4D8EC}"/>
    <cellStyle name="Excel Built-in Explanatory Text 2" xfId="2006" xr:uid="{D7C826CD-D7B9-44AC-9555-3FDBE5392B22}"/>
    <cellStyle name="Excel Built-in Explanatory Text 2 2" xfId="3633" xr:uid="{5034C825-F3C6-48BF-89EC-1AB72D9C3FB7}"/>
    <cellStyle name="Excel Built-in Explanatory Text 3" xfId="1019" xr:uid="{0ED6E210-4A1B-4123-A328-5C06B09A102D}"/>
    <cellStyle name="Excel.Chart" xfId="1018" xr:uid="{B8453B9D-4B03-4C02-9D04-2DA6C716F55F}"/>
    <cellStyle name="Excel.Chart 2" xfId="2005" xr:uid="{EEE7823D-9790-4FCF-9E5C-65562971FD82}"/>
    <cellStyle name="Excel_BuiltIn_Comma" xfId="2705" xr:uid="{407FE1A4-7771-4901-9C5C-EAED2E862816}"/>
    <cellStyle name="Explanatory Text" xfId="22" xr:uid="{C0C92856-CFD2-4FD1-9253-2271ACB96F3D}"/>
    <cellStyle name="Explanatory Text 2" xfId="2007" xr:uid="{E7E74032-6380-41B1-8EF4-0604C5275295}"/>
    <cellStyle name="F5" xfId="1020" xr:uid="{48052AA7-2A28-4E69-9B3D-A15E96382D65}"/>
    <cellStyle name="F5 2" xfId="2008" xr:uid="{AF5AB7F9-3861-4204-A86A-34D02590BDA7}"/>
    <cellStyle name="Financier" xfId="1021" xr:uid="{803FC682-40DB-4E67-9BC6-F8DD38034FF3}"/>
    <cellStyle name="Financier 2" xfId="1022" xr:uid="{BD976282-4AA2-4CA2-BD58-F0A8CAD4AC59}"/>
    <cellStyle name="Financier 2 2" xfId="2010" xr:uid="{887FF60F-520D-42A7-AE94-E8EB8D1AA967}"/>
    <cellStyle name="Financier 3" xfId="2009" xr:uid="{3ED9B59C-125B-459C-9ED0-4AF863DF5831}"/>
    <cellStyle name="Financier0" xfId="1023" xr:uid="{275397E9-3F30-40D5-995E-50F58BA93297}"/>
    <cellStyle name="Financier0 2" xfId="1024" xr:uid="{F7D1421E-B206-4A0E-A58F-21A4CB5089C1}"/>
    <cellStyle name="Financier0 2 2" xfId="2012" xr:uid="{EDA1D2A8-33EC-44B6-AC3C-233FE39BD18C}"/>
    <cellStyle name="Financier0 3" xfId="2011" xr:uid="{826F628B-0273-46F4-9EC7-78CE8B062CE8}"/>
    <cellStyle name="Footnote" xfId="2706" xr:uid="{69B26CEB-4381-4930-9633-E5E39D4FD4A1}"/>
    <cellStyle name="Good" xfId="18" xr:uid="{10A89765-3D4F-482E-8C8C-F2C706F518A8}"/>
    <cellStyle name="Good 2" xfId="2013" xr:uid="{39859A55-8A75-4095-9029-57EAAF36CDF6}"/>
    <cellStyle name="Good 3" xfId="2707" xr:uid="{AE280470-6317-41C9-9190-D19EC329E407}"/>
    <cellStyle name="Heading" xfId="1025" xr:uid="{286D41D5-41C3-427D-A598-9FE25193322C}"/>
    <cellStyle name="Heading (user)" xfId="1026" xr:uid="{BD0A8349-FDFE-4647-826B-E2E52AF6E414}"/>
    <cellStyle name="Heading (user) 2" xfId="2015" xr:uid="{36EF2CD8-0F03-463D-96DB-38474AE71D48}"/>
    <cellStyle name="Heading (user) 3" xfId="2709" xr:uid="{E13F92C9-7A75-4294-A0F1-F929C350FC73}"/>
    <cellStyle name="Heading 1" xfId="14" xr:uid="{9538E5A6-D8E6-4F6D-A614-11255D0D019A}"/>
    <cellStyle name="Heading 1 2" xfId="2016" xr:uid="{6006F60D-441C-4AD8-B917-A3514C7A0611}"/>
    <cellStyle name="Heading 1 3" xfId="2710" xr:uid="{ED4AA62C-D821-4B64-B9E0-7EDA8C8CF027}"/>
    <cellStyle name="Heading 2" xfId="15" xr:uid="{792559F5-942A-4F0C-BA48-DB602B2B4B85}"/>
    <cellStyle name="Heading 2 2" xfId="2017" xr:uid="{21BD735E-F2D8-430F-B33C-0A245787C388}"/>
    <cellStyle name="Heading 2 3" xfId="2711" xr:uid="{76C714EC-D73D-48D8-85B2-73D645BC1B2F}"/>
    <cellStyle name="Heading 3" xfId="16" xr:uid="{BC2B643C-CDCE-4538-BD76-7CD029DD1275}"/>
    <cellStyle name="Heading 3 2" xfId="2018" xr:uid="{E4D7509D-F1B6-43DD-9E5E-8EBF99677F86}"/>
    <cellStyle name="Heading 4" xfId="17" xr:uid="{81AC5A7B-0186-481E-A105-C0159021870E}"/>
    <cellStyle name="Heading 4 2" xfId="2019" xr:uid="{F71919C9-363B-43E0-B38A-659B37145115}"/>
    <cellStyle name="Heading 5" xfId="2014" xr:uid="{BC07049F-3886-488E-A561-2DFB642B3ECE}"/>
    <cellStyle name="Heading 6" xfId="2665" xr:uid="{81420607-FFFF-4796-B2C4-ACC4424A00D2}"/>
    <cellStyle name="Heading 7" xfId="2708" xr:uid="{1A3D3A68-E5BD-4926-AF73-E992E46F60C2}"/>
    <cellStyle name="Heading1" xfId="1027" xr:uid="{24F254EC-4BA4-4DB5-BAD4-A661B30EDB6A}"/>
    <cellStyle name="Heading1 (user)" xfId="1028" xr:uid="{7567DDA3-5F24-467B-B874-9D3915A7F5D0}"/>
    <cellStyle name="Heading1 (user) 2" xfId="2021" xr:uid="{31861477-7F79-45DB-A262-44F1D4074D12}"/>
    <cellStyle name="Heading1 2" xfId="2020" xr:uid="{03547BFB-FC19-4CA0-A983-E08E87FE5D3F}"/>
    <cellStyle name="Heading1 3" xfId="2666" xr:uid="{9C57D71E-28DE-4D80-9618-9D0A2DB93B92}"/>
    <cellStyle name="Heading1 4" xfId="2712" xr:uid="{1460CAA9-2F02-439F-BCF4-07CFF02B74BD}"/>
    <cellStyle name="Hyperlink" xfId="12" xr:uid="{DBB069A2-AA3F-47ED-9F71-4D78623CA688}"/>
    <cellStyle name="Incorrecto" xfId="1029" xr:uid="{C628D5A5-2D64-4D8B-8F25-37EBEDC41EEF}"/>
    <cellStyle name="Incorrecto 2" xfId="2022" xr:uid="{95D7680B-F4CD-4167-9CE4-2CDA96911BEE}"/>
    <cellStyle name="Input 2" xfId="2023" xr:uid="{67CD8CDD-DD42-41B4-8981-29D1457262F6}"/>
    <cellStyle name="Insatisfaisant 2" xfId="1031" xr:uid="{E1EADA93-7C62-46DE-9D5D-86842ECA8703}"/>
    <cellStyle name="Insatisfaisant 2 2" xfId="2024" xr:uid="{F48030D8-47EB-4950-8DEB-6C72B66ADEE4}"/>
    <cellStyle name="Lien hypertexte 2" xfId="23" xr:uid="{3F95338A-071B-4639-AB2B-C9354FF04B03}"/>
    <cellStyle name="Lien hypertexte 2 2" xfId="460" xr:uid="{BF000A91-8DEF-4A4C-881C-2ABF4C84F08D}"/>
    <cellStyle name="Lien hypertexte 2 2 2" xfId="2026" xr:uid="{9B3A60CD-2D0A-4EBD-94D1-F8995DFC50AF}"/>
    <cellStyle name="Lien hypertexte 2 2 3" xfId="1033" xr:uid="{1B23885C-B328-4D7E-9ED2-0DC8E6D4D299}"/>
    <cellStyle name="Lien hypertexte 2 3" xfId="690" xr:uid="{696C0622-6F78-4559-B16D-2F27BD707205}"/>
    <cellStyle name="Lien hypertexte 2 3 2" xfId="2027" xr:uid="{574D464E-334A-4139-9FD8-EF85806AA709}"/>
    <cellStyle name="Lien hypertexte 2 3 3" xfId="1034" xr:uid="{D7CFAC85-14E6-4365-8CCB-D55C07005173}"/>
    <cellStyle name="Lien hypertexte 2 4" xfId="2025" xr:uid="{EAABE2EE-8EEC-4448-8072-02F6BD90F275}"/>
    <cellStyle name="Lien hypertexte 2 5" xfId="2738" xr:uid="{FC28DA4B-47B0-4738-888A-ADEA1277842D}"/>
    <cellStyle name="Lien hypertexte 2 6" xfId="1032" xr:uid="{B0994010-3AE8-436F-AE5D-6F59E2BE9462}"/>
    <cellStyle name="Lien hypertexte 3" xfId="30" xr:uid="{6B4D7446-8574-452B-A685-A32D417D500E}"/>
    <cellStyle name="Lien hypertexte 3 2" xfId="688" xr:uid="{3630360D-1C84-4951-8379-F261F84C7C4B}"/>
    <cellStyle name="Lien hypertexte 3 2 2" xfId="2028" xr:uid="{10F94392-EFEA-4E61-B38F-F17282DAA8D1}"/>
    <cellStyle name="Lien hypertexte 3 3" xfId="1035" xr:uid="{D60A5868-7286-4772-906F-FFA91B6D281C}"/>
    <cellStyle name="Ligne détail" xfId="1036" xr:uid="{3BC5139D-E2B8-423B-9AEB-CBBE6F6F5BA5}"/>
    <cellStyle name="Ligne détail 2" xfId="1037" xr:uid="{88985693-65D8-4D8E-90E4-D9E8796B243F}"/>
    <cellStyle name="Ligne détail 2 2" xfId="2030" xr:uid="{FE50195D-11D5-497E-ADD0-D7E3980E5B6C}"/>
    <cellStyle name="Ligne détail 3" xfId="1038" xr:uid="{755C11AD-CD90-4F74-9A62-7A62CC449BF5}"/>
    <cellStyle name="Ligne détail 3 2" xfId="2031" xr:uid="{3255CD68-2B57-4735-B9FE-DFCD46C933AD}"/>
    <cellStyle name="Ligne détail 4" xfId="1039" xr:uid="{FAC5E6E7-8A6B-4D13-BBD4-A788C5A41FE3}"/>
    <cellStyle name="Ligne détail 4 2" xfId="2032" xr:uid="{9632A2C3-D90F-4014-AD24-D6F731E902B9}"/>
    <cellStyle name="Ligne détail 5" xfId="2029" xr:uid="{B6EA8B80-8E87-4BD3-990F-B62411DA794F}"/>
    <cellStyle name="ligne_titre_0" xfId="1040" xr:uid="{E8C5547D-10EF-4DCB-9AFF-A9BC69B2F2C0}"/>
    <cellStyle name="Linked Cell 2" xfId="2033" xr:uid="{37A539BE-50C0-4C28-B6BB-C5088399DB48}"/>
    <cellStyle name="MEV1" xfId="1042" xr:uid="{1A76C4D3-8156-4E09-8490-515C152F9B11}"/>
    <cellStyle name="MEV1 2" xfId="1043" xr:uid="{646AA90D-B694-4511-9B19-C74543DBEBF9}"/>
    <cellStyle name="MEV1 2 2" xfId="2035" xr:uid="{C7D9A74E-5D98-43B7-949F-DEB4C9581F34}"/>
    <cellStyle name="MEV1 3" xfId="1044" xr:uid="{765B3F77-E107-4B87-9591-08A011A726D3}"/>
    <cellStyle name="MEV1 3 2" xfId="2036" xr:uid="{72371996-0FA7-4479-B213-1F08FAD654D6}"/>
    <cellStyle name="MEV1 4" xfId="2034" xr:uid="{DAA137F8-8BA9-4BDE-9014-D13421A42422}"/>
    <cellStyle name="MEV2" xfId="1045" xr:uid="{E08EF511-EAAE-42D2-AD6F-CDDD93BAC27C}"/>
    <cellStyle name="MEV2 2" xfId="1046" xr:uid="{705E4815-0ECF-423C-91B8-969DA57A8A3A}"/>
    <cellStyle name="MEV2 2 2" xfId="2038" xr:uid="{61B6FC85-84ED-485B-AE87-37C5C9188946}"/>
    <cellStyle name="MEV2 3" xfId="1047" xr:uid="{92CAFD44-3F91-4FF0-983B-703E821DDA7D}"/>
    <cellStyle name="MEV2 3 2" xfId="2039" xr:uid="{A95CB968-956F-48F9-AAEE-AC2383E46AAC}"/>
    <cellStyle name="MEV2 4" xfId="2037" xr:uid="{91B7154C-3BD0-4A65-8B9B-910A7CA6226C}"/>
    <cellStyle name="MEV3" xfId="1048" xr:uid="{C848C25A-4A86-44F3-8890-578D65A406C9}"/>
    <cellStyle name="MEV3 2" xfId="1049" xr:uid="{53AB1B8D-D582-4189-8FF2-A4538BA34B76}"/>
    <cellStyle name="MEV3 2 2" xfId="2041" xr:uid="{8B718DD5-9BE6-4D85-971D-CEBE482E7BCB}"/>
    <cellStyle name="MEV3 3" xfId="1050" xr:uid="{AEABE3CF-DFD5-470D-BC84-B1D910A4BB05}"/>
    <cellStyle name="MEV3 3 2" xfId="2042" xr:uid="{B0ADF3EC-47F4-4522-9FA5-6E63A706A90A}"/>
    <cellStyle name="MEV3 4" xfId="2040" xr:uid="{F9BB04F1-99F2-483C-848C-820A017F8AE4}"/>
    <cellStyle name="MEV4" xfId="1051" xr:uid="{20DD88F3-CA22-4119-924A-16024653A8AC}"/>
    <cellStyle name="MEV4 2" xfId="2043" xr:uid="{F4804B8E-DA26-4B28-BCC7-8431539D4F5D}"/>
    <cellStyle name="MEV5" xfId="1052" xr:uid="{CD8CD760-8574-4FCE-853F-36EB89F7775C}"/>
    <cellStyle name="MEV5 2" xfId="2044" xr:uid="{AFC2235C-90A6-4DA2-8FA8-3AFCFD42DFD6}"/>
    <cellStyle name="Milliers" xfId="3641" builtinId="3"/>
    <cellStyle name="Milliers 10" xfId="105" xr:uid="{9E2D00B4-7D3C-4D34-BDBE-EAE2F89C76E0}"/>
    <cellStyle name="Milliers 10 2" xfId="272" xr:uid="{26BBA630-A2F3-40C6-A721-13426760538C}"/>
    <cellStyle name="Milliers 10 2 2" xfId="581" xr:uid="{1B17C188-7963-4A8D-8001-814211CCB7CB}"/>
    <cellStyle name="Milliers 10 2 3" xfId="2045" xr:uid="{50EA82FB-DFD7-40E4-AAE9-78E88625953E}"/>
    <cellStyle name="Milliers 10 3" xfId="389" xr:uid="{E20FA43D-16CD-40AC-BC1D-428386B0BBAF}"/>
    <cellStyle name="Milliers 10 4" xfId="1053" xr:uid="{5981C27C-41EB-4D68-8B09-CBC48E1A9CB1}"/>
    <cellStyle name="Milliers 11" xfId="155" xr:uid="{C89F2F00-AEA0-4BD8-928C-638A111A601B}"/>
    <cellStyle name="Milliers 11 2" xfId="485" xr:uid="{4CF8132D-F16A-4802-8812-794AC7CF1F72}"/>
    <cellStyle name="Milliers 12" xfId="233" xr:uid="{59D451A5-0B68-4035-86DA-5EAB9CCF3D47}"/>
    <cellStyle name="Milliers 12 2" xfId="542" xr:uid="{FF0C8E0B-9447-4263-816A-4D1401D8C6F3}"/>
    <cellStyle name="Milliers 13" xfId="343" xr:uid="{DC99D044-E026-41C0-AB48-152EAF1D5A02}"/>
    <cellStyle name="Milliers 14" xfId="458" xr:uid="{4DE4BF08-6785-40E1-8F14-1A4190BC16A9}"/>
    <cellStyle name="Milliers 15" xfId="652" xr:uid="{00256D73-BB01-47A1-9F2E-BFD6A08861B9}"/>
    <cellStyle name="Milliers 16" xfId="28" xr:uid="{4F9C9B65-7C22-443B-B361-5C669561B52D}"/>
    <cellStyle name="Milliers 17" xfId="676" xr:uid="{B0AD92BA-63FC-4D1A-BC35-BCEACC045325}"/>
    <cellStyle name="Milliers 17 2" xfId="3024" xr:uid="{B77201C3-2F89-4516-839E-08131A16B3BE}"/>
    <cellStyle name="Milliers 17 2 2" xfId="3613" xr:uid="{2D73A027-6781-4CF5-9E3B-5A3C5A058BD7}"/>
    <cellStyle name="Milliers 17 3" xfId="3338" xr:uid="{886D6ED7-BF0A-4289-8DBE-71A63EA46DDF}"/>
    <cellStyle name="Milliers 18" xfId="678" xr:uid="{9E173D4D-8D02-4E3F-86A1-3B716FA4E42B}"/>
    <cellStyle name="Milliers 18 2" xfId="3025" xr:uid="{B3003018-F8E5-4911-A23C-2CD73616A5BA}"/>
    <cellStyle name="Milliers 18 2 2" xfId="3614" xr:uid="{8565581F-F9D5-4D70-8F2D-DA70AB2C978E}"/>
    <cellStyle name="Milliers 18 3" xfId="3339" xr:uid="{856736EB-5963-4740-A5A6-59CE81338160}"/>
    <cellStyle name="Milliers 19" xfId="680" xr:uid="{25990685-B52E-4CA9-8751-8D632C1EE9A6}"/>
    <cellStyle name="Milliers 19 2" xfId="3026" xr:uid="{F4CF3D91-FCCB-43B1-99B5-D7CC3E7F2624}"/>
    <cellStyle name="Milliers 19 2 2" xfId="3615" xr:uid="{31D67BCF-4446-491F-B6E8-25BDA5A827C5}"/>
    <cellStyle name="Milliers 19 3" xfId="3340" xr:uid="{BC1169BC-D623-4951-9487-84FAE4E89D52}"/>
    <cellStyle name="Milliers 2" xfId="34" xr:uid="{23F0DACC-4756-40B8-ACCA-95A46FF81B61}"/>
    <cellStyle name="Milliers 2 10" xfId="235" xr:uid="{9C856367-F0DB-4A6D-A711-458B46B0AE25}"/>
    <cellStyle name="Milliers 2 10 2" xfId="544" xr:uid="{C8C5F793-B5F7-4A0C-8B69-DFC837E2DE47}"/>
    <cellStyle name="Milliers 2 11" xfId="347" xr:uid="{31633895-D34F-440E-9CB7-17307036BE4E}"/>
    <cellStyle name="Milliers 2 12" xfId="462" xr:uid="{49142598-EA5D-4D14-9EC5-F902561C1CE8}"/>
    <cellStyle name="Milliers 2 13" xfId="654" xr:uid="{E2CC4F78-440D-412D-8AF0-CF6C5FE7BD06}"/>
    <cellStyle name="Milliers 2 14" xfId="682" xr:uid="{F5F52C1A-2C14-4EB0-B4FA-8DC03FF599FF}"/>
    <cellStyle name="Milliers 2 14 2" xfId="3027" xr:uid="{C16E5A76-A894-4532-85C7-20ACCCA3839F}"/>
    <cellStyle name="Milliers 2 14 2 2" xfId="3616" xr:uid="{A0FB73FE-E7C8-4A2D-9815-22A0FEE58A16}"/>
    <cellStyle name="Milliers 2 14 3" xfId="3341" xr:uid="{5AE4A8A3-53A1-4161-8583-7271AE77AF65}"/>
    <cellStyle name="Milliers 2 15" xfId="1054" xr:uid="{E2EFFDE0-C8AD-4DA7-BF3B-486DBEF5E796}"/>
    <cellStyle name="Milliers 2 16" xfId="3627" xr:uid="{3BDF1BF1-031E-4685-8E26-EACBC26AEB42}"/>
    <cellStyle name="Milliers 2 17" xfId="3630" xr:uid="{07734334-B31C-4B18-9D63-B9DE63B7A930}"/>
    <cellStyle name="Milliers 2 2" xfId="53" xr:uid="{FCB0067F-B15B-4159-8B99-6919EF332698}"/>
    <cellStyle name="Milliers 2 2 10" xfId="657" xr:uid="{D29540F2-912C-4E43-8188-A90FDA4E9893}"/>
    <cellStyle name="Milliers 2 2 11" xfId="1055" xr:uid="{2D04720C-5BF0-4CB9-B821-2F1BD045575B}"/>
    <cellStyle name="Milliers 2 2 12" xfId="3639" xr:uid="{FF2C1A0B-BBBF-44DB-A930-B880CAFDAAA1}"/>
    <cellStyle name="Milliers 2 2 2" xfId="61" xr:uid="{2A0CDD52-EE69-4AC8-BD39-F9491D29B701}"/>
    <cellStyle name="Milliers 2 2 2 2" xfId="91" xr:uid="{D2C446D2-76CB-440A-BF26-6D3811E8ED84}"/>
    <cellStyle name="Milliers 2 2 2 2 2" xfId="209" xr:uid="{68507C1E-FFFD-40FF-AC9C-A4C0B2A33BB2}"/>
    <cellStyle name="Milliers 2 2 2 2 2 2" xfId="525" xr:uid="{FEC8FADF-283A-46B5-AF96-DF122691AECD}"/>
    <cellStyle name="Milliers 2 2 2 2 3" xfId="322" xr:uid="{40AFEC90-669B-46E9-ADC1-86E2EC006149}"/>
    <cellStyle name="Milliers 2 2 2 2 3 2" xfId="630" xr:uid="{C037673E-3E98-40EE-B006-B5734ED39295}"/>
    <cellStyle name="Milliers 2 2 2 2 4" xfId="437" xr:uid="{FC7AE92E-46E9-4613-B77B-DCF080FF348C}"/>
    <cellStyle name="Milliers 2 2 2 3" xfId="125" xr:uid="{2B26A2B2-DFCA-4FEA-9209-03229FFE6A33}"/>
    <cellStyle name="Milliers 2 2 2 3 2" xfId="291" xr:uid="{7DBB1FB8-B350-4585-A4E1-F65F7B7F968B}"/>
    <cellStyle name="Milliers 2 2 2 3 2 2" xfId="600" xr:uid="{23E62ABD-35FA-4798-80A1-ABA428A530EB}"/>
    <cellStyle name="Milliers 2 2 2 3 3" xfId="408" xr:uid="{C7407F74-8F6A-40BE-995F-35C5DACEE318}"/>
    <cellStyle name="Milliers 2 2 2 4" xfId="174" xr:uid="{D521A5FE-A22E-47E0-872D-A35DF5DF08B5}"/>
    <cellStyle name="Milliers 2 2 2 4 2" xfId="497" xr:uid="{8E285215-DFCF-4350-9D10-5E409E3595ED}"/>
    <cellStyle name="Milliers 2 2 2 5" xfId="249" xr:uid="{255C4665-AE74-47E5-8742-4100EF49ED39}"/>
    <cellStyle name="Milliers 2 2 2 5 2" xfId="558" xr:uid="{D1B86B58-1437-45E0-9B39-2566D03F0DA7}"/>
    <cellStyle name="Milliers 2 2 2 6" xfId="362" xr:uid="{7D0CEC59-F6BA-411F-853E-0FF522FBCDCA}"/>
    <cellStyle name="Milliers 2 2 2 7" xfId="476" xr:uid="{630A900E-3099-4F33-A97F-81CA18FF8B0E}"/>
    <cellStyle name="Milliers 2 2 2 8" xfId="669" xr:uid="{B70F2B5A-FF15-4C1F-80F4-CD7FEF0E0EB5}"/>
    <cellStyle name="Milliers 2 2 2 9" xfId="2047" xr:uid="{9D4AF552-B702-489B-8C49-EF1983088CDF}"/>
    <cellStyle name="Milliers 2 2 3" xfId="69" xr:uid="{40BE2B0F-2EEB-4832-9D23-E9FC090FC94E}"/>
    <cellStyle name="Milliers 2 2 3 2" xfId="99" xr:uid="{986CD563-2A40-4CF7-BD8E-319463CDD028}"/>
    <cellStyle name="Milliers 2 2 3 2 2" xfId="217" xr:uid="{A7B8A601-0A02-4CE7-BF74-5252F9AE6EEC}"/>
    <cellStyle name="Milliers 2 2 3 2 2 2" xfId="533" xr:uid="{70ACAC7A-5E25-48BC-9D41-0A2908E63197}"/>
    <cellStyle name="Milliers 2 2 3 2 3" xfId="330" xr:uid="{31DCB4C9-6098-425C-9EF3-1EC4A77585F2}"/>
    <cellStyle name="Milliers 2 2 3 2 3 2" xfId="638" xr:uid="{494B2B3F-9EE1-4764-ACA4-42EA67029AED}"/>
    <cellStyle name="Milliers 2 2 3 2 4" xfId="445" xr:uid="{B5EF6B06-382E-4553-AD05-11604C13BC00}"/>
    <cellStyle name="Milliers 2 2 3 3" xfId="133" xr:uid="{C4A3E506-D986-4BA6-A6B5-B831D6724AA9}"/>
    <cellStyle name="Milliers 2 2 3 3 2" xfId="299" xr:uid="{29A830DC-2571-440C-9623-7881E48674C4}"/>
    <cellStyle name="Milliers 2 2 3 3 2 2" xfId="608" xr:uid="{8D7B64F3-EBA7-411D-9233-E07F49C4D93A}"/>
    <cellStyle name="Milliers 2 2 3 3 3" xfId="416" xr:uid="{B248BF08-C263-4B90-A531-D2D1651F20A6}"/>
    <cellStyle name="Milliers 2 2 3 4" xfId="182" xr:uid="{2D174EA1-312F-4023-8B9A-1A1E432602CE}"/>
    <cellStyle name="Milliers 2 2 3 4 2" xfId="505" xr:uid="{E64C10EE-178C-4C5A-85AC-A36BE7228FD0}"/>
    <cellStyle name="Milliers 2 2 3 5" xfId="257" xr:uid="{5DA2BD5B-4D06-4953-9E97-9F7F129AE6B9}"/>
    <cellStyle name="Milliers 2 2 3 5 2" xfId="566" xr:uid="{FBD921B6-FE0E-4B6E-B3A9-B13FC3FA315E}"/>
    <cellStyle name="Milliers 2 2 3 6" xfId="375" xr:uid="{4B9B8935-6286-4496-A563-F873DD7D2D2A}"/>
    <cellStyle name="Milliers 2 2 4" xfId="83" xr:uid="{9FD67033-46CE-42CE-8C88-29515DBF3878}"/>
    <cellStyle name="Milliers 2 2 4 2" xfId="196" xr:uid="{0EFAF576-64E3-4BEC-9907-545DBEF6E7D5}"/>
    <cellStyle name="Milliers 2 2 4 2 2" xfId="310" xr:uid="{094F6B07-28A1-4B9F-A48A-45CE0C7BCD2F}"/>
    <cellStyle name="Milliers 2 2 4 2 2 2" xfId="618" xr:uid="{F19100A2-B92C-48EB-AC59-3FB7981C3742}"/>
    <cellStyle name="Milliers 2 2 4 2 3" xfId="426" xr:uid="{5D11DCDE-8F3B-474F-8E6C-579440F4311C}"/>
    <cellStyle name="Milliers 2 2 4 3" xfId="268" xr:uid="{5C4ADA0C-8B7E-484B-B381-81C85E6BE011}"/>
    <cellStyle name="Milliers 2 2 4 3 2" xfId="577" xr:uid="{A79455C2-97D5-45A3-B518-D1E707FE9232}"/>
    <cellStyle name="Milliers 2 2 4 4" xfId="386" xr:uid="{350CAD64-ED25-4122-B3AD-F87EA7201AB4}"/>
    <cellStyle name="Milliers 2 2 5" xfId="117" xr:uid="{37CA5F57-8C6E-4CD2-AA93-B8DB5F7F7AA6}"/>
    <cellStyle name="Milliers 2 2 5 2" xfId="283" xr:uid="{90EF42E2-5A6F-4C2E-A79E-681646F814F6}"/>
    <cellStyle name="Milliers 2 2 5 2 2" xfId="592" xr:uid="{DBFF9D09-27E1-4951-AEFE-62BB3AE94CF2}"/>
    <cellStyle name="Milliers 2 2 5 3" xfId="400" xr:uid="{2ECBC978-F1D7-4466-AB3B-40044520EFA5}"/>
    <cellStyle name="Milliers 2 2 6" xfId="166" xr:uid="{A5557CCC-0D52-4141-BB3E-1E53592BF085}"/>
    <cellStyle name="Milliers 2 2 6 2" xfId="491" xr:uid="{01A86421-1D2A-425A-8F1C-0D064467D1D4}"/>
    <cellStyle name="Milliers 2 2 7" xfId="241" xr:uid="{F9079C0D-7C42-43BB-B8C6-3E3387D1D03D}"/>
    <cellStyle name="Milliers 2 2 7 2" xfId="550" xr:uid="{B31388DC-3AFF-43E2-9899-C11DBC9D0E09}"/>
    <cellStyle name="Milliers 2 2 8" xfId="350" xr:uid="{9D040564-0F24-42D8-B899-B7828383E848}"/>
    <cellStyle name="Milliers 2 2 9" xfId="470" xr:uid="{0E43A562-2EA4-46F3-BE53-9E4E9DB2FF9F}"/>
    <cellStyle name="Milliers 2 3" xfId="48" xr:uid="{68855B73-1786-41BE-A3F8-36E2F9CF94F0}"/>
    <cellStyle name="Milliers 2 3 2" xfId="80" xr:uid="{D5D4524C-B759-4BD9-97C7-15626FFC7F16}"/>
    <cellStyle name="Milliers 2 3 2 2" xfId="201" xr:uid="{FEE61C71-C1E7-45F0-AF38-F8CF0556C144}"/>
    <cellStyle name="Milliers 2 3 2 2 2" xfId="517" xr:uid="{09AC83BE-A769-4A36-9BB9-A631301E26EF}"/>
    <cellStyle name="Milliers 2 3 2 3" xfId="314" xr:uid="{29716E50-1F2D-40C1-9F19-6F20A985CDBE}"/>
    <cellStyle name="Milliers 2 3 2 3 2" xfId="622" xr:uid="{6026E02E-B5DF-475C-9BC9-B30E603944E4}"/>
    <cellStyle name="Milliers 2 3 2 4" xfId="429" xr:uid="{2553DD3E-CFDD-40B3-A590-4B300EFB1898}"/>
    <cellStyle name="Milliers 2 3 2 5" xfId="2048" xr:uid="{E32BFE7C-92BE-4775-9F01-C2E9B70724D2}"/>
    <cellStyle name="Milliers 2 3 3" xfId="114" xr:uid="{49C5EE41-3CCD-4CEC-B226-28E53C024980}"/>
    <cellStyle name="Milliers 2 3 3 2" xfId="280" xr:uid="{195521C9-068D-46A2-BB6A-A48BDB4D6247}"/>
    <cellStyle name="Milliers 2 3 3 2 2" xfId="589" xr:uid="{B930A4B9-65A5-4DA5-98AD-107FC8987969}"/>
    <cellStyle name="Milliers 2 3 3 3" xfId="397" xr:uid="{E55C273C-45BB-42DD-9975-281D76110E30}"/>
    <cellStyle name="Milliers 2 3 4" xfId="163" xr:uid="{2EFBD81A-3579-4814-9645-DE3482A2600F}"/>
    <cellStyle name="Milliers 2 3 4 2" xfId="488" xr:uid="{2EEA0D97-2096-4CB3-ADE3-90D14819D208}"/>
    <cellStyle name="Milliers 2 3 5" xfId="238" xr:uid="{3EAA19E1-1A40-4E3A-931E-852DEB60AC6A}"/>
    <cellStyle name="Milliers 2 3 5 2" xfId="547" xr:uid="{CACE128F-824F-4FD9-9884-B21496D2BAEE}"/>
    <cellStyle name="Milliers 2 3 6" xfId="359" xr:uid="{C22D3207-AACD-40F0-B4C8-ABA1F1723038}"/>
    <cellStyle name="Milliers 2 3 7" xfId="467" xr:uid="{E88BCDD3-D96F-4B37-AE1D-379CA7077104}"/>
    <cellStyle name="Milliers 2 3 8" xfId="666" xr:uid="{0A32E16A-8D29-44F7-9F23-D9654EEAD376}"/>
    <cellStyle name="Milliers 2 3 9" xfId="1056" xr:uid="{B2A4A278-0145-440B-A526-CE3621149873}"/>
    <cellStyle name="Milliers 2 4" xfId="58" xr:uid="{4350286D-7E77-423E-ABDF-ED942EB9D93A}"/>
    <cellStyle name="Milliers 2 4 2" xfId="88" xr:uid="{D660DCCE-7982-470A-AF39-D8750330482D}"/>
    <cellStyle name="Milliers 2 4 2 2" xfId="206" xr:uid="{B2D4B091-E08F-42B6-B68B-69EFA3B3AE2A}"/>
    <cellStyle name="Milliers 2 4 2 2 2" xfId="522" xr:uid="{E5D7D810-88CA-417A-9998-D18565BFA6ED}"/>
    <cellStyle name="Milliers 2 4 2 3" xfId="319" xr:uid="{C22959A7-B65E-4187-B02D-6551FD380E67}"/>
    <cellStyle name="Milliers 2 4 2 3 2" xfId="627" xr:uid="{51072496-FEF4-4173-B83D-38B650DD3B0E}"/>
    <cellStyle name="Milliers 2 4 2 4" xfId="434" xr:uid="{7A5BA6DA-F096-4FCA-8F4F-303CBB01CC98}"/>
    <cellStyle name="Milliers 2 4 3" xfId="122" xr:uid="{D6B7CDEE-6B55-4AC3-8B5B-28F794712395}"/>
    <cellStyle name="Milliers 2 4 3 2" xfId="288" xr:uid="{81A47789-6E52-42AA-8B99-EB04ADF2FE0D}"/>
    <cellStyle name="Milliers 2 4 3 2 2" xfId="597" xr:uid="{251DAF21-534A-43AD-88BC-39181AF1151D}"/>
    <cellStyle name="Milliers 2 4 3 3" xfId="405" xr:uid="{F45913C7-7276-44F9-BAE0-6549E0021FB6}"/>
    <cellStyle name="Milliers 2 4 4" xfId="171" xr:uid="{A98CC70B-F3B6-4602-AF21-571602E60323}"/>
    <cellStyle name="Milliers 2 4 4 2" xfId="494" xr:uid="{74522D01-8ADF-46E5-85CC-6BDDA6E4D1DA}"/>
    <cellStyle name="Milliers 2 4 5" xfId="246" xr:uid="{B8EF3EDC-2FA0-4FE0-894A-0FA0AC870E58}"/>
    <cellStyle name="Milliers 2 4 5 2" xfId="555" xr:uid="{D7684AE5-E51E-47DA-8A79-D4717D277ADA}"/>
    <cellStyle name="Milliers 2 4 6" xfId="344" xr:uid="{44E5A3F6-472D-4EFA-BB83-FD6646F64F42}"/>
    <cellStyle name="Milliers 2 4 7" xfId="2046" xr:uid="{84783450-54E3-400E-A240-D4696CB073F4}"/>
    <cellStyle name="Milliers 2 5" xfId="66" xr:uid="{E970B231-1E4F-45F5-B040-885C81461C9E}"/>
    <cellStyle name="Milliers 2 5 2" xfId="96" xr:uid="{A997BC12-0353-4614-8989-3033421F6BB4}"/>
    <cellStyle name="Milliers 2 5 2 2" xfId="214" xr:uid="{F62B10F7-C2EF-48D8-908E-2879CA29C2FF}"/>
    <cellStyle name="Milliers 2 5 2 2 2" xfId="530" xr:uid="{970E5C33-1352-40A1-978F-799B35BB3BE8}"/>
    <cellStyle name="Milliers 2 5 2 3" xfId="327" xr:uid="{39EAADE8-9182-4607-B6EC-5A04820AD08C}"/>
    <cellStyle name="Milliers 2 5 2 3 2" xfId="635" xr:uid="{7FA864FA-C923-48DC-AB08-20075DE8204E}"/>
    <cellStyle name="Milliers 2 5 2 4" xfId="442" xr:uid="{7E89ABCA-FB3D-4F4F-8C47-110D5B1C0493}"/>
    <cellStyle name="Milliers 2 5 3" xfId="130" xr:uid="{4D558D2A-8806-4468-933E-E4AE1776C264}"/>
    <cellStyle name="Milliers 2 5 3 2" xfId="296" xr:uid="{866D26B6-F550-494A-9D24-D2C4B7E49099}"/>
    <cellStyle name="Milliers 2 5 3 2 2" xfId="605" xr:uid="{52EA590C-47F7-480B-BA9F-E5A3941199AC}"/>
    <cellStyle name="Milliers 2 5 3 3" xfId="413" xr:uid="{A6A00B79-399E-4958-9DFA-EC2F1CF7C24B}"/>
    <cellStyle name="Milliers 2 5 4" xfId="179" xr:uid="{8A59D0BE-F987-4F7E-8BF8-AE21971E2126}"/>
    <cellStyle name="Milliers 2 5 4 2" xfId="502" xr:uid="{CE679A93-4CD5-4718-8E5B-23E744A5A80A}"/>
    <cellStyle name="Milliers 2 5 5" xfId="254" xr:uid="{C4307013-616E-4045-B153-9BB2FC13C971}"/>
    <cellStyle name="Milliers 2 5 5 2" xfId="563" xr:uid="{24E2C825-948F-4C27-8645-518DEB36358B}"/>
    <cellStyle name="Milliers 2 5 6" xfId="372" xr:uid="{2FAC0C7E-D11B-4CE1-8582-1FDFEB246357}"/>
    <cellStyle name="Milliers 2 5 7" xfId="2726" xr:uid="{770E8C5B-2566-49C4-931D-E79B808FD4D9}"/>
    <cellStyle name="Milliers 2 6" xfId="74" xr:uid="{6C799B0A-0F59-4E7B-B5B7-DF242E5670D8}"/>
    <cellStyle name="Milliers 2 6 2" xfId="104" xr:uid="{153C317E-6753-40CE-879A-35210ABB5F66}"/>
    <cellStyle name="Milliers 2 6 2 2" xfId="222" xr:uid="{5D6B6955-6F31-4FE2-A849-A38C02AF7D29}"/>
    <cellStyle name="Milliers 2 6 2 2 2" xfId="538" xr:uid="{FBA1EABD-AE94-40EE-B1FD-01ECAF14A1D6}"/>
    <cellStyle name="Milliers 2 6 2 3" xfId="335" xr:uid="{E04AD972-CA69-46E2-B1B2-F98450368782}"/>
    <cellStyle name="Milliers 2 6 2 3 2" xfId="643" xr:uid="{8686885D-E2DB-4AF8-94AD-5F9EF07C56F1}"/>
    <cellStyle name="Milliers 2 6 2 4" xfId="450" xr:uid="{82C2E53E-EE5C-405A-8A44-DDC9C21DF955}"/>
    <cellStyle name="Milliers 2 6 3" xfId="138" xr:uid="{8F9BBE81-2606-4F3F-9E9D-9DC08C2CD1FF}"/>
    <cellStyle name="Milliers 2 6 3 2" xfId="304" xr:uid="{4103CBD0-7F33-4510-B0AF-DF3EB80DE493}"/>
    <cellStyle name="Milliers 2 6 3 2 2" xfId="613" xr:uid="{E2F4AF99-5CCF-464C-9E1D-5F8936D1F898}"/>
    <cellStyle name="Milliers 2 6 3 3" xfId="421" xr:uid="{1D92505E-0A9D-40F0-884A-E99DFA7441E0}"/>
    <cellStyle name="Milliers 2 6 4" xfId="187" xr:uid="{A7AEC3DF-C7DF-4BE6-9087-B0090289BD31}"/>
    <cellStyle name="Milliers 2 6 4 2" xfId="510" xr:uid="{5BFF1DDA-290F-430D-932E-95967E01EB11}"/>
    <cellStyle name="Milliers 2 6 5" xfId="262" xr:uid="{E4A5E441-7523-4CF1-A24F-FBA34B87DE7B}"/>
    <cellStyle name="Milliers 2 6 5 2" xfId="571" xr:uid="{68A766E0-57B6-4EE7-9D73-04033C35D250}"/>
    <cellStyle name="Milliers 2 6 6" xfId="380" xr:uid="{08D7E9B6-E208-43D6-B8E2-41B8C0D4C7C8}"/>
    <cellStyle name="Milliers 2 7" xfId="77" xr:uid="{529DB517-552E-4599-92DB-FE96A88F11DC}"/>
    <cellStyle name="Milliers 2 7 2" xfId="111" xr:uid="{762286CD-9038-4C20-8767-834CDDED141F}"/>
    <cellStyle name="Milliers 2 7 2 2" xfId="225" xr:uid="{811BC51A-096B-471B-B420-15EDEEF45A4E}"/>
    <cellStyle name="Milliers 2 7 2 2 2" xfId="541" xr:uid="{B097BDB8-CEDA-4A71-A752-E1A2D8814BC4}"/>
    <cellStyle name="Milliers 2 7 2 3" xfId="338" xr:uid="{4E99CF80-CD7F-407F-B917-A43D33331D49}"/>
    <cellStyle name="Milliers 2 7 2 3 2" xfId="646" xr:uid="{FE629057-8BAD-43E6-90A4-EDB3D208325B}"/>
    <cellStyle name="Milliers 2 7 2 4" xfId="453" xr:uid="{34A949F3-7981-427B-B9A6-25B519030204}"/>
    <cellStyle name="Milliers 2 7 3" xfId="160" xr:uid="{96F15ECF-B9D1-4A5D-B694-48E2495102C5}"/>
    <cellStyle name="Milliers 2 7 3 2" xfId="277" xr:uid="{87AEE65E-9E6B-4937-B301-3804F77B8D2E}"/>
    <cellStyle name="Milliers 2 7 3 2 2" xfId="586" xr:uid="{33CA121A-6CCA-4F4F-8F98-B08360CDE8F6}"/>
    <cellStyle name="Milliers 2 7 3 3" xfId="394" xr:uid="{2E82602F-3305-49E5-A058-61A1ED9FBFBE}"/>
    <cellStyle name="Milliers 2 7 4" xfId="265" xr:uid="{FB1AC331-668A-437F-9F5A-E0CC2286FF54}"/>
    <cellStyle name="Milliers 2 7 4 2" xfId="574" xr:uid="{242D9FD0-2A54-4E49-A699-30D33F092BD2}"/>
    <cellStyle name="Milliers 2 7 5" xfId="383" xr:uid="{C10FD576-1A63-45DE-AD0D-15321298DDF4}"/>
    <cellStyle name="Milliers 2 8" xfId="107" xr:uid="{5528C85C-061B-4721-961B-52BC36F0501C}"/>
    <cellStyle name="Milliers 2 8 2" xfId="195" xr:uid="{D853722F-9C55-450E-931E-07D44B71F6F5}"/>
    <cellStyle name="Milliers 2 8 2 2" xfId="513" xr:uid="{A696F128-EF5E-4289-A7FF-D0859D6A0FBE}"/>
    <cellStyle name="Milliers 2 8 3" xfId="309" xr:uid="{F190D37F-6E8D-4409-98B6-2D6DFA324442}"/>
    <cellStyle name="Milliers 2 8 3 2" xfId="617" xr:uid="{59F555B9-E676-4823-9559-FCE9151A616B}"/>
    <cellStyle name="Milliers 2 8 4" xfId="425" xr:uid="{89319824-2FE7-4575-A2BB-44A82F2774D8}"/>
    <cellStyle name="Milliers 2 8 5" xfId="483" xr:uid="{DB4C7DC9-9D7C-42E2-8052-05ADFFD2D5C8}"/>
    <cellStyle name="Milliers 2 9" xfId="157" xr:uid="{271B3470-D1C7-458C-9F07-AB15961BAE06}"/>
    <cellStyle name="Milliers 2 9 2" xfId="274" xr:uid="{B4539468-9A7F-4BA8-BE88-2BB55B1889A3}"/>
    <cellStyle name="Milliers 2 9 2 2" xfId="583" xr:uid="{43257641-103C-4AB2-9022-34C1DE90530F}"/>
    <cellStyle name="Milliers 2 9 3" xfId="391" xr:uid="{02C519C5-926E-4830-AA33-7A28F8B6913F}"/>
    <cellStyle name="Milliers 2_ANNÉE 2015" xfId="1057" xr:uid="{7BC05B51-9498-473C-9136-B37847A20D05}"/>
    <cellStyle name="Milliers 20" xfId="692" xr:uid="{B34F5982-611B-4D65-93BF-E29B1E970E3D}"/>
    <cellStyle name="Milliers 21" xfId="2747" xr:uid="{1DAECA98-C52F-4326-A7FC-FE1A2162CAFA}"/>
    <cellStyle name="Milliers 22" xfId="2749" xr:uid="{8E066BA3-B155-4A6F-85D1-3737D410B1B7}"/>
    <cellStyle name="Milliers 23" xfId="2753" xr:uid="{198795E5-2DFB-4895-B6F6-0021964E2807}"/>
    <cellStyle name="Milliers 23 2" xfId="3342" xr:uid="{A75E3F5C-4151-4D36-93CB-CA9B3669CCA7}"/>
    <cellStyle name="Milliers 24" xfId="3065" xr:uid="{C21DD2E7-1B36-4F04-9CF6-0BF40290C972}"/>
    <cellStyle name="Milliers 25" xfId="3621" xr:uid="{E88F76EC-4F95-420E-9C21-28F0FA425625}"/>
    <cellStyle name="Milliers 26" xfId="13" xr:uid="{F107AD54-9AEA-4186-94D2-C0E510456772}"/>
    <cellStyle name="Milliers 27" xfId="3629" xr:uid="{5E53CC70-9227-45F1-A91F-FF3ED90106E2}"/>
    <cellStyle name="Milliers 3" xfId="55" xr:uid="{59C952F3-63D1-47FD-AE17-82EBDB07C3D3}"/>
    <cellStyle name="Milliers 3 10" xfId="659" xr:uid="{59BECA07-9BED-46FE-9BB0-329FEBC9998E}"/>
    <cellStyle name="Milliers 3 11" xfId="1058" xr:uid="{8A844FCC-F929-4F20-9090-B8267F4F0D13}"/>
    <cellStyle name="Milliers 3 12" xfId="3638" xr:uid="{63EC9B93-3F3A-4DF8-9D00-DC283650CD95}"/>
    <cellStyle name="Milliers 3 2" xfId="63" xr:uid="{24CBD7A3-8270-4907-B29C-1D4360000E01}"/>
    <cellStyle name="Milliers 3 2 10" xfId="3632" xr:uid="{6B853899-7072-4228-A2A4-D2CBCAC4CA5E}"/>
    <cellStyle name="Milliers 3 2 2" xfId="93" xr:uid="{D2C56C2C-C1B2-46B7-9532-3ADB625FF28F}"/>
    <cellStyle name="Milliers 3 2 2 2" xfId="211" xr:uid="{9F84B9ED-78D5-4181-81EC-3177D7B73073}"/>
    <cellStyle name="Milliers 3 2 2 2 2" xfId="527" xr:uid="{3A0B738D-57CC-4D21-8182-51A304356521}"/>
    <cellStyle name="Milliers 3 2 2 3" xfId="324" xr:uid="{B0F2629D-E8A2-4349-9B1B-9DF6C91248D6}"/>
    <cellStyle name="Milliers 3 2 2 3 2" xfId="632" xr:uid="{FCEBB6C4-DE2F-484C-907F-CE6D8D40DD0F}"/>
    <cellStyle name="Milliers 3 2 2 4" xfId="439" xr:uid="{864892CE-04E3-4A74-9C25-39C5E25977DF}"/>
    <cellStyle name="Milliers 3 2 3" xfId="127" xr:uid="{2631B684-1201-444C-81B0-D83BCC143F8C}"/>
    <cellStyle name="Milliers 3 2 3 2" xfId="293" xr:uid="{5CC914D9-CB7C-4592-A777-ED9B46297BF2}"/>
    <cellStyle name="Milliers 3 2 3 2 2" xfId="602" xr:uid="{AA6748F5-BE3A-4314-9363-3A7D0A7D87B7}"/>
    <cellStyle name="Milliers 3 2 3 3" xfId="410" xr:uid="{E53E3F73-2D26-4A85-9B6C-61257BD2C5A1}"/>
    <cellStyle name="Milliers 3 2 4" xfId="176" xr:uid="{6CE3782A-C55D-4549-95C0-6B9DF94E8783}"/>
    <cellStyle name="Milliers 3 2 4 2" xfId="499" xr:uid="{0EA41737-BAD2-4A02-AC1B-E9CA4BB76E8D}"/>
    <cellStyle name="Milliers 3 2 5" xfId="251" xr:uid="{08D5A573-31BA-45F9-B547-C72D1CEBE323}"/>
    <cellStyle name="Milliers 3 2 5 2" xfId="560" xr:uid="{245C2511-7B3B-42FD-8253-A22FFC719E59}"/>
    <cellStyle name="Milliers 3 2 6" xfId="365" xr:uid="{B860B200-1BA4-4D6D-9C5B-AE984E11E5DD}"/>
    <cellStyle name="Milliers 3 2 7" xfId="478" xr:uid="{F7690E0F-2B61-4983-9C57-A32F3FBBEB81}"/>
    <cellStyle name="Milliers 3 2 8" xfId="671" xr:uid="{834A4874-CC0A-4FD3-B8BA-73F66843BEE8}"/>
    <cellStyle name="Milliers 3 2 9" xfId="2049" xr:uid="{EC602671-BF3A-4FBE-9CD0-D30A78730F69}"/>
    <cellStyle name="Milliers 3 3" xfId="71" xr:uid="{B6110F18-9212-49E7-95F2-36DC311561AE}"/>
    <cellStyle name="Milliers 3 3 2" xfId="101" xr:uid="{48E2BE20-B108-4166-8B30-D27BB62DBC03}"/>
    <cellStyle name="Milliers 3 3 2 2" xfId="219" xr:uid="{15DC39D3-AD46-415F-A431-B25455D85B6A}"/>
    <cellStyle name="Milliers 3 3 2 2 2" xfId="535" xr:uid="{0BF9A049-5537-4EE5-AAD7-98BF523DD53E}"/>
    <cellStyle name="Milliers 3 3 2 3" xfId="332" xr:uid="{97DF1F0C-F85B-4A1F-B0B7-13AB7696738C}"/>
    <cellStyle name="Milliers 3 3 2 3 2" xfId="640" xr:uid="{78548776-458D-4A01-AFB7-DE65F7647614}"/>
    <cellStyle name="Milliers 3 3 2 4" xfId="447" xr:uid="{64CAEFB3-4E5C-4D4F-8933-6860AD847012}"/>
    <cellStyle name="Milliers 3 3 3" xfId="135" xr:uid="{A5F4340C-9E8C-413A-8137-F51D861CEFEA}"/>
    <cellStyle name="Milliers 3 3 3 2" xfId="301" xr:uid="{FA84EBFE-9324-49C3-9B3F-C0A308EFF9E8}"/>
    <cellStyle name="Milliers 3 3 3 2 2" xfId="610" xr:uid="{839AB3E1-B2A1-41F3-A9C9-7FA167335FEC}"/>
    <cellStyle name="Milliers 3 3 3 3" xfId="418" xr:uid="{9AEB7013-E3DD-4BE8-AE6A-15BFADAFF289}"/>
    <cellStyle name="Milliers 3 3 4" xfId="184" xr:uid="{543FF746-EA2F-44B0-863C-F4BF67029B4C}"/>
    <cellStyle name="Milliers 3 3 4 2" xfId="507" xr:uid="{7B726EE1-923D-4139-8EC3-318FD4B0CDDC}"/>
    <cellStyle name="Milliers 3 3 5" xfId="259" xr:uid="{67954270-100B-4DE2-A362-3155ACE01B20}"/>
    <cellStyle name="Milliers 3 3 5 2" xfId="568" xr:uid="{FCF3B305-5043-474D-B28C-DFA43BC4089F}"/>
    <cellStyle name="Milliers 3 3 6" xfId="377" xr:uid="{92DD6F05-C181-48CA-A9EB-9D15F2F705E8}"/>
    <cellStyle name="Milliers 3 3 7" xfId="3640" xr:uid="{E0BB5DFD-6AEB-453D-A437-7AA934D979E8}"/>
    <cellStyle name="Milliers 3 4" xfId="85" xr:uid="{3D78BF51-17C1-480B-AC97-E9797394276A}"/>
    <cellStyle name="Milliers 3 4 2" xfId="228" xr:uid="{17F1C151-75ED-438E-863C-132F8558B5E5}"/>
    <cellStyle name="Milliers 3 4 2 2" xfId="341" xr:uid="{68275088-F5C0-4B19-AD80-4A9542485FC7}"/>
    <cellStyle name="Milliers 3 4 2 2 2" xfId="648" xr:uid="{2656484E-DA60-49D3-857A-929FDEE76044}"/>
    <cellStyle name="Milliers 3 4 2 3" xfId="456" xr:uid="{A2FC2AF0-4F57-44AF-AA1E-1E4487BBF3AF}"/>
    <cellStyle name="Milliers 3 4 3" xfId="270" xr:uid="{0C35D442-9818-465D-9DAD-D8C941623BA0}"/>
    <cellStyle name="Milliers 3 4 3 2" xfId="579" xr:uid="{64055EDC-74BC-4BAD-875F-9646BDC15634}"/>
    <cellStyle name="Milliers 3 4 4" xfId="388" xr:uid="{8937EB97-FFDA-4367-92D8-313451318518}"/>
    <cellStyle name="Milliers 3 5" xfId="119" xr:uid="{70B77ADC-4E5B-438D-8BDB-71CB0644A2F4}"/>
    <cellStyle name="Milliers 3 5 2" xfId="203" xr:uid="{9A15E47E-5FA1-4D2F-81E3-884BB4CFB2FE}"/>
    <cellStyle name="Milliers 3 5 2 2" xfId="519" xr:uid="{F4D4FFB9-945B-4D04-A77B-83E3051847AE}"/>
    <cellStyle name="Milliers 3 5 3" xfId="316" xr:uid="{E8A72CC8-92E9-4955-B351-E782C14D227B}"/>
    <cellStyle name="Milliers 3 5 3 2" xfId="624" xr:uid="{B18122D4-C1F9-4CFC-83A9-85CF484BE9F5}"/>
    <cellStyle name="Milliers 3 5 4" xfId="431" xr:uid="{54F8712A-E9F8-4074-8796-3435987F7EC2}"/>
    <cellStyle name="Milliers 3 6" xfId="168" xr:uid="{3A8CACEC-B173-4E00-B726-88CF85CE0785}"/>
    <cellStyle name="Milliers 3 6 2" xfId="285" xr:uid="{21C36785-3C1C-4DE2-80FD-F9137ED9CA4D}"/>
    <cellStyle name="Milliers 3 6 2 2" xfId="594" xr:uid="{A4F13F31-BE10-481E-87BA-5A97C7F2ABFD}"/>
    <cellStyle name="Milliers 3 6 3" xfId="402" xr:uid="{F4F30DAB-D81A-4E1C-9F38-96581DD82472}"/>
    <cellStyle name="Milliers 3 7" xfId="243" xr:uid="{8B1EADB0-AF88-4F7F-8DC6-016C9DDDEF31}"/>
    <cellStyle name="Milliers 3 7 2" xfId="552" xr:uid="{91BBCF91-F753-472F-BFDE-9750A1941075}"/>
    <cellStyle name="Milliers 3 8" xfId="352" xr:uid="{665112C3-FEFC-4EFA-BD52-DE4CE2035068}"/>
    <cellStyle name="Milliers 3 9" xfId="472" xr:uid="{C68C3CDE-85E3-422D-8465-7BCC6F201190}"/>
    <cellStyle name="Milliers 4" xfId="29" xr:uid="{63F6C064-5F00-4476-B8FF-482942A6DB4B}"/>
    <cellStyle name="Milliers 4 10" xfId="661" xr:uid="{1CBC59E9-5476-41BA-8AF7-A0C355F469F0}"/>
    <cellStyle name="Milliers 4 11" xfId="685" xr:uid="{BCF46A92-AB3D-4176-BE75-A4145B9D680C}"/>
    <cellStyle name="Milliers 4 12" xfId="1059" xr:uid="{704EAF2F-D506-4744-81BE-B77C73DA99EC}"/>
    <cellStyle name="Milliers 4 2" xfId="45" xr:uid="{BF0A8BFC-D98D-4050-93B4-F30A32BD11B2}"/>
    <cellStyle name="Milliers 4 2 2" xfId="230" xr:uid="{650B0563-74C8-4820-B709-73B042EE1651}"/>
    <cellStyle name="Milliers 4 2 2 2" xfId="342" xr:uid="{A677C4B9-A9D7-450A-935B-AC2A1E25EF43}"/>
    <cellStyle name="Milliers 4 2 2 2 2" xfId="649" xr:uid="{09FAC953-42A6-42A8-9390-319BB200F39F}"/>
    <cellStyle name="Milliers 4 2 2 3" xfId="457" xr:uid="{AC3ECC47-6F64-4E6E-94CA-F8783473B88A}"/>
    <cellStyle name="Milliers 4 2 3" xfId="271" xr:uid="{533153B3-F698-4FC7-8D8B-D0F5458B5BA3}"/>
    <cellStyle name="Milliers 4 2 3 2" xfId="580" xr:uid="{B476C265-864C-4173-A774-E1D2AA5773CD}"/>
    <cellStyle name="Milliers 4 2 4" xfId="366" xr:uid="{5592F2F2-8317-47EB-9BE2-95EBB19A567A}"/>
    <cellStyle name="Milliers 4 2 5" xfId="465" xr:uid="{44BB5498-70F2-4B44-A39D-A982CC3F71B2}"/>
    <cellStyle name="Milliers 4 2 6" xfId="672" xr:uid="{3C81C901-8F4F-471D-823B-A5A291FF8C16}"/>
    <cellStyle name="Milliers 4 2 7" xfId="2050" xr:uid="{3CA8C412-2B4E-4EE6-96CB-5AB364BBBB6F}"/>
    <cellStyle name="Milliers 4 3" xfId="78" xr:uid="{B21BBACC-6579-4F53-893E-5712BC23F410}"/>
    <cellStyle name="Milliers 4 3 2" xfId="199" xr:uid="{A29104B0-5C35-43CA-8108-823B24F607AB}"/>
    <cellStyle name="Milliers 4 3 2 2" xfId="515" xr:uid="{EC806C13-8A64-4743-A911-FC9520EA5579}"/>
    <cellStyle name="Milliers 4 3 3" xfId="312" xr:uid="{8DF5095A-1D0E-4A60-AC40-451F41A4722D}"/>
    <cellStyle name="Milliers 4 3 3 2" xfId="620" xr:uid="{959C54F6-43F9-4169-9D94-70CE01CA4B27}"/>
    <cellStyle name="Milliers 4 3 4" xfId="428" xr:uid="{D14060C6-91AE-49E3-85E0-279F80C25B81}"/>
    <cellStyle name="Milliers 4 4" xfId="112" xr:uid="{D0EB6709-2113-4B22-A36B-B067B8DDB974}"/>
    <cellStyle name="Milliers 4 4 2" xfId="278" xr:uid="{C7A69B22-1553-4AA9-AE70-696824D35B78}"/>
    <cellStyle name="Milliers 4 4 2 2" xfId="587" xr:uid="{1A3528B1-7467-40A2-BBCA-D55BD1FAC712}"/>
    <cellStyle name="Milliers 4 4 3" xfId="395" xr:uid="{7427FE09-0C89-4876-946C-47257C637253}"/>
    <cellStyle name="Milliers 4 5" xfId="161" xr:uid="{74C919EC-145D-4B9F-9A8E-8E28D8DB60CC}"/>
    <cellStyle name="Milliers 4 5 2" xfId="486" xr:uid="{446C61D6-7C49-4637-B276-BDB462BB60B9}"/>
    <cellStyle name="Milliers 4 6" xfId="236" xr:uid="{09B8504D-D464-40CF-B07B-8BF80ED8CE21}"/>
    <cellStyle name="Milliers 4 6 2" xfId="545" xr:uid="{9FD7D099-9461-4690-80F5-0BC67D125841}"/>
    <cellStyle name="Milliers 4 7" xfId="354" xr:uid="{A7A008EE-BB6A-498F-83CD-4D4845BCABAC}"/>
    <cellStyle name="Milliers 4 7 2" xfId="651" xr:uid="{95CA5F85-B788-4F5C-9523-74E70F9D27CB}"/>
    <cellStyle name="Milliers 4 8" xfId="369" xr:uid="{CA97CEB8-8CC4-4348-B27E-02A594DCA48D}"/>
    <cellStyle name="Milliers 4 9" xfId="459" xr:uid="{C411F85E-D070-44F7-9D3B-0AF2DF0C078A}"/>
    <cellStyle name="Milliers 5" xfId="56" xr:uid="{896D9761-A3E8-4F5E-875F-3F3285AC4D93}"/>
    <cellStyle name="Milliers 5 10" xfId="1060" xr:uid="{D6698861-5A81-402D-B56B-3E18FC8BCE64}"/>
    <cellStyle name="Milliers 5 2" xfId="86" xr:uid="{E4C607B2-1F2F-4D69-89AB-B7409B82190F}"/>
    <cellStyle name="Milliers 5 2 2" xfId="204" xr:uid="{025D5B19-CBC7-4CF9-9A45-AA7D36FC77E4}"/>
    <cellStyle name="Milliers 5 2 2 2" xfId="520" xr:uid="{CDE33B60-72A0-4442-9217-60A7A9256130}"/>
    <cellStyle name="Milliers 5 2 3" xfId="317" xr:uid="{67E0F9B4-DDC0-4666-877D-82A8BE7875D8}"/>
    <cellStyle name="Milliers 5 2 3 2" xfId="625" xr:uid="{29820242-2231-42D7-8DAD-974EB930FAD3}"/>
    <cellStyle name="Milliers 5 2 4" xfId="368" xr:uid="{95970F5A-AC96-4D29-8575-2C26F1769F9B}"/>
    <cellStyle name="Milliers 5 2 5" xfId="432" xr:uid="{F6EB9F22-2609-403B-80A6-9759CF6ABC23}"/>
    <cellStyle name="Milliers 5 2 6" xfId="482" xr:uid="{EAA7463C-B7AC-4244-93BA-D5E27257FB89}"/>
    <cellStyle name="Milliers 5 2 7" xfId="674" xr:uid="{FA71EDF5-38DC-49CD-9FCD-8A189EAF749D}"/>
    <cellStyle name="Milliers 5 2 8" xfId="2051" xr:uid="{E4F3EE62-2C8F-4836-BB0E-5811DFBB51E2}"/>
    <cellStyle name="Milliers 5 3" xfId="120" xr:uid="{50645F5F-BD42-45B9-B220-F851AC205005}"/>
    <cellStyle name="Milliers 5 3 2" xfId="286" xr:uid="{8968E732-C68B-4144-917B-5E7EC4E7F02D}"/>
    <cellStyle name="Milliers 5 3 2 2" xfId="595" xr:uid="{1AAF357E-BC21-410C-A8E3-2BAC478580E5}"/>
    <cellStyle name="Milliers 5 3 3" xfId="403" xr:uid="{7B504523-4DED-40F3-9484-70B5A22F125B}"/>
    <cellStyle name="Milliers 5 4" xfId="169" xr:uid="{702B48E2-484D-49DA-9F1F-C1D9EB35EEE7}"/>
    <cellStyle name="Milliers 5 4 2" xfId="492" xr:uid="{3FD7514F-539F-46B5-9FB1-0B4BC1927415}"/>
    <cellStyle name="Milliers 5 5" xfId="244" xr:uid="{6AF073B3-02F0-4CB7-BB9B-AE3170C76A3A}"/>
    <cellStyle name="Milliers 5 5 2" xfId="553" xr:uid="{37A12E07-B70B-4C2B-A0B5-99E9BA7694D1}"/>
    <cellStyle name="Milliers 5 6" xfId="356" xr:uid="{5DE033E7-C364-4AD6-ADCE-FBB3A9EB9F77}"/>
    <cellStyle name="Milliers 5 7" xfId="345" xr:uid="{A6C5F08F-C8D2-48AA-B4CC-AE081F439464}"/>
    <cellStyle name="Milliers 5 8" xfId="473" xr:uid="{3DB07EC7-C912-4AA3-A65A-383AD4879333}"/>
    <cellStyle name="Milliers 5 9" xfId="663" xr:uid="{1E7287DA-3151-4A87-AB4C-0913BDC6128E}"/>
    <cellStyle name="Milliers 6" xfId="64" xr:uid="{4E002467-B5A2-47F8-B445-07E0541D2C82}"/>
    <cellStyle name="Milliers 6 2" xfId="94" xr:uid="{BBB5C9A5-1D76-46E8-BFCF-424B2D26F378}"/>
    <cellStyle name="Milliers 6 2 2" xfId="212" xr:uid="{A3FB6BBA-06F2-42F7-B9A9-7E4B4C90F7F6}"/>
    <cellStyle name="Milliers 6 2 2 2" xfId="528" xr:uid="{F25D8278-686E-4B30-81FC-981C6CCC4E2C}"/>
    <cellStyle name="Milliers 6 2 3" xfId="325" xr:uid="{689324D8-08BF-4468-9BBE-A7AB31BA8A94}"/>
    <cellStyle name="Milliers 6 2 3 2" xfId="633" xr:uid="{FA92EC2B-15EA-41F2-90D1-1294A06FBB8E}"/>
    <cellStyle name="Milliers 6 2 4" xfId="440" xr:uid="{8C107678-F5BE-4B21-B9AF-DAE2D8EE4360}"/>
    <cellStyle name="Milliers 6 2 5" xfId="2052" xr:uid="{0639E18C-E08C-40ED-9D66-206D93C786B0}"/>
    <cellStyle name="Milliers 6 3" xfId="128" xr:uid="{15101371-4153-4BB2-B480-0FEE4F0F9F73}"/>
    <cellStyle name="Milliers 6 3 2" xfId="294" xr:uid="{D44C0488-7F7C-4312-8D5E-4BF33EC51BE2}"/>
    <cellStyle name="Milliers 6 3 2 2" xfId="603" xr:uid="{29F96AAA-162B-48C8-BEDC-9580E3CF115C}"/>
    <cellStyle name="Milliers 6 3 3" xfId="411" xr:uid="{2A73A45B-BCED-4720-8372-D22892CCDF79}"/>
    <cellStyle name="Milliers 6 4" xfId="177" xr:uid="{FE707DBA-42AD-4F0F-A091-7D5E9EA744B3}"/>
    <cellStyle name="Milliers 6 4 2" xfId="500" xr:uid="{649EB859-A16C-43F7-9087-ED71C044FD6C}"/>
    <cellStyle name="Milliers 6 5" xfId="252" xr:uid="{787DB143-3608-4187-9C3E-A1E56EC112DE}"/>
    <cellStyle name="Milliers 6 5 2" xfId="561" xr:uid="{4678B5D4-FB8A-44C3-84F3-4CD79E990EF2}"/>
    <cellStyle name="Milliers 6 6" xfId="357" xr:uid="{9F48B7E0-7476-4681-9A16-3DDCEDA8328E}"/>
    <cellStyle name="Milliers 6 7" xfId="479" xr:uid="{D18CE6D6-10FB-43E1-8180-3FE16491C11E}"/>
    <cellStyle name="Milliers 6 8" xfId="664" xr:uid="{BFCE4573-C2A4-4E04-B5D8-1F0FA2C43C7A}"/>
    <cellStyle name="Milliers 6 9" xfId="1061" xr:uid="{150817D5-7C4A-4E63-AF76-DCA954577D81}"/>
    <cellStyle name="Milliers 7" xfId="72" xr:uid="{4FEA0C99-9328-48A8-858D-3ED3EF47F9C9}"/>
    <cellStyle name="Milliers 7 2" xfId="102" xr:uid="{349F8616-96AF-4BDF-9EF2-0C1A0B629F67}"/>
    <cellStyle name="Milliers 7 2 2" xfId="220" xr:uid="{467F69E4-8C4D-4B02-8568-EF1ECDAADBDD}"/>
    <cellStyle name="Milliers 7 2 2 2" xfId="536" xr:uid="{C7BAE51B-5E31-4E83-929E-83D7856DD96A}"/>
    <cellStyle name="Milliers 7 2 3" xfId="333" xr:uid="{B37BD5A1-29FF-4230-94BF-E1BFAA2345FF}"/>
    <cellStyle name="Milliers 7 2 3 2" xfId="641" xr:uid="{A9140AE9-AC5B-4849-A6BF-92F16A241610}"/>
    <cellStyle name="Milliers 7 2 4" xfId="448" xr:uid="{74401610-0ABC-4982-9A3E-A4EC95C9D60F}"/>
    <cellStyle name="Milliers 7 2 5" xfId="2053" xr:uid="{F16588A3-23D4-4D24-BEB3-E10856704FEC}"/>
    <cellStyle name="Milliers 7 3" xfId="136" xr:uid="{CF2EB5B7-B1A4-45A4-AC7B-2D130F0B5C66}"/>
    <cellStyle name="Milliers 7 3 2" xfId="302" xr:uid="{7A76C35C-C4F3-490D-8776-2A3773F4446A}"/>
    <cellStyle name="Milliers 7 3 2 2" xfId="611" xr:uid="{C0DF273D-7FDE-4F81-B625-5E7DB5DBD6DE}"/>
    <cellStyle name="Milliers 7 3 3" xfId="419" xr:uid="{493FBC28-DD46-401F-BA3E-33C32871E0C8}"/>
    <cellStyle name="Milliers 7 4" xfId="185" xr:uid="{151188EF-FB49-4A45-BDB7-5BBC7C23EBBC}"/>
    <cellStyle name="Milliers 7 4 2" xfId="508" xr:uid="{343800E1-D6E1-43D5-A2B3-1B8D4EC8AE9D}"/>
    <cellStyle name="Milliers 7 5" xfId="260" xr:uid="{E5084415-314A-4A2D-AA83-BCB6E4C1C110}"/>
    <cellStyle name="Milliers 7 5 2" xfId="569" xr:uid="{9446CC9B-F5D5-49A1-A56A-C774912F1180}"/>
    <cellStyle name="Milliers 7 6" xfId="378" xr:uid="{702FF9F1-75AE-476B-9ED9-45C2CEA824CF}"/>
    <cellStyle name="Milliers 7 7" xfId="1062" xr:uid="{45663767-697D-42C4-B5DE-28FAB22179D4}"/>
    <cellStyle name="Milliers 8" xfId="31" xr:uid="{DE4E2F3D-1943-440C-8191-A6E131D97FB9}"/>
    <cellStyle name="Milliers 8 2" xfId="108" xr:uid="{B4AA5829-F901-4274-832F-F5331DE5B735}"/>
    <cellStyle name="Milliers 8 2 2" xfId="223" xr:uid="{F0B23697-6710-4CC9-A1DF-F97C493959E3}"/>
    <cellStyle name="Milliers 8 2 2 2" xfId="539" xr:uid="{B635111C-F296-4A69-B72F-8F7C0A851193}"/>
    <cellStyle name="Milliers 8 2 3" xfId="336" xr:uid="{6FF4A200-D313-45D0-A0CF-A479BA8F5545}"/>
    <cellStyle name="Milliers 8 2 3 2" xfId="644" xr:uid="{FA47842B-9837-4447-935F-D829B7AF9AD2}"/>
    <cellStyle name="Milliers 8 2 4" xfId="451" xr:uid="{5C3C414D-8C19-49C4-8F8D-639DBA36986A}"/>
    <cellStyle name="Milliers 8 2 5" xfId="2054" xr:uid="{AFCB43A6-5188-4385-98A0-993960E5F230}"/>
    <cellStyle name="Milliers 8 3" xfId="158" xr:uid="{B5CBAAD7-BFC5-407F-90FE-2954903AF298}"/>
    <cellStyle name="Milliers 8 3 2" xfId="275" xr:uid="{0EA7C6CE-04BE-4E34-B71A-FE4FB9A5A4EE}"/>
    <cellStyle name="Milliers 8 3 2 2" xfId="584" xr:uid="{62DD1C1F-E6BE-45AA-AF08-07EBF7DD4F7A}"/>
    <cellStyle name="Milliers 8 3 3" xfId="392" xr:uid="{8319B106-A175-4BCB-9CC8-0D9E36D27D29}"/>
    <cellStyle name="Milliers 8 4" xfId="263" xr:uid="{13F685DA-CA3F-48A7-B681-04B9F0F9BB64}"/>
    <cellStyle name="Milliers 8 4 2" xfId="572" xr:uid="{9A8F5E06-D1AF-41CC-ACE9-19FEBE9424D6}"/>
    <cellStyle name="Milliers 8 5" xfId="381" xr:uid="{0DA9CAC1-1C5E-4557-9E46-93669E6C1D05}"/>
    <cellStyle name="Milliers 8 6" xfId="1063" xr:uid="{CCAD8551-1904-47B6-AF6E-D9C115F545AC}"/>
    <cellStyle name="Milliers 9" xfId="75" xr:uid="{661ACE76-B554-4315-860A-81EB43C12E99}"/>
    <cellStyle name="Milliers 9 2" xfId="188" xr:uid="{F0998747-B91C-43F7-B3DC-0161781DCE4D}"/>
    <cellStyle name="Milliers 9 2 2" xfId="511" xr:uid="{839134D2-2086-43D3-92A6-B2205E6B3830}"/>
    <cellStyle name="Milliers 9 2 3" xfId="2055" xr:uid="{C061436C-AD81-4A52-97C2-70629B253B52}"/>
    <cellStyle name="Milliers 9 3" xfId="306" xr:uid="{F5E7E08C-B067-4438-ACE6-D3F98E424A46}"/>
    <cellStyle name="Milliers 9 3 2" xfId="614" xr:uid="{5D9EBB79-0950-4259-9F73-9A8DDA4DF7FB}"/>
    <cellStyle name="Milliers 9 4" xfId="422" xr:uid="{6B7D29D3-0FF9-42CD-B587-EB14C58C8DB4}"/>
    <cellStyle name="Milliers 9 5" xfId="480" xr:uid="{4C5DC6A6-9465-4E8A-8EF4-9894F95C5AC4}"/>
    <cellStyle name="Milliers 9 6" xfId="1064" xr:uid="{8ADD1782-8378-4284-A7FC-A5C732E198AF}"/>
    <cellStyle name="Monétaire 2" xfId="50" xr:uid="{4954B97F-7580-42E5-9495-F71382A9ED88}"/>
    <cellStyle name="Monétaire 2 10" xfId="1065" xr:uid="{0CF428BD-0B35-4CC0-A16D-996CA2634E9A}"/>
    <cellStyle name="Monétaire 2 11" xfId="2756" xr:uid="{3F6DA46A-D4CA-404B-A4AE-3B4744354BF9}"/>
    <cellStyle name="Monétaire 2 11 2" xfId="3345" xr:uid="{D5CB3B99-A72A-4E14-91D7-729544FDD121}"/>
    <cellStyle name="Monétaire 2 12" xfId="3070" xr:uid="{DD606188-1091-470E-8199-2041B13D1912}"/>
    <cellStyle name="Monétaire 2 2" xfId="81" xr:uid="{67A1E349-4740-450C-85A8-A154B8825C41}"/>
    <cellStyle name="Monétaire 2 2 2" xfId="197" xr:uid="{1EBB2DBC-FD0F-4AB7-B901-5A8FB6AF11B4}"/>
    <cellStyle name="Monétaire 2 2 2 2" xfId="514" xr:uid="{A85584AE-8A1D-4DE3-84DB-0F04B1AC4281}"/>
    <cellStyle name="Monétaire 2 2 2 2 2" xfId="2952" xr:uid="{26C8E383-894E-4780-A63F-35F8E316CE2B}"/>
    <cellStyle name="Monétaire 2 2 2 2 2 2" xfId="3541" xr:uid="{6E75B774-4204-4BA7-92BE-E47B1539E03D}"/>
    <cellStyle name="Monétaire 2 2 2 2 3" xfId="3266" xr:uid="{8D844E80-04FB-4510-8844-C3549A5793D0}"/>
    <cellStyle name="Monétaire 2 2 2 3" xfId="2814" xr:uid="{9C8838D1-5572-4D4E-9B0C-B7B4FBAB513B}"/>
    <cellStyle name="Monétaire 2 2 2 3 2" xfId="3403" xr:uid="{48A77E9A-B454-44EE-A190-2467EEE14244}"/>
    <cellStyle name="Monétaire 2 2 2 4" xfId="3128" xr:uid="{5CD6D739-8F81-4BDA-BF7A-EC96F94DAE33}"/>
    <cellStyle name="Monétaire 2 2 3" xfId="311" xr:uid="{F6B42CDB-8313-474A-ABE0-41FA178C97B8}"/>
    <cellStyle name="Monétaire 2 2 3 2" xfId="619" xr:uid="{24FCB017-1685-4BF6-93BE-B016CF17CCCF}"/>
    <cellStyle name="Monétaire 2 2 3 2 2" xfId="3000" xr:uid="{660EC7E2-B9CF-41A0-8F4B-B6C75159EB1F}"/>
    <cellStyle name="Monétaire 2 2 3 2 2 2" xfId="3589" xr:uid="{0BFF679C-6372-453D-8077-9EED4ED19B77}"/>
    <cellStyle name="Monétaire 2 2 3 2 3" xfId="3314" xr:uid="{BA74CC8B-AE1F-4B27-8F56-6598152B5991}"/>
    <cellStyle name="Monétaire 2 2 3 3" xfId="2864" xr:uid="{5340FFBE-1040-4BF6-8978-E51C02D70C44}"/>
    <cellStyle name="Monétaire 2 2 3 3 2" xfId="3453" xr:uid="{B0742008-1E55-4EF4-A619-8C0F8A1F698B}"/>
    <cellStyle name="Monétaire 2 2 3 4" xfId="3178" xr:uid="{06EFD8AD-1056-4F3E-BB12-B4A69166AFE3}"/>
    <cellStyle name="Monétaire 2 2 4" xfId="427" xr:uid="{2C7F41B1-39C4-43B2-8E0B-87EE84FF19EB}"/>
    <cellStyle name="Monétaire 2 2 4 2" xfId="2916" xr:uid="{DB09F71C-1AF1-489B-8A49-7977D5E0D2EB}"/>
    <cellStyle name="Monétaire 2 2 4 2 2" xfId="3505" xr:uid="{7C491B37-B6F2-4FE4-9D0C-D451828EE19D}"/>
    <cellStyle name="Monétaire 2 2 4 3" xfId="3230" xr:uid="{106CA03B-7145-4C45-83D8-81DA6BE0515B}"/>
    <cellStyle name="Monétaire 2 2 5" xfId="2056" xr:uid="{1AE6DE28-65D2-4997-B61D-9D2ABC40B9F4}"/>
    <cellStyle name="Monétaire 2 2 6" xfId="2770" xr:uid="{AD6CCF23-5BBE-4F48-A61D-3F1855172318}"/>
    <cellStyle name="Monétaire 2 2 6 2" xfId="3359" xr:uid="{6020195A-BCA8-430C-B8E5-938296251D68}"/>
    <cellStyle name="Monétaire 2 2 7" xfId="3084" xr:uid="{6767F1D5-ACFF-4DD7-ABF1-78E7B85B60B4}"/>
    <cellStyle name="Monétaire 2 3" xfId="115" xr:uid="{E126E229-A3A1-491E-A71B-096E92185906}"/>
    <cellStyle name="Monétaire 2 3 2" xfId="281" xr:uid="{E39A3099-6175-4D7C-9E29-D21C1B0E5B24}"/>
    <cellStyle name="Monétaire 2 3 2 2" xfId="590" xr:uid="{3DEEE13A-B569-496D-A4DB-06220444C5F9}"/>
    <cellStyle name="Monétaire 2 3 2 2 2" xfId="2986" xr:uid="{FDBB4857-40D0-4D27-8EF1-6289E502199C}"/>
    <cellStyle name="Monétaire 2 3 2 2 2 2" xfId="3575" xr:uid="{8AE1B645-F2B2-4BF3-8A79-CA841853DB5C}"/>
    <cellStyle name="Monétaire 2 3 2 2 3" xfId="3300" xr:uid="{DFC0F02A-BD51-41A6-B81E-70BD65C8BD55}"/>
    <cellStyle name="Monétaire 2 3 2 3" xfId="2850" xr:uid="{5CC05680-E679-499D-8ED1-848F4CFD383E}"/>
    <cellStyle name="Monétaire 2 3 2 3 2" xfId="3439" xr:uid="{8EC677C4-29C5-4BE3-8E69-D44AABEDC87C}"/>
    <cellStyle name="Monétaire 2 3 2 4" xfId="3164" xr:uid="{03003DD0-125B-4510-8060-7D8C3696B09C}"/>
    <cellStyle name="Monétaire 2 3 3" xfId="398" xr:uid="{DA720818-8783-4A90-BF3D-D58666E9542B}"/>
    <cellStyle name="Monétaire 2 3 3 2" xfId="2902" xr:uid="{E93298EE-19A5-4B59-8151-71EBE15CD385}"/>
    <cellStyle name="Monétaire 2 3 3 2 2" xfId="3491" xr:uid="{C9E55E0E-2874-4955-9650-ABE570C32DFD}"/>
    <cellStyle name="Monétaire 2 3 3 3" xfId="3216" xr:uid="{10AAD553-0019-4514-BB30-465459B700AF}"/>
    <cellStyle name="Monétaire 2 3 4" xfId="2785" xr:uid="{C3D26D99-73CC-458F-98B9-9B3B895C75CB}"/>
    <cellStyle name="Monétaire 2 3 4 2" xfId="3374" xr:uid="{CB5E971F-6CDE-4D17-B12E-2984D5AA81DD}"/>
    <cellStyle name="Monétaire 2 3 5" xfId="3099" xr:uid="{92FFADED-6E15-45FE-B71C-FCB889139732}"/>
    <cellStyle name="Monétaire 2 4" xfId="164" xr:uid="{CFBB1CCB-25E7-47E5-8A1E-11054BAC99D6}"/>
    <cellStyle name="Monétaire 2 4 2" xfId="489" xr:uid="{C3169F93-CAD9-4FB4-A22E-C70AC081A8E8}"/>
    <cellStyle name="Monétaire 2 4 2 2" xfId="2940" xr:uid="{4C42A3C1-2A99-4322-A7D5-50B76FCE1797}"/>
    <cellStyle name="Monétaire 2 4 2 2 2" xfId="3529" xr:uid="{E816C432-8398-46C0-9783-B36E616430A0}"/>
    <cellStyle name="Monétaire 2 4 2 3" xfId="3254" xr:uid="{C76E235F-ED98-4FE7-8D98-9EBA7836082D}"/>
    <cellStyle name="Monétaire 2 4 3" xfId="2800" xr:uid="{243D50F3-5EBF-4235-A993-3C5F8DC4142C}"/>
    <cellStyle name="Monétaire 2 4 3 2" xfId="3389" xr:uid="{771E2064-4404-4BE5-BD2B-7842E7D7E1E0}"/>
    <cellStyle name="Monétaire 2 4 4" xfId="3114" xr:uid="{8A8C53CA-E497-4188-845D-C4CEF3413668}"/>
    <cellStyle name="Monétaire 2 5" xfId="239" xr:uid="{D59B24C2-DD24-417F-B9EF-4C3379652002}"/>
    <cellStyle name="Monétaire 2 5 2" xfId="548" xr:uid="{6D016AA7-63EA-4B9F-AB89-602CEEAAF3E5}"/>
    <cellStyle name="Monétaire 2 5 2 2" xfId="2967" xr:uid="{CA2C563C-3AC0-4D8D-A942-5E03EC93C572}"/>
    <cellStyle name="Monétaire 2 5 2 2 2" xfId="3556" xr:uid="{5E4280D2-1553-44EF-96A5-782726BC241C}"/>
    <cellStyle name="Monétaire 2 5 2 3" xfId="3281" xr:uid="{0F2AA71D-54D8-4E82-AF7B-0DEA210EAC10}"/>
    <cellStyle name="Monétaire 2 5 3" xfId="2831" xr:uid="{13F308CF-1950-4DBA-9D80-009FD8566560}"/>
    <cellStyle name="Monétaire 2 5 3 2" xfId="3420" xr:uid="{EDE914B9-0545-4D5C-B253-0CF1503D1321}"/>
    <cellStyle name="Monétaire 2 5 4" xfId="3145" xr:uid="{E24899F8-7478-446A-837F-596C007C8121}"/>
    <cellStyle name="Monétaire 2 6" xfId="360" xr:uid="{465BCC47-084B-40D9-A435-0C776A4537B2}"/>
    <cellStyle name="Monétaire 2 6 2" xfId="2885" xr:uid="{F3535F0C-7C7F-4FE8-80DB-FFD11D91E057}"/>
    <cellStyle name="Monétaire 2 6 2 2" xfId="3474" xr:uid="{F6DA1FA6-D51D-46A2-8634-793FA51F12E4}"/>
    <cellStyle name="Monétaire 2 6 3" xfId="3199" xr:uid="{094C9F65-DE60-468D-AAE3-71F7FFD431CA}"/>
    <cellStyle name="Monétaire 2 7" xfId="468" xr:uid="{2295DADB-4A4A-404D-B482-E1971967AB49}"/>
    <cellStyle name="Monétaire 2 7 2" xfId="2932" xr:uid="{AECC4A16-D8A3-4B85-BC6D-9272F22A2C3B}"/>
    <cellStyle name="Monétaire 2 7 2 2" xfId="3521" xr:uid="{7454E3CB-59F4-49A4-9617-210B5CDE8915}"/>
    <cellStyle name="Monétaire 2 7 3" xfId="3246" xr:uid="{EED0DAAE-7A8A-415E-9211-75E5374EB1DF}"/>
    <cellStyle name="Monétaire 2 8" xfId="667" xr:uid="{48DA31CD-1AE0-4028-8466-59121E7E2CF2}"/>
    <cellStyle name="Monétaire 2 8 2" xfId="3020" xr:uid="{F9A50200-5C49-4957-8257-6A78C1A3F90B}"/>
    <cellStyle name="Monétaire 2 8 2 2" xfId="3609" xr:uid="{95B99A10-24EE-41FE-93B2-ED1925E7DD57}"/>
    <cellStyle name="Monétaire 2 8 3" xfId="3334" xr:uid="{0F095576-2A8C-495A-97D7-5B48B9EEE3C4}"/>
    <cellStyle name="Monétaire 2 9" xfId="686" xr:uid="{A7205D3A-CB9E-48CA-97CD-2E31D63B3B29}"/>
    <cellStyle name="Monétaire 3" xfId="59" xr:uid="{81636530-819B-461D-B270-734EDE5C3806}"/>
    <cellStyle name="Monétaire 3 10" xfId="3635" xr:uid="{B9B03DBB-C99F-478D-A95E-A4435D68F3E8}"/>
    <cellStyle name="Monétaire 3 2" xfId="89" xr:uid="{CD52195A-85D1-4B38-8E54-ADCAE12172E9}"/>
    <cellStyle name="Monétaire 3 2 2" xfId="207" xr:uid="{BEA47DBE-8D0B-4838-A27A-DB3B26429268}"/>
    <cellStyle name="Monétaire 3 2 2 2" xfId="523" xr:uid="{7C61BC38-78CE-4FF5-B863-100F2037D7D1}"/>
    <cellStyle name="Monétaire 3 2 2 2 2" xfId="2956" xr:uid="{80C02E94-1A0D-479F-9FE0-ADFA878E7D16}"/>
    <cellStyle name="Monétaire 3 2 2 2 2 2" xfId="3545" xr:uid="{FB80F575-3552-4D8A-ADB9-11AA734AEAEC}"/>
    <cellStyle name="Monétaire 3 2 2 2 3" xfId="3270" xr:uid="{4C939B48-C373-4387-A2EF-926309A3D85D}"/>
    <cellStyle name="Monétaire 3 2 2 3" xfId="2818" xr:uid="{FA822223-BBF7-4D83-BE89-5F8D23219F7A}"/>
    <cellStyle name="Monétaire 3 2 2 3 2" xfId="3407" xr:uid="{E140D02C-C89E-4F84-BF85-6A4FC23BD4AD}"/>
    <cellStyle name="Monétaire 3 2 2 4" xfId="3132" xr:uid="{EC354542-FBD8-4D2A-B497-41C91F990D76}"/>
    <cellStyle name="Monétaire 3 2 3" xfId="320" xr:uid="{AC48A137-FD66-475A-8F09-0649D78C7477}"/>
    <cellStyle name="Monétaire 3 2 3 2" xfId="628" xr:uid="{43F7CC3D-1185-4952-AD9B-49609003D9C0}"/>
    <cellStyle name="Monétaire 3 2 3 2 2" xfId="3004" xr:uid="{D2A6FC54-8655-4332-9BB2-9B9035FF1FE5}"/>
    <cellStyle name="Monétaire 3 2 3 2 2 2" xfId="3593" xr:uid="{00861439-C103-4AC4-8544-546BABFF10EE}"/>
    <cellStyle name="Monétaire 3 2 3 2 3" xfId="3318" xr:uid="{32118082-3452-458C-A112-8FBD934D1E4F}"/>
    <cellStyle name="Monétaire 3 2 3 3" xfId="2868" xr:uid="{5EB339DB-BB69-4730-B7A0-FF9A4B275BDC}"/>
    <cellStyle name="Monétaire 3 2 3 3 2" xfId="3457" xr:uid="{63871F3A-361D-431A-B887-7BC2F4B545A5}"/>
    <cellStyle name="Monétaire 3 2 3 4" xfId="3182" xr:uid="{1BB76255-4D93-4094-82C3-E463085F815D}"/>
    <cellStyle name="Monétaire 3 2 4" xfId="435" xr:uid="{3C0D5AE4-02E5-40DB-BC00-B671E804904F}"/>
    <cellStyle name="Monétaire 3 2 4 2" xfId="2919" xr:uid="{9C4AC2F1-2546-4587-BDA8-0BDFA47C85D4}"/>
    <cellStyle name="Monétaire 3 2 4 2 2" xfId="3508" xr:uid="{F324ECA6-AE39-4D5B-B80B-848B6AEA2E26}"/>
    <cellStyle name="Monétaire 3 2 4 3" xfId="3233" xr:uid="{42B9282E-D387-42DF-9CB6-F020F076BA93}"/>
    <cellStyle name="Monétaire 3 2 5" xfId="2057" xr:uid="{185E15D6-C9C1-400C-BE7F-5440A70AD04A}"/>
    <cellStyle name="Monétaire 3 2 6" xfId="2774" xr:uid="{134BED52-4A1B-43B8-BF8F-13BDB606614A}"/>
    <cellStyle name="Monétaire 3 2 6 2" xfId="3363" xr:uid="{97A19D54-28EC-41C1-826A-08CECAF814BD}"/>
    <cellStyle name="Monétaire 3 2 7" xfId="3088" xr:uid="{AEF61A62-5867-4398-9BF6-7A333514DCC2}"/>
    <cellStyle name="Monétaire 3 3" xfId="123" xr:uid="{92E9F490-B016-45A8-A108-7265D487240E}"/>
    <cellStyle name="Monétaire 3 3 2" xfId="289" xr:uid="{ACF42668-2A16-4103-8E25-A8821AB20A61}"/>
    <cellStyle name="Monétaire 3 3 2 2" xfId="598" xr:uid="{E76DA779-2A3E-485B-AF61-6BD2AE15DEB5}"/>
    <cellStyle name="Monétaire 3 3 2 2 2" xfId="2990" xr:uid="{85AA39C0-C272-4C72-AD15-C90E0DAC70F6}"/>
    <cellStyle name="Monétaire 3 3 2 2 2 2" xfId="3579" xr:uid="{AA83439A-A20B-4DE6-A1A9-6DD49F5106DD}"/>
    <cellStyle name="Monétaire 3 3 2 2 3" xfId="3304" xr:uid="{3A201097-7A91-4B6A-A5B7-28466F01487D}"/>
    <cellStyle name="Monétaire 3 3 2 3" xfId="2854" xr:uid="{69BC8256-D9A3-4505-BBF1-8CC7D7F72659}"/>
    <cellStyle name="Monétaire 3 3 2 3 2" xfId="3443" xr:uid="{C0700579-1F38-4F20-882C-235E4BAE3ABB}"/>
    <cellStyle name="Monétaire 3 3 2 4" xfId="3168" xr:uid="{A9F4E0D3-AF3B-4D46-B89A-525681898477}"/>
    <cellStyle name="Monétaire 3 3 3" xfId="406" xr:uid="{ECC2DFD9-96B6-4A9C-8DF3-BA731AC69820}"/>
    <cellStyle name="Monétaire 3 3 3 2" xfId="2906" xr:uid="{6A9CEAC7-FD39-4213-B8EE-657F3581B79E}"/>
    <cellStyle name="Monétaire 3 3 3 2 2" xfId="3495" xr:uid="{3A769BD3-808B-4491-B0C2-A3F04C7B8C75}"/>
    <cellStyle name="Monétaire 3 3 3 3" xfId="3220" xr:uid="{647BD89C-895C-467D-8684-4C31A1E342CE}"/>
    <cellStyle name="Monétaire 3 3 4" xfId="2789" xr:uid="{1AA43B6A-A750-4EAC-A86D-2036805ED0DC}"/>
    <cellStyle name="Monétaire 3 3 4 2" xfId="3378" xr:uid="{D1B36ACA-DB0E-4292-ADFC-144172EDE003}"/>
    <cellStyle name="Monétaire 3 3 5" xfId="3103" xr:uid="{9F73B7B2-DE7A-4E95-988E-392FD6DDD559}"/>
    <cellStyle name="Monétaire 3 4" xfId="172" xr:uid="{D8E05800-9894-4487-B48D-4DE2C2194C65}"/>
    <cellStyle name="Monétaire 3 4 2" xfId="495" xr:uid="{E9A4B1DD-1CB3-48EE-834E-97A3644837D4}"/>
    <cellStyle name="Monétaire 3 4 2 2" xfId="2943" xr:uid="{E98D4EA3-F2BB-4C82-AF28-1CF5ED12A44F}"/>
    <cellStyle name="Monétaire 3 4 2 2 2" xfId="3532" xr:uid="{C4CB5A21-AA60-4854-855E-38C863DEDC24}"/>
    <cellStyle name="Monétaire 3 4 2 3" xfId="3257" xr:uid="{C6F2AA09-CAB9-41AC-8B9F-4E0C0EBC0B2D}"/>
    <cellStyle name="Monétaire 3 4 3" xfId="2804" xr:uid="{8C48B608-77C3-4C2F-AC71-3851F5E1EB62}"/>
    <cellStyle name="Monétaire 3 4 3 2" xfId="3393" xr:uid="{20D9469A-F140-4E28-BFC5-CC6125BF5A98}"/>
    <cellStyle name="Monétaire 3 4 4" xfId="3118" xr:uid="{04B2A5F2-9A45-4DD6-A0C7-11B45E4F8E5E}"/>
    <cellStyle name="Monétaire 3 5" xfId="247" xr:uid="{1B48E709-47FB-42BC-B4EA-915AC35CDE4F}"/>
    <cellStyle name="Monétaire 3 5 2" xfId="556" xr:uid="{E55C7F77-BD7C-44C3-A125-98CB87C84B76}"/>
    <cellStyle name="Monétaire 3 5 2 2" xfId="2971" xr:uid="{0D16853D-45E5-43DD-A054-315439ECF40D}"/>
    <cellStyle name="Monétaire 3 5 2 2 2" xfId="3560" xr:uid="{BB46C155-ED75-4389-B84A-A8E4EBA17B20}"/>
    <cellStyle name="Monétaire 3 5 2 3" xfId="3285" xr:uid="{6B5202F2-94E6-4EB8-BE4E-B780880ABFF4}"/>
    <cellStyle name="Monétaire 3 5 3" xfId="2835" xr:uid="{F65BEA33-12DA-4F15-86F9-6281563387E2}"/>
    <cellStyle name="Monétaire 3 5 3 2" xfId="3424" xr:uid="{686B513E-6A80-437C-8549-799208B445D6}"/>
    <cellStyle name="Monétaire 3 5 4" xfId="3149" xr:uid="{7A29726F-B23B-4620-8317-5A78B0284364}"/>
    <cellStyle name="Monétaire 3 6" xfId="370" xr:uid="{7AEDA399-4483-4782-9A28-3021DC771830}"/>
    <cellStyle name="Monétaire 3 6 2" xfId="2889" xr:uid="{5ABA81EC-15D4-48EC-8389-973969F83087}"/>
    <cellStyle name="Monétaire 3 6 2 2" xfId="3478" xr:uid="{1921D001-C7D4-4A72-BE10-DF102B20C3F9}"/>
    <cellStyle name="Monétaire 3 6 3" xfId="3203" xr:uid="{D2D8CE0B-B26C-4162-B375-D35C7890F94D}"/>
    <cellStyle name="Monétaire 3 7" xfId="1066" xr:uid="{63628A1E-1190-43AC-B52F-40DAE2AF08A1}"/>
    <cellStyle name="Monétaire 3 8" xfId="2760" xr:uid="{56EF7057-190C-480E-9B60-9FF64EF063DD}"/>
    <cellStyle name="Monétaire 3 8 2" xfId="3349" xr:uid="{BB57DD30-0EA0-4985-84B7-73CD663F4855}"/>
    <cellStyle name="Monétaire 3 9" xfId="3074" xr:uid="{6F34470C-258E-4F71-88C4-FD5D28D1C697}"/>
    <cellStyle name="Monétaire 4" xfId="67" xr:uid="{9BC98738-3A5B-4963-92F5-CA1AA93A8A1F}"/>
    <cellStyle name="Monétaire 4 2" xfId="97" xr:uid="{E66E3F8E-15E8-48C9-8E7C-34CAEB3E4775}"/>
    <cellStyle name="Monétaire 4 2 2" xfId="215" xr:uid="{4F0E935F-2E1F-4FA0-91B9-DCDD67EDB8DE}"/>
    <cellStyle name="Monétaire 4 2 2 2" xfId="531" xr:uid="{C5B327E0-60EE-4F22-BFF3-85E939F36CFD}"/>
    <cellStyle name="Monétaire 4 2 2 2 2" xfId="2960" xr:uid="{D8C91490-99EA-455B-837B-97520C3A5162}"/>
    <cellStyle name="Monétaire 4 2 2 2 2 2" xfId="3549" xr:uid="{EDC20D33-4FD0-49B3-8353-B92852E2545E}"/>
    <cellStyle name="Monétaire 4 2 2 2 3" xfId="3274" xr:uid="{794E80FE-8338-463F-8D63-0E0288572568}"/>
    <cellStyle name="Monétaire 4 2 2 3" xfId="2822" xr:uid="{13848F67-9AE9-4563-A268-6D3A6BE68E5F}"/>
    <cellStyle name="Monétaire 4 2 2 3 2" xfId="3411" xr:uid="{2DB119D9-FC54-4EBB-BF5D-79D305335F50}"/>
    <cellStyle name="Monétaire 4 2 2 4" xfId="3136" xr:uid="{52762C32-F941-4C3D-B931-011B3B72A213}"/>
    <cellStyle name="Monétaire 4 2 3" xfId="328" xr:uid="{9309C703-65B5-4015-BD5B-B199BC5EA433}"/>
    <cellStyle name="Monétaire 4 2 3 2" xfId="636" xr:uid="{2DFF3809-CC40-4B8B-A2EE-3CDBB3E19387}"/>
    <cellStyle name="Monétaire 4 2 3 2 2" xfId="3008" xr:uid="{83D2D048-DE6D-4DD0-BD7A-4AAD12E651C7}"/>
    <cellStyle name="Monétaire 4 2 3 2 2 2" xfId="3597" xr:uid="{6997F9F1-C352-4311-A310-39A2D8AAB6A2}"/>
    <cellStyle name="Monétaire 4 2 3 2 3" xfId="3322" xr:uid="{A436B999-0991-44AD-B0C6-F81CCD58F9F6}"/>
    <cellStyle name="Monétaire 4 2 3 3" xfId="2872" xr:uid="{556EEB53-BE34-47C8-83AB-CAA3A025A488}"/>
    <cellStyle name="Monétaire 4 2 3 3 2" xfId="3461" xr:uid="{C04FE223-8A8E-45F9-91C6-456230DF7719}"/>
    <cellStyle name="Monétaire 4 2 3 4" xfId="3186" xr:uid="{6CE7C1AB-0A10-44CE-BB9E-66985E1EE630}"/>
    <cellStyle name="Monétaire 4 2 4" xfId="443" xr:uid="{FF6F7639-43E7-45AC-896F-111C4AEDBB46}"/>
    <cellStyle name="Monétaire 4 2 4 2" xfId="2923" xr:uid="{CB7CD208-4C1D-4D72-AC81-ECF6AC50F842}"/>
    <cellStyle name="Monétaire 4 2 4 2 2" xfId="3512" xr:uid="{3E7F09C6-1B33-41CF-BFCB-A0298A45B562}"/>
    <cellStyle name="Monétaire 4 2 4 3" xfId="3237" xr:uid="{D02D7777-F366-44C4-9DCC-A37B9037BC9D}"/>
    <cellStyle name="Monétaire 4 2 5" xfId="2778" xr:uid="{4570DF09-B626-4FB6-8DE8-02A60C270413}"/>
    <cellStyle name="Monétaire 4 2 5 2" xfId="3367" xr:uid="{52C659AF-0531-4703-913E-9033291BE3A4}"/>
    <cellStyle name="Monétaire 4 2 6" xfId="3092" xr:uid="{1749BBE5-E599-4FDA-8A59-E34A04873872}"/>
    <cellStyle name="Monétaire 4 3" xfId="131" xr:uid="{9DF8C370-F369-4018-A136-72E74B20215B}"/>
    <cellStyle name="Monétaire 4 3 2" xfId="297" xr:uid="{0B0AF6ED-0C2F-4FBE-8E98-C92A65503949}"/>
    <cellStyle name="Monétaire 4 3 2 2" xfId="606" xr:uid="{93D1703C-8D5D-4798-9838-EDFC421E93E2}"/>
    <cellStyle name="Monétaire 4 3 2 2 2" xfId="2994" xr:uid="{F99DDB31-2A34-44E5-8349-3EF88619066E}"/>
    <cellStyle name="Monétaire 4 3 2 2 2 2" xfId="3583" xr:uid="{4BD1CC9E-487D-49A4-BED6-4E5ED45866B1}"/>
    <cellStyle name="Monétaire 4 3 2 2 3" xfId="3308" xr:uid="{9F8AD1D3-06C6-473C-BB89-E948F44C250A}"/>
    <cellStyle name="Monétaire 4 3 2 3" xfId="2858" xr:uid="{6E0A0611-BDAF-4FBE-AE03-8E9D67FC0938}"/>
    <cellStyle name="Monétaire 4 3 2 3 2" xfId="3447" xr:uid="{9A369B7E-81A0-4D6D-B4B4-51F498AFA2C7}"/>
    <cellStyle name="Monétaire 4 3 2 4" xfId="3172" xr:uid="{84DF3D83-D75C-4652-BF72-752019268C39}"/>
    <cellStyle name="Monétaire 4 3 3" xfId="414" xr:uid="{94FDFB50-9717-4687-A2E0-A1ADF151D967}"/>
    <cellStyle name="Monétaire 4 3 3 2" xfId="2910" xr:uid="{A5CEB5B4-0C37-46C7-8DF0-3590185E24F5}"/>
    <cellStyle name="Monétaire 4 3 3 2 2" xfId="3499" xr:uid="{E5C99C60-27AA-411F-B7EB-192A35B5CE2A}"/>
    <cellStyle name="Monétaire 4 3 3 3" xfId="3224" xr:uid="{520A76A0-E55B-46E8-8148-F7A14E84D506}"/>
    <cellStyle name="Monétaire 4 3 4" xfId="2793" xr:uid="{FBFA4AC2-3D53-4D6F-816C-5825DDB45178}"/>
    <cellStyle name="Monétaire 4 3 4 2" xfId="3382" xr:uid="{E8288ADD-E518-4896-B836-A1DC9E9086C0}"/>
    <cellStyle name="Monétaire 4 3 5" xfId="3107" xr:uid="{EB04B0B3-F516-48CD-B7C9-DC65EB367B68}"/>
    <cellStyle name="Monétaire 4 4" xfId="180" xr:uid="{B7785463-E1E4-47A4-9EEC-91AB9C843F78}"/>
    <cellStyle name="Monétaire 4 4 2" xfId="503" xr:uid="{D1B08192-25CF-4DC0-B8DC-44EA0B47B2BE}"/>
    <cellStyle name="Monétaire 4 4 2 2" xfId="2947" xr:uid="{98E7E9B4-0113-439E-9AA1-572E6ABD4D7F}"/>
    <cellStyle name="Monétaire 4 4 2 2 2" xfId="3536" xr:uid="{1C900A6D-A833-4043-A7A1-F36746855A2B}"/>
    <cellStyle name="Monétaire 4 4 2 3" xfId="3261" xr:uid="{AA7684B9-7078-42F9-BB5A-1C67433428F8}"/>
    <cellStyle name="Monétaire 4 4 3" xfId="2808" xr:uid="{6D5B6C1F-C57C-4617-A4EF-FA4BE8B41004}"/>
    <cellStyle name="Monétaire 4 4 3 2" xfId="3397" xr:uid="{404CE024-1078-4C96-A63D-A9BB17234480}"/>
    <cellStyle name="Monétaire 4 4 4" xfId="3122" xr:uid="{4CC7F31F-C655-4070-AB5A-B471D51DCA58}"/>
    <cellStyle name="Monétaire 4 5" xfId="255" xr:uid="{0B1C1779-216A-4B5C-B055-6E16AFA07AAA}"/>
    <cellStyle name="Monétaire 4 5 2" xfId="564" xr:uid="{EC54D8F1-A6F7-43ED-86B6-767BCCE21AE4}"/>
    <cellStyle name="Monétaire 4 5 2 2" xfId="2975" xr:uid="{F17F7C35-A405-4FD1-8837-C8E509A0D3AA}"/>
    <cellStyle name="Monétaire 4 5 2 2 2" xfId="3564" xr:uid="{3F0EAB8A-2D42-4B90-8175-CAB2F6030691}"/>
    <cellStyle name="Monétaire 4 5 2 3" xfId="3289" xr:uid="{4EEFAA59-E41D-412B-93D5-D1105131C8B4}"/>
    <cellStyle name="Monétaire 4 5 3" xfId="2839" xr:uid="{B58FDCC5-B903-4EDC-84B7-8435F40F74D5}"/>
    <cellStyle name="Monétaire 4 5 3 2" xfId="3428" xr:uid="{A4D2E1FB-51C8-4316-B912-4845B3182E98}"/>
    <cellStyle name="Monétaire 4 5 4" xfId="3153" xr:uid="{4657A437-4C81-4421-A6C4-60B8E2A17DB7}"/>
    <cellStyle name="Monétaire 4 6" xfId="373" xr:uid="{A9AE00B7-A167-4304-B006-DB3232A62A11}"/>
    <cellStyle name="Monétaire 4 6 2" xfId="2891" xr:uid="{5169503D-7C30-472B-9C31-72A873E6DDF7}"/>
    <cellStyle name="Monétaire 4 6 2 2" xfId="3480" xr:uid="{B3BF2037-DF5D-4CB7-B760-CFCCAEFF6623}"/>
    <cellStyle name="Monétaire 4 6 3" xfId="3205" xr:uid="{E686E977-E2CD-436D-929A-07C6BC5D8C41}"/>
    <cellStyle name="Monétaire 4 7" xfId="2764" xr:uid="{059F5ED6-8DD1-4EB6-9E1D-A7C551CD97E7}"/>
    <cellStyle name="Monétaire 4 7 2" xfId="3353" xr:uid="{0F3DA94C-F7A9-4029-A724-F98F87A604BD}"/>
    <cellStyle name="Monétaire 4 8" xfId="3078" xr:uid="{C7CDD5CA-BBB6-4ABF-9487-9F8CA7FF99FE}"/>
    <cellStyle name="Monétaire 5" xfId="226" xr:uid="{570D3586-F2A6-42A6-9395-80BA6468CD57}"/>
    <cellStyle name="Monétaire 5 2" xfId="339" xr:uid="{65922C0A-E0BF-4A19-9B6A-A664544CFD21}"/>
    <cellStyle name="Monétaire 5 2 2" xfId="454" xr:uid="{02A0BE00-58E7-4146-A925-D13559A3BFF2}"/>
    <cellStyle name="Monétaire 5 2 2 2" xfId="2928" xr:uid="{A69C47F7-AB7A-4962-A06B-E8EF451F68D4}"/>
    <cellStyle name="Monétaire 5 2 2 2 2" xfId="3517" xr:uid="{D25AABA2-DE86-4D30-8EBD-209D45B6C8B7}"/>
    <cellStyle name="Monétaire 5 2 2 3" xfId="3242" xr:uid="{D0A895C6-600C-4C41-AFDD-D864AA3061AC}"/>
    <cellStyle name="Monétaire 5 2 3" xfId="2877" xr:uid="{60C8F978-D521-4603-8C77-5980B8BAB409}"/>
    <cellStyle name="Monétaire 5 2 3 2" xfId="3466" xr:uid="{F1855EBF-6438-4300-AAFA-185492A1815F}"/>
    <cellStyle name="Monétaire 5 2 4" xfId="3191" xr:uid="{E04CE21A-42B8-4C6D-856C-EC65AD17D4BE}"/>
    <cellStyle name="Monétaire 5 3" xfId="266" xr:uid="{AAC0BF73-64CE-44AD-B481-7F45ABC47E5D}"/>
    <cellStyle name="Monétaire 5 3 2" xfId="575" xr:uid="{238CA99D-6A07-4C58-BE23-2042DC68680F}"/>
    <cellStyle name="Monétaire 5 3 2 2" xfId="2980" xr:uid="{88B4D813-1021-4FAC-B443-59F5B4372DF3}"/>
    <cellStyle name="Monétaire 5 3 2 2 2" xfId="3569" xr:uid="{34DFC88E-9973-4364-80F4-29E4036DC675}"/>
    <cellStyle name="Monétaire 5 3 2 3" xfId="3294" xr:uid="{857919A6-A4FE-4383-BA69-58716E2688A6}"/>
    <cellStyle name="Monétaire 5 3 3" xfId="2844" xr:uid="{87840687-C574-40FC-AF4E-3BB3F24CCB21}"/>
    <cellStyle name="Monétaire 5 3 3 2" xfId="3433" xr:uid="{2471BC8A-6C8C-4EA9-9C82-3CC42F28A687}"/>
    <cellStyle name="Monétaire 5 3 4" xfId="3158" xr:uid="{193CF586-2965-4774-A00E-855DE525077D}"/>
    <cellStyle name="Monétaire 5 4" xfId="384" xr:uid="{88DDBA33-80B8-4396-80E6-5858408C3CBA}"/>
    <cellStyle name="Monétaire 5 4 2" xfId="2896" xr:uid="{8589E2EE-8D88-4BEF-9C61-F9563D8900BC}"/>
    <cellStyle name="Monétaire 5 4 2 2" xfId="3485" xr:uid="{0DC940D5-BCA2-44DE-B620-A40F24DB07B9}"/>
    <cellStyle name="Monétaire 5 4 3" xfId="3210" xr:uid="{7643909B-1580-4190-8571-2992669BBA6F}"/>
    <cellStyle name="Monétaire 5 5" xfId="2827" xr:uid="{99D42233-741C-45C4-A405-DB7ECB7C3646}"/>
    <cellStyle name="Monétaire 5 5 2" xfId="3416" xr:uid="{75B124D4-496F-4876-BD45-E71DF6D8AE8D}"/>
    <cellStyle name="Monétaire 5 6" xfId="3141" xr:uid="{EA2D39D2-BC42-49CF-A2CF-961110FE98E1}"/>
    <cellStyle name="Monétaire 6" xfId="348" xr:uid="{609DBD27-6DC3-4C61-9FDE-9B7E6E5D6C6A}"/>
    <cellStyle name="Monétaire 6 2" xfId="2880" xr:uid="{7F9BD6FF-E123-4A6F-BDC8-8212626A8EE5}"/>
    <cellStyle name="Monétaire 6 2 2" xfId="3469" xr:uid="{5CE5689D-7AED-41F1-88C1-28BA0069DF04}"/>
    <cellStyle name="Monétaire 6 3" xfId="3194" xr:uid="{3D264F81-B4E3-4FA0-A4A0-A95790180BA9}"/>
    <cellStyle name="Monétaire 7" xfId="655" xr:uid="{8EDCB274-8495-432C-A7AA-6D78A21EAEAD}"/>
    <cellStyle name="Monétaire 7 2" xfId="3015" xr:uid="{DF794E0E-FD7C-4F23-8E79-C802127D4DCD}"/>
    <cellStyle name="Monétaire 7 2 2" xfId="3604" xr:uid="{1C16BFB8-761C-47CC-95C3-0063F11762BF}"/>
    <cellStyle name="Monétaire 7 3" xfId="3329" xr:uid="{5010A7BC-4564-4EA1-9FA5-9B9DE151D3EE}"/>
    <cellStyle name="Monétaire 8" xfId="3620" xr:uid="{19638BC6-472C-41E0-B2E0-882909D95D5E}"/>
    <cellStyle name="Monétaire 9" xfId="3631" xr:uid="{4B31E630-7E4F-46B2-92D8-2EC1E9CF5920}"/>
    <cellStyle name="Monétaire0" xfId="1067" xr:uid="{7DE6CCBC-8196-48A6-A3D2-CD8920C35F19}"/>
    <cellStyle name="Monétaire0 2" xfId="1068" xr:uid="{A0E8D274-DD41-448D-A85E-7014579B72AF}"/>
    <cellStyle name="Monétaire0 2 2" xfId="2059" xr:uid="{9CC7CB94-2B87-4400-BD65-602EC70AD65F}"/>
    <cellStyle name="Monétaire0 3" xfId="2058" xr:uid="{402C4C3A-C69F-4F70-9845-5912E121363B}"/>
    <cellStyle name="N?rmal_la?oux_larou?" xfId="1070" xr:uid="{9E6C939C-FC44-4DA8-8429-7DBA324767AF}"/>
    <cellStyle name="Neutral" xfId="2752" xr:uid="{ACD6EBCD-31F3-4743-8EA9-0636C59964B1}"/>
    <cellStyle name="Neutral 2" xfId="2060" xr:uid="{FE162578-934C-490B-9A28-79A3233186ED}"/>
    <cellStyle name="Neutral 3" xfId="2713" xr:uid="{5152117D-71EE-4277-B730-8F9967D3869D}"/>
    <cellStyle name="Neutrale" xfId="1071" xr:uid="{7CC501D9-F384-4724-A311-0DDA05CC4777}"/>
    <cellStyle name="Neutrale 2" xfId="2061" xr:uid="{27DBEAAB-67B2-4446-B84D-502F8FBCA8D5}"/>
    <cellStyle name="Neutre 2" xfId="146" xr:uid="{3E4D57EF-5899-4BA3-BA0B-F15D9CD38FE3}"/>
    <cellStyle name="Neutre 2 2" xfId="2062" xr:uid="{50C247F0-9695-407E-A2FB-AAA8FE363844}"/>
    <cellStyle name="Neutre 2 3" xfId="1072" xr:uid="{382C1ECF-ACD2-4250-BBF3-F364139302F9}"/>
    <cellStyle name="Norma?_On Hol?" xfId="1073" xr:uid="{F3FF8EE6-904D-4A87-8942-82ACC60283C0}"/>
    <cellStyle name="Normaᷬ_On Holᷤ" xfId="1074" xr:uid="{F5C7FD3F-C462-4295-B454-70FDEC4E2087}"/>
    <cellStyle name="Normal" xfId="0" builtinId="0"/>
    <cellStyle name="Normal - Style1" xfId="1075" xr:uid="{642FFB54-E603-4A2A-8CC8-6DB390ACA59E}"/>
    <cellStyle name="Normal - Style1 2" xfId="2063" xr:uid="{B671761B-307E-4A73-871A-66DE10D76CA8}"/>
    <cellStyle name="Normal 10" xfId="1076" xr:uid="{8D43493D-CB8B-4726-9F1A-FCA171C8BCFE}"/>
    <cellStyle name="Normal 10 2" xfId="2064" xr:uid="{D53FE7EA-D8B3-4742-9C71-C4C9D184FC41}"/>
    <cellStyle name="Normal 11" xfId="1077" xr:uid="{6D2B3980-0547-4022-9EB0-2CE25E93727C}"/>
    <cellStyle name="Normal 11 2" xfId="2065" xr:uid="{21107C43-30F4-4808-9758-BFA0EF57C5FC}"/>
    <cellStyle name="Normal 12" xfId="1078" xr:uid="{5474DFFB-D4FA-4838-B40F-0CAA7E81F6CA}"/>
    <cellStyle name="Normal 12 2" xfId="1079" xr:uid="{18F6BE04-6DBB-4479-9B84-8CF941763E21}"/>
    <cellStyle name="Normal 12 2 2" xfId="2067" xr:uid="{AEEE147D-7ED5-4DDB-BD49-807CF13519E8}"/>
    <cellStyle name="Normal 12 3" xfId="1080" xr:uid="{1733CB87-8A09-4064-8A22-10EE53F737E5}"/>
    <cellStyle name="Normal 12 3 2" xfId="2068" xr:uid="{B010E61E-3033-46D4-8C09-854B0F77C9FD}"/>
    <cellStyle name="Normal 12 4" xfId="2066" xr:uid="{1F285FC8-D9A7-496A-A723-6E4B024C1626}"/>
    <cellStyle name="Normal 12 5" xfId="2724" xr:uid="{53871744-CEC0-476D-85B6-C3E966FAB7A6}"/>
    <cellStyle name="Normal 13" xfId="1081" xr:uid="{D1AC212B-FC91-424C-818E-A86F9AE15C98}"/>
    <cellStyle name="Normal 13 2" xfId="2069" xr:uid="{BAB16AEF-4CDD-49F5-A07E-CBF74E89FD79}"/>
    <cellStyle name="Normal 14" xfId="1082" xr:uid="{C5329A6E-5044-4AB3-98FB-3D9D39E1A2BD}"/>
    <cellStyle name="Normal 14 2" xfId="2070" xr:uid="{FAA4524B-3A84-48F2-8981-2DCECBF444F6}"/>
    <cellStyle name="Normal 15" xfId="1083" xr:uid="{C339C624-B183-40A6-822D-800DC7CF7EF6}"/>
    <cellStyle name="Normal 15 2" xfId="2071" xr:uid="{A4E9FFD8-1999-4EBC-9448-626DCE0B84FF}"/>
    <cellStyle name="Normal 16" xfId="1084" xr:uid="{F0F1AEAD-21A6-4950-9779-A01FD4D6CD18}"/>
    <cellStyle name="Normal 16 2" xfId="2072" xr:uid="{73E8E7C6-43DB-4770-9D27-9496D8EA2CC0}"/>
    <cellStyle name="Normal 17" xfId="1085" xr:uid="{C32960B7-D7BB-49F7-9778-D05A958F50B0}"/>
    <cellStyle name="Normal 17 2" xfId="2073" xr:uid="{AA2A6A0A-ACC9-4469-93B1-E8CB73040C70}"/>
    <cellStyle name="Normal 18" xfId="1086" xr:uid="{931C4E91-E46D-448A-9CE2-74E9FDCB56D5}"/>
    <cellStyle name="Normal 18 2" xfId="2074" xr:uid="{9157DB3F-132F-44F7-B8D5-391210A58D87}"/>
    <cellStyle name="Normal 19" xfId="1087" xr:uid="{F83F4BED-CFD1-4B40-988B-091083AD1D7F}"/>
    <cellStyle name="Normal 19 2" xfId="2075" xr:uid="{AE60529F-48B8-4CCD-AFCC-232A157FD4A1}"/>
    <cellStyle name="Normal 2" xfId="9" xr:uid="{B14EBC6A-C287-4B60-B196-C5E9FA06C1B9}"/>
    <cellStyle name="Normal 2 10" xfId="1088" xr:uid="{27C3328E-2E08-413B-B988-8589D476B1CC}"/>
    <cellStyle name="Normal 2 11" xfId="3634" xr:uid="{4C744611-96A2-4C1C-8B83-1C792DBBFFFC}"/>
    <cellStyle name="Normal 2 2" xfId="44" xr:uid="{54B59C13-56C2-4250-8121-787075673BF4}"/>
    <cellStyle name="Normal 2 2 2" xfId="51" xr:uid="{AE71D766-4DA3-4588-A18A-0EB15F56BFE8}"/>
    <cellStyle name="Normal 2 2 2 2" xfId="2077" xr:uid="{BFCB4189-666E-48ED-BDCF-E1F54BCB7D1B}"/>
    <cellStyle name="Normal 2 2 3" xfId="464" xr:uid="{88C7242A-DE05-42DC-9E21-BA4AC7CBB36C}"/>
    <cellStyle name="Normal 2 2 4" xfId="1089" xr:uid="{4CF7AD6A-6E91-4FD4-BE61-E26D0314827F}"/>
    <cellStyle name="Normal 2 2 5" xfId="3622" xr:uid="{7B6AE86C-D7F3-4423-8BF3-05E3F9D1A490}"/>
    <cellStyle name="Normal 2 3" xfId="46" xr:uid="{AECA545B-D599-4642-9583-94EFC8FE07C7}"/>
    <cellStyle name="Normal 2 3 17" xfId="2669" xr:uid="{4389C21A-EA2C-4740-8801-0AF16DD9C707}"/>
    <cellStyle name="Normal 2 3 2" xfId="1091" xr:uid="{D597A6EC-C0C6-4A7A-A8F8-C64F022C7F86}"/>
    <cellStyle name="Normal 2 3 2 2" xfId="2079" xr:uid="{7D9687F4-A297-44D5-B978-96068F10C4F1}"/>
    <cellStyle name="Normal 2 3 3" xfId="2078" xr:uid="{024CC054-4D5A-40C7-8153-49F632E135CC}"/>
    <cellStyle name="Normal 2 3 4" xfId="1090" xr:uid="{1F2944AD-ADB5-41E6-9366-9A427B09C8BF}"/>
    <cellStyle name="Normal 2 4" xfId="109" xr:uid="{8F5F3A85-BA3C-4B2A-94AF-B26CFB1A28B4}"/>
    <cellStyle name="Normal 2 4 2" xfId="2080" xr:uid="{FD2E0357-BFA2-4CAA-840A-730A2F1DD7CA}"/>
    <cellStyle name="Normal 2 4 3" xfId="1092" xr:uid="{AD93D72D-9559-40CB-A4F6-E93F063144D9}"/>
    <cellStyle name="Normal 2 5" xfId="190" xr:uid="{9B522974-B048-43E2-92E0-D0DF3AFDBC1B}"/>
    <cellStyle name="Normal 2 5 2" xfId="2081" xr:uid="{70A872D3-76F1-44F8-8BEE-401BF6AD6E98}"/>
    <cellStyle name="Normal 2 5 3" xfId="1093" xr:uid="{A6B413C0-8910-40D4-811C-A74A57FD9665}"/>
    <cellStyle name="Normal 2 6" xfId="32" xr:uid="{59D590ED-DD27-4F45-B81B-1693305DA389}"/>
    <cellStyle name="Normal 2 6 2" xfId="2076" xr:uid="{5900EFB1-DF36-4961-89F4-116B4F020231}"/>
    <cellStyle name="Normal 2 7" xfId="681" xr:uid="{349AA2D7-00DA-4F37-A3B0-20E481E31DC7}"/>
    <cellStyle name="Normal 2 7 2" xfId="2714" xr:uid="{9EA0BC50-880B-461F-A904-CC819B1A2277}"/>
    <cellStyle name="Normal 2 8" xfId="2722" xr:uid="{39721DCF-4A6C-43B0-B8BD-231BC2706D3F}"/>
    <cellStyle name="Normal 2 9" xfId="2729" xr:uid="{8933FAE8-9EA3-4CD3-A7A9-994F6A67A6EB}"/>
    <cellStyle name="Normal 2_ANNÉE 2015" xfId="1094" xr:uid="{5DCC6177-3ACC-450B-B2FE-F9D3ACB46756}"/>
    <cellStyle name="Normal 20" xfId="1095" xr:uid="{5C75E159-DE50-4206-8490-62F633801E34}"/>
    <cellStyle name="Normal 20 2" xfId="2082" xr:uid="{C7B77F10-241D-46AB-A7C6-77F325214B37}"/>
    <cellStyle name="Normal 21" xfId="1096" xr:uid="{31A24962-7A31-4A11-971E-A67476575366}"/>
    <cellStyle name="Normal 21 2" xfId="2083" xr:uid="{AB3E21A2-8B76-41BF-A59A-84C2186C591C}"/>
    <cellStyle name="Normal 22" xfId="1097" xr:uid="{B6CB2F70-85A3-4CB1-8334-5B5B2E7A0C79}"/>
    <cellStyle name="Normal 22 2" xfId="2084" xr:uid="{29F7A0E5-FAE8-41CB-8B62-4F5C42F8EDBC}"/>
    <cellStyle name="Normal 23" xfId="1098" xr:uid="{56272D0A-7FD9-423B-925E-C4119E3E7D44}"/>
    <cellStyle name="Normal 23 2" xfId="2085" xr:uid="{9EF57A62-916A-48E6-8A0F-85A0E54954D5}"/>
    <cellStyle name="Normal 24" xfId="1099" xr:uid="{C73A4E3C-9A78-48FD-9D2C-4D58F6327CAB}"/>
    <cellStyle name="Normal 24 2" xfId="2086" xr:uid="{AFCDCC0E-935A-4C5B-A6E8-DBB9E108EC11}"/>
    <cellStyle name="Normal 25" xfId="1100" xr:uid="{39E9A815-DDC3-469A-9FC7-DDB2B9EF0AA5}"/>
    <cellStyle name="Normal 25 2" xfId="2087" xr:uid="{BF276531-FF52-4D20-BBF0-97D641BADC23}"/>
    <cellStyle name="Normal 26" xfId="1101" xr:uid="{57D59E2E-FD31-453F-9424-8D0B45002424}"/>
    <cellStyle name="Normal 26 2" xfId="2088" xr:uid="{6D8BB4B1-300A-4F3F-9423-8A4CBCCA96A0}"/>
    <cellStyle name="Normal 27" xfId="1102" xr:uid="{75F00D2A-8038-4BD6-AC08-30F9919E4BEA}"/>
    <cellStyle name="Normal 27 2" xfId="2089" xr:uid="{0553C64F-EA50-4BB1-8CCB-6A2D56C20D06}"/>
    <cellStyle name="Normal 28" xfId="1103" xr:uid="{92F404DA-8E16-4067-B0A9-58D5B6EFAF06}"/>
    <cellStyle name="Normal 28 2" xfId="2090" xr:uid="{9CE100F6-70BF-42F4-9BEB-9B8E39B7B38E}"/>
    <cellStyle name="Normal 29" xfId="1104" xr:uid="{0AA51240-0CE9-4F3F-B4A3-85B1D41B9257}"/>
    <cellStyle name="Normal 3" xfId="10" xr:uid="{AAB80CE3-0BD9-4C48-B987-A9BCC80A6A70}"/>
    <cellStyle name="Normal 3 10" xfId="3628" xr:uid="{DD6E592E-117F-4EF2-A987-2D9E68E02AD8}"/>
    <cellStyle name="Normal 3 11" xfId="3636" xr:uid="{107D1CCA-0FA1-4948-A423-A6BB9E02DC43}"/>
    <cellStyle name="Normal 3 2" xfId="49" xr:uid="{115EA194-D376-43C7-8FCB-612B83BECB87}"/>
    <cellStyle name="Normal 3 2 2" xfId="148" xr:uid="{C5E5A25C-4364-46D4-995F-DA2E4015F60A}"/>
    <cellStyle name="Normal 3 2 2 2" xfId="2092" xr:uid="{DE94015D-829B-411D-BA54-3C67F3C07FD1}"/>
    <cellStyle name="Normal 3 2 3" xfId="1106" xr:uid="{BADD01B0-7C8F-43DF-8EE4-6BDD51D2CB46}"/>
    <cellStyle name="Normal 3 3" xfId="147" xr:uid="{B1473A3E-35CD-47F2-87E6-2F35430F146F}"/>
    <cellStyle name="Normal 3 3 2" xfId="2093" xr:uid="{5675309A-3BA8-44C6-92CD-05B7C75641A4}"/>
    <cellStyle name="Normal 3 3 3" xfId="1107" xr:uid="{7527E063-7C7A-45BF-B9B1-E7CF7CFBF642}"/>
    <cellStyle name="Normal 3 4" xfId="463" xr:uid="{ACABE5FD-961C-47A8-8D55-38DF76E2AB92}"/>
    <cellStyle name="Normal 3 4 2" xfId="2094" xr:uid="{FCCB6AE0-7C9A-488C-B866-EC55AAB02628}"/>
    <cellStyle name="Normal 3 4 3" xfId="1108" xr:uid="{5051D513-73D8-47ED-A311-C4B377B24E18}"/>
    <cellStyle name="Normal 3 5" xfId="38" xr:uid="{3A89BB24-4D71-4053-9882-6071C8BF8007}"/>
    <cellStyle name="Normal 3 5 2" xfId="2095" xr:uid="{398CD898-CEAA-4C58-A351-2F3AACFA564D}"/>
    <cellStyle name="Normal 3 5 3" xfId="1109" xr:uid="{24F3B9CB-AAA9-40B7-B085-67F69BB3D0FE}"/>
    <cellStyle name="Normal 3 6" xfId="684" xr:uid="{A0C491A7-5542-48E0-8EC8-33F7E926EBFE}"/>
    <cellStyle name="Normal 3 6 2" xfId="2091" xr:uid="{2D4C28DC-69DB-4B80-A360-E585AC0DE776}"/>
    <cellStyle name="Normal 3 7" xfId="2725" xr:uid="{F207166C-A5FA-4AF7-A846-CC8320C443ED}"/>
    <cellStyle name="Normal 3 8" xfId="2730" xr:uid="{6CE2FED9-338A-4763-B3B8-AF8AF9E0B392}"/>
    <cellStyle name="Normal 3 9" xfId="1105" xr:uid="{B0AAFE39-698A-4250-9CC7-274D9F7991CA}"/>
    <cellStyle name="Normal 3_ANNÉE 2015" xfId="1110" xr:uid="{2EE2B189-1651-4007-941D-72CD8C291E85}"/>
    <cellStyle name="Normal 30" xfId="2720" xr:uid="{78B14886-C9CA-4B31-B638-7FFE5EAAB69B}"/>
    <cellStyle name="Normal 30 2" xfId="2744" xr:uid="{39539877-0647-462D-9B52-5F87BEB2C991}"/>
    <cellStyle name="Normal 31" xfId="2697" xr:uid="{277A2106-5E15-47C6-B952-26A7CE527C02}"/>
    <cellStyle name="Normal 32" xfId="2727" xr:uid="{25DAFE8D-FE5B-4797-AB6B-5903B4A4458F}"/>
    <cellStyle name="Normal 32 2" xfId="2745" xr:uid="{F653ADF0-242C-4742-9679-CAAB0AF62D15}"/>
    <cellStyle name="Normal 33" xfId="2728" xr:uid="{EE273116-A060-4903-9499-00C368508140}"/>
    <cellStyle name="Normal 33 2" xfId="2746" xr:uid="{03687662-F11F-4F28-9B66-8B798D794EEF}"/>
    <cellStyle name="Normal 34" xfId="2741" xr:uid="{9431F636-0FEE-4505-9FE1-D192028C24ED}"/>
    <cellStyle name="Normal 35" xfId="691" xr:uid="{4A835AED-D21C-486E-A96B-5CF5A8A28988}"/>
    <cellStyle name="Normal 36" xfId="2748" xr:uid="{8BDF29C9-08A0-447B-A1C0-05A2BF537906}"/>
    <cellStyle name="Normal 37" xfId="3028" xr:uid="{95CE0036-2344-438C-AFFC-7CEE6D79B677}"/>
    <cellStyle name="Normal 38" xfId="2750" xr:uid="{A01658CA-3686-41C3-8ECA-08BC3EE128D0}"/>
    <cellStyle name="Normal 39" xfId="3029" xr:uid="{889DDAD0-66DF-4C3D-B198-461FE78510AD}"/>
    <cellStyle name="Normal 4" xfId="11" xr:uid="{C4FD44EF-855B-4DA3-81B4-E31BCD1F9BA2}"/>
    <cellStyle name="Normal 4 2" xfId="150" xr:uid="{049F260C-AEED-4857-88F4-5B12420E2DF2}"/>
    <cellStyle name="Normal 4 2 2" xfId="43" xr:uid="{6CFCF1D4-8C08-4215-B984-C11FF98F6868}"/>
    <cellStyle name="Normal 4 2 2 2" xfId="2097" xr:uid="{1ABA910B-8CF7-422C-A297-7833C3588159}"/>
    <cellStyle name="Normal 4 2 3" xfId="363" xr:uid="{D6287CDA-746E-4643-A373-E0ABF5A9E3BB}"/>
    <cellStyle name="Normal 4 2 4" xfId="484" xr:uid="{3FB7178F-7F24-4FA6-9DC7-A05F18DB5141}"/>
    <cellStyle name="Normal 4 2 5" xfId="1112" xr:uid="{BE30B08D-D460-47C6-BFDF-0A28324108C1}"/>
    <cellStyle name="Normal 4 3" xfId="149" xr:uid="{C23906E0-3527-426A-8D33-EFF4DDAF6061}"/>
    <cellStyle name="Normal 4 3 2" xfId="2098" xr:uid="{F796C83D-CE89-4478-AD73-0C5C2DFC8566}"/>
    <cellStyle name="Normal 4 3 3" xfId="1113" xr:uid="{17DA4D03-D7EB-4A7B-A6D5-E86CA1AA2D0D}"/>
    <cellStyle name="Normal 4 4" xfId="1114" xr:uid="{9705D513-59E6-479F-8B54-CF0F1377E729}"/>
    <cellStyle name="Normal 4 4 2" xfId="2099" xr:uid="{D24D8FC0-405A-49CE-B40A-1EF9CE893158}"/>
    <cellStyle name="Normal 4 5" xfId="1115" xr:uid="{311CD1AE-D5BA-4B16-ADBF-814039F6F194}"/>
    <cellStyle name="Normal 4 5 2" xfId="2100" xr:uid="{4963875E-5FCB-4B80-8711-E57A8E69ACA5}"/>
    <cellStyle name="Normal 4 6" xfId="2096" xr:uid="{0838FFEE-99D6-4AA6-9546-7C66A5ED2FDA}"/>
    <cellStyle name="Normal 4 7" xfId="2731" xr:uid="{4A453012-2B16-4596-8DBA-520401F66A23}"/>
    <cellStyle name="Normal 4 8" xfId="1111" xr:uid="{0624E3C1-CDB7-48A8-9EC9-58A0D7BD1865}"/>
    <cellStyle name="Normal 4_ANNÉE 2015" xfId="1116" xr:uid="{002FE13F-F278-4A5A-B457-D163DE85B5F9}"/>
    <cellStyle name="Normal 40" xfId="3030" xr:uid="{219CC9B4-F783-4462-8FB2-5826A49F5CA6}"/>
    <cellStyle name="Normal 41" xfId="3031" xr:uid="{4A7984E9-9106-4670-9D62-159D81CFDA5E}"/>
    <cellStyle name="Normal 42" xfId="3032" xr:uid="{6BA90465-62A1-40AA-BF5E-44D7F6056AB6}"/>
    <cellStyle name="Normal 43" xfId="3033" xr:uid="{8526BE15-9141-45BB-97BD-BD1363532DB9}"/>
    <cellStyle name="Normal 44" xfId="3034" xr:uid="{7CE00BA6-611C-4D09-8AE8-FEBA38DA060F}"/>
    <cellStyle name="Normal 45" xfId="3035" xr:uid="{C83A1125-6A78-4FA7-A840-C23C69628EEB}"/>
    <cellStyle name="Normal 46" xfId="3036" xr:uid="{656DB404-50B9-4438-9FD4-8D0640AD15EF}"/>
    <cellStyle name="Normal 47" xfId="3037" xr:uid="{369560FC-C030-45A0-A6B3-F5E79CEF4FE2}"/>
    <cellStyle name="Normal 48" xfId="3038" xr:uid="{435D9A62-F005-4BC0-B763-78FA7097E728}"/>
    <cellStyle name="Normal 49" xfId="3039" xr:uid="{18B92438-21E7-4B9A-8407-E48317652D72}"/>
    <cellStyle name="Normal 5" xfId="151" xr:uid="{47B09EE5-358F-4B3E-9694-5E6F4D7A5109}"/>
    <cellStyle name="Normal 5 2" xfId="229" xr:uid="{1B1C3118-4FCC-4491-8C0D-75588ED5668E}"/>
    <cellStyle name="Normal 5 2 2" xfId="2102" xr:uid="{D71DF9A5-ED2F-4A51-BF78-3ABBF52F2341}"/>
    <cellStyle name="Normal 5 2 3" xfId="1118" xr:uid="{767C3294-EDF9-4145-B1E1-58028E0863C0}"/>
    <cellStyle name="Normal 5 3" xfId="305" xr:uid="{F08BDE50-7068-4CD9-8C01-BBB2A1B6FC78}"/>
    <cellStyle name="Normal 5 3 2" xfId="2103" xr:uid="{8E5DD92E-5365-4D2F-A88B-D327426B379F}"/>
    <cellStyle name="Normal 5 3 3" xfId="1119" xr:uid="{E5BA42D6-225A-4655-AE97-B200FC0DEF4E}"/>
    <cellStyle name="Normal 5 4" xfId="353" xr:uid="{518CA80A-D56B-4CDF-A078-39C82EA881FA}"/>
    <cellStyle name="Normal 5 4 2" xfId="650" xr:uid="{DFD2BE85-B259-4B6C-AC13-95EF26E5C4B5}"/>
    <cellStyle name="Normal 5 4 2 2" xfId="2104" xr:uid="{8BDC6DF6-A47B-4695-9406-7BD35D84489F}"/>
    <cellStyle name="Normal 5 4 3" xfId="1120" xr:uid="{B8F175DE-6757-434A-A6BC-BB7F1E61486D}"/>
    <cellStyle name="Normal 5 5" xfId="660" xr:uid="{A2D1FC70-A34C-4EBC-9CB9-1AC2451D1E46}"/>
    <cellStyle name="Normal 5 5 2" xfId="2101" xr:uid="{2DFF833F-5903-4954-86A2-EB8A15F93080}"/>
    <cellStyle name="Normal 5 6" xfId="2723" xr:uid="{DDCA5452-0AD4-4E2D-82DE-304C17DDBF2B}"/>
    <cellStyle name="Normal 5 7" xfId="2737" xr:uid="{F1E2BFFB-A93C-4FD6-A2A0-BDFA5A220F02}"/>
    <cellStyle name="Normal 5 8" xfId="1117" xr:uid="{AD9003DD-55BF-41AD-A474-B01D303A7AE1}"/>
    <cellStyle name="Normal 5_ANNÉE 2015" xfId="1121" xr:uid="{FC9382E8-D463-4292-8912-47A8DF58DA22}"/>
    <cellStyle name="Normal 50" xfId="3040" xr:uid="{3556A04E-7B16-4ED5-A415-6C170AAACAE8}"/>
    <cellStyle name="Normal 51" xfId="3041" xr:uid="{3AF695CC-E4A2-4DB3-A9B2-C216B93B683C}"/>
    <cellStyle name="Normal 52" xfId="3042" xr:uid="{37775AEA-0215-43D2-939F-3A3037266589}"/>
    <cellStyle name="Normal 53" xfId="3043" xr:uid="{59B338BC-CCDC-41AB-B8F4-2EDD20070C8B}"/>
    <cellStyle name="Normal 54" xfId="3044" xr:uid="{8B3D413A-06ED-44D0-93D0-D2E311732514}"/>
    <cellStyle name="Normal 55" xfId="3045" xr:uid="{2D8008D2-460D-4791-A17A-CBCA746F7FCA}"/>
    <cellStyle name="Normal 56" xfId="3046" xr:uid="{C86D0B80-246A-411D-AB13-804FC41AC7D2}"/>
    <cellStyle name="Normal 57" xfId="3047" xr:uid="{9B046DBC-B505-46CA-864F-EAA83BF1A6FF}"/>
    <cellStyle name="Normal 58" xfId="3048" xr:uid="{02A7E8CB-8ED3-4344-8AD6-A296B1953766}"/>
    <cellStyle name="Normal 59" xfId="3049" xr:uid="{10E6789C-8848-4B02-BC45-F87D6285F483}"/>
    <cellStyle name="Normal 6" xfId="42" xr:uid="{BA100814-5820-4DC1-A524-D8599D9C9C64}"/>
    <cellStyle name="Normal 6 2" xfId="152" xr:uid="{19587822-2413-447A-9BFC-E4E49907442B}"/>
    <cellStyle name="Normal 6 2 2" xfId="2106" xr:uid="{5E054EFE-E8C4-45EC-B3E5-E4CC2D65728C}"/>
    <cellStyle name="Normal 6 2 3" xfId="1123" xr:uid="{86F5BFE1-3CCA-497D-9E16-4FAC6D58242C}"/>
    <cellStyle name="Normal 6 3" xfId="1124" xr:uid="{C53BDBC7-A6B9-4D93-956A-7A3AA747C1C8}"/>
    <cellStyle name="Normal 6 3 2" xfId="2107" xr:uid="{C04F69BC-C97D-4B03-A25B-B5D1D8C12F3F}"/>
    <cellStyle name="Normal 6 4" xfId="1125" xr:uid="{D5EE1818-194E-495C-92E3-D258121FCB01}"/>
    <cellStyle name="Normal 6 4 2" xfId="2108" xr:uid="{77AA6992-59E5-44C9-9624-F1422CEBA892}"/>
    <cellStyle name="Normal 6 5" xfId="2105" xr:uid="{3ED0AE6D-D78C-43B1-B276-98507592432A}"/>
    <cellStyle name="Normal 6 6" xfId="2732" xr:uid="{43DAC8A0-47AA-4589-896B-5D383FB2C3DF}"/>
    <cellStyle name="Normal 6 7" xfId="1122" xr:uid="{D703D664-2A07-4674-A743-D66F9408687F}"/>
    <cellStyle name="Normal 6_ANNÉE 2015" xfId="1126" xr:uid="{DCB9B015-209E-4837-A6BD-AF39C67C938F}"/>
    <cellStyle name="Normal 60" xfId="3050" xr:uid="{4F969909-D849-4FAC-9B77-B9950F1D4994}"/>
    <cellStyle name="Normal 61" xfId="3051" xr:uid="{91C88558-6530-48DB-9794-DD03EC62B3DA}"/>
    <cellStyle name="Normal 62" xfId="3052" xr:uid="{BDD9AE9C-7188-4631-9C27-E4991CEE9D4F}"/>
    <cellStyle name="Normal 63" xfId="3053" xr:uid="{46286E69-889A-408A-93E7-99579DE6A83D}"/>
    <cellStyle name="Normal 64" xfId="3054" xr:uid="{36481E2E-EC3A-476E-9B25-AFB2C0584591}"/>
    <cellStyle name="Normal 65" xfId="3055" xr:uid="{EAC98E46-0AE9-4624-A124-FAE821E6DDB8}"/>
    <cellStyle name="Normal 66" xfId="3056" xr:uid="{E6409395-C911-413E-B56F-D8231F1FFF92}"/>
    <cellStyle name="Normal 67" xfId="3057" xr:uid="{479CA10B-C0A6-46E2-8E25-17F897441B34}"/>
    <cellStyle name="Normal 68" xfId="3058" xr:uid="{B76E2016-F3C3-4627-928B-01F0F00C5565}"/>
    <cellStyle name="Normal 69" xfId="3059" xr:uid="{DB275378-F4F1-4A6E-AD9F-583B6E88DC9F}"/>
    <cellStyle name="Normal 7" xfId="153" xr:uid="{625E3EAD-2EB3-4FAD-9616-30D1CD35FE75}"/>
    <cellStyle name="Normal 7 2" xfId="2109" xr:uid="{D56AFCBF-B8DD-48B6-8759-7B3D7C1B6A0F}"/>
    <cellStyle name="Normal 7 3" xfId="2733" xr:uid="{E7CBC926-99F4-497F-9247-CFAA45F82269}"/>
    <cellStyle name="Normal 7 4" xfId="1127" xr:uid="{6049E780-565B-48F1-9E49-891E2FF538F5}"/>
    <cellStyle name="Normal 70" xfId="3060" xr:uid="{D7222333-1783-46F2-89C1-E5829B5151FB}"/>
    <cellStyle name="Normal 71" xfId="3061" xr:uid="{283C21F4-D81B-4A64-B303-CB437D898381}"/>
    <cellStyle name="Normal 72" xfId="3062" xr:uid="{F885261F-C80C-4657-BF86-37342A71C222}"/>
    <cellStyle name="Normal 73" xfId="3063" xr:uid="{9F218DF1-847E-496C-AD38-2CE9C0983F2F}"/>
    <cellStyle name="Normal 74" xfId="3064" xr:uid="{14321B71-B8FA-4F55-B52A-0F73001B23C9}"/>
    <cellStyle name="Normal 75" xfId="3617" xr:uid="{D8D50C6A-47C1-454A-8A60-6B5E1E7EB148}"/>
    <cellStyle name="Normal 76" xfId="3618" xr:uid="{CF0856EF-C918-4D02-8C2E-09DAC7AB5250}"/>
    <cellStyle name="Normal 77" xfId="3619" xr:uid="{1FA65EF8-2AFC-49EF-A35F-8BFB9BDBC95D}"/>
    <cellStyle name="Normal 8" xfId="677" xr:uid="{318D2F82-545B-4E37-8C0D-EDD2985D1DCD}"/>
    <cellStyle name="Normal 8 2" xfId="2110" xr:uid="{2145CA3D-1379-4DE1-912D-D81B13DEFEFB}"/>
    <cellStyle name="Normal 8 3" xfId="2734" xr:uid="{7BB7B07F-ECF1-4776-AEE2-4BC8F0DE549F}"/>
    <cellStyle name="Normal 8 4" xfId="1128" xr:uid="{621059EA-D5CF-43D7-A4C8-844010F37F26}"/>
    <cellStyle name="Normal 9" xfId="679" xr:uid="{D9746DF3-832F-4645-AF3C-B599125FA07E}"/>
    <cellStyle name="Normal 9 2" xfId="2111" xr:uid="{49F51338-085A-4EE4-97E6-A04D49051B5E}"/>
    <cellStyle name="Normal 9 3" xfId="2735" xr:uid="{E20A20A6-2B8A-4A63-B46A-BB1D2E154163}"/>
    <cellStyle name="Normal 9 4" xfId="1129" xr:uid="{A0EA2BFB-BBB8-48F3-9CB0-B5FDC2D8999A}"/>
    <cellStyle name="Normal GHG Numbers (0.00)" xfId="1130" xr:uid="{1D870B97-D1AC-47D6-A088-A8CD9045315F}"/>
    <cellStyle name="Normal GHG Numbers (0.00) 2" xfId="2112" xr:uid="{DD2700AF-FE89-42A3-B8DD-3C50674EB945}"/>
    <cellStyle name="Normale" xfId="1131" xr:uid="{1499849E-22B1-4F71-8C59-EBDC96A99B46}"/>
    <cellStyle name="Normale 2" xfId="2113" xr:uid="{BA0E0255-D319-4578-AD55-9C0F7FB7474C}"/>
    <cellStyle name="Nota" xfId="1132" xr:uid="{3A25A8F1-4E51-40F9-812E-B32D693C7060}"/>
    <cellStyle name="Nota 2" xfId="2114" xr:uid="{576BD3CD-69E7-4B49-BBC5-1CA23E290BF8}"/>
    <cellStyle name="Notas" xfId="1133" xr:uid="{326D4F4A-014D-48E1-BC5D-C48AC4DA6AE2}"/>
    <cellStyle name="Notas 2" xfId="2115" xr:uid="{EFC33BC9-4800-4150-B21E-97E40BFFCE78}"/>
    <cellStyle name="Note" xfId="1" builtinId="10" customBuiltin="1"/>
    <cellStyle name="note 1" xfId="1134" xr:uid="{A1203E0C-EDDA-4A23-9A02-164B75FA3896}"/>
    <cellStyle name="note 1 2" xfId="2116" xr:uid="{9B76A314-2945-497F-AF21-6250F180F0CC}"/>
    <cellStyle name="Note 2" xfId="1135" xr:uid="{0323CFE7-3365-4C34-AF82-BC7319965BB7}"/>
    <cellStyle name="Note 2 2" xfId="2117" xr:uid="{B5B4FC4A-8F36-407B-9C52-200BF28270EC}"/>
    <cellStyle name="note 3" xfId="1136" xr:uid="{B3CA07D0-C38B-4D52-9422-A194B52D6BB7}"/>
    <cellStyle name="note 3 2" xfId="2118" xr:uid="{ADF61FCD-3E76-4066-B02C-D5E629D96D69}"/>
    <cellStyle name="Note 4" xfId="2698" xr:uid="{5EACB467-2B70-44F6-AEB3-6EBC4D247B91}"/>
    <cellStyle name="num_note" xfId="1137" xr:uid="{85F059F5-3F1E-4045-97E2-49D4B59F72AE}"/>
    <cellStyle name="N䃯rmal_la䇲oux_larou᷸" xfId="1069" xr:uid="{BD7FAEFE-EFFB-4FB1-A1C9-EF0C06C84433}"/>
    <cellStyle name="Output" xfId="20" xr:uid="{64B23031-00A4-4868-A83F-8060437AF101}"/>
    <cellStyle name="Output 2" xfId="2119" xr:uid="{65EDF122-7693-478A-86F9-224B01F1D318}"/>
    <cellStyle name="Pourcentage" xfId="3642" builtinId="5"/>
    <cellStyle name="Pourcentage 10" xfId="1138" xr:uid="{B471DFF6-0279-4977-848A-964DA973E5D3}"/>
    <cellStyle name="Pourcentage 10 2" xfId="2120" xr:uid="{9E65C1BB-7EED-4807-80F8-A7F132B7E0A5}"/>
    <cellStyle name="Pourcentage 11" xfId="2721" xr:uid="{BDC21117-D1A7-4B22-B7FC-C54C99DF0043}"/>
    <cellStyle name="Pourcentage 11 2" xfId="2742" xr:uid="{37DF2717-4CFB-40E6-A8CF-6808943CBB71}"/>
    <cellStyle name="Pourcentage 12" xfId="2736" xr:uid="{689D1A2A-4E66-4286-B4A6-8E82CA59A998}"/>
    <cellStyle name="Pourcentage 12 2" xfId="2743" xr:uid="{2FB77110-4DBF-4B3F-8C21-3D31E24A3175}"/>
    <cellStyle name="Pourcentage 13" xfId="693" xr:uid="{D776CABE-EABA-41A5-815A-32F9B902B8DD}"/>
    <cellStyle name="Pourcentage 2" xfId="41" xr:uid="{C9493C9D-2D32-47DD-9F97-3E26BD3161C2}"/>
    <cellStyle name="Pourcentage 2 2" xfId="198" xr:uid="{C7527F0E-96FC-41F2-A80A-9DF04A6A9BF2}"/>
    <cellStyle name="Pourcentage 2 2 2" xfId="2122" xr:uid="{56C2DE02-F2A6-4C9B-A305-B8D82BF9A6B3}"/>
    <cellStyle name="Pourcentage 2 2 3" xfId="1140" xr:uid="{044E0471-14D5-49E6-B256-38B766B47165}"/>
    <cellStyle name="Pourcentage 2 3" xfId="683" xr:uid="{C79E53F3-B272-4AEB-B44B-007E8F59BBFA}"/>
    <cellStyle name="Pourcentage 2 3 2" xfId="2121" xr:uid="{BD1A18BF-87DB-4832-946B-917452D1AC5C}"/>
    <cellStyle name="Pourcentage 2 4" xfId="687" xr:uid="{F7073EDE-768D-40A6-ABC4-2DA38FEAA03A}"/>
    <cellStyle name="Pourcentage 2 4 2" xfId="2740" xr:uid="{32924452-7120-4CFE-BBC7-9340D2561F19}"/>
    <cellStyle name="Pourcentage 2 5" xfId="1139" xr:uid="{AEA747E7-CAA5-4D29-ADD7-71CF237E7C30}"/>
    <cellStyle name="Pourcentage 2 6" xfId="2670" xr:uid="{1E1F28E2-1F2B-4055-B34A-A83D41CABCD1}"/>
    <cellStyle name="Pourcentage 2 7" xfId="3637" xr:uid="{114631F2-F1BE-49F8-9193-04A3968D4ECB}"/>
    <cellStyle name="Pourcentage 3" xfId="40" xr:uid="{40A70199-06D8-430A-8530-36EAD227B8AE}"/>
    <cellStyle name="Pourcentage 3 2" xfId="2123" xr:uid="{CD95243C-F8BA-4B47-8C0F-F5C4026F9C8B}"/>
    <cellStyle name="Pourcentage 3 3" xfId="1141" xr:uid="{FADAE4B6-232B-40A9-9856-FF14BD217EC2}"/>
    <cellStyle name="Pourcentage 3 4" xfId="3623" xr:uid="{CC5FBA07-8D5E-466F-97CE-9CDBA63F6487}"/>
    <cellStyle name="Pourcentage 3 5" xfId="3624" xr:uid="{5BACBCCC-C6F6-42E7-8B35-E76A0C70764D}"/>
    <cellStyle name="Pourcentage 4" xfId="24" xr:uid="{61FFE541-5955-4991-B229-1E2FEC3451AA}"/>
    <cellStyle name="Pourcentage 4 2" xfId="39" xr:uid="{B6B2806C-B1D6-4D38-A7C8-7807C741C1F3}"/>
    <cellStyle name="Pourcentage 4 2 2" xfId="2125" xr:uid="{4E5C9E6E-110C-436D-8F8C-F5F88106B9C6}"/>
    <cellStyle name="Pourcentage 4 2 3" xfId="1143" xr:uid="{A7AB2D17-A47D-4BF6-8D75-ADADB7ACCE4B}"/>
    <cellStyle name="Pourcentage 4 3" xfId="2124" xr:uid="{3253ACF7-0E2F-4694-9E29-6E221EA9AE1F}"/>
    <cellStyle name="Pourcentage 4 4" xfId="1142" xr:uid="{C09EB5C3-AF9D-455D-B273-2224550A79FE}"/>
    <cellStyle name="Pourcentage 5" xfId="189" xr:uid="{ABC28228-950C-438F-B9F0-F187EE781092}"/>
    <cellStyle name="Pourcentage 5 2" xfId="2126" xr:uid="{93C4C70D-1B0D-4D2E-9240-7A8B5AAD34FB}"/>
    <cellStyle name="Pourcentage 5 3" xfId="1144" xr:uid="{25CA7A13-4321-4CA7-9536-3093846440FA}"/>
    <cellStyle name="Pourcentage 6" xfId="1145" xr:uid="{3B6619C5-3176-49F3-9248-2B6C139FB654}"/>
    <cellStyle name="Pourcentage 6 2" xfId="2127" xr:uid="{C51EFF07-F503-4E32-BA1D-27F9F077A3DB}"/>
    <cellStyle name="Pourcentage 7" xfId="1146" xr:uid="{8EE24729-2479-434D-B93B-8D497A9D6A40}"/>
    <cellStyle name="Pourcentage 7 2" xfId="2128" xr:uid="{7E6B383E-6CF6-4FB4-A029-596C58FC7066}"/>
    <cellStyle name="Pourcentage 8" xfId="1147" xr:uid="{33A1E1DA-CD5B-4DB9-8AA3-7A6CD8634906}"/>
    <cellStyle name="Pourcentage 8 2" xfId="2129" xr:uid="{A8AFBC70-DB13-4E9F-9177-17F3CB904BA8}"/>
    <cellStyle name="Pourcentage 9" xfId="1148" xr:uid="{E2FA2FCD-7454-4AB5-8256-773264E87790}"/>
    <cellStyle name="Pourcentage 9 2" xfId="2130" xr:uid="{B3D157F7-86EC-4E46-8BF0-365F8E4BCDDC}"/>
    <cellStyle name="RATP tableau" xfId="35" xr:uid="{AB84E144-F790-4987-ABCE-93D36E407986}"/>
    <cellStyle name="RATP tableau intitule 2" xfId="36" xr:uid="{0DC55244-B7D6-4A8C-81D1-C3CF39534CE1}"/>
    <cellStyle name="RATP tableau intitule 2 2" xfId="231" xr:uid="{5B1D5819-8950-4C06-A1E4-E8BC9E453ABD}"/>
    <cellStyle name="RATP tableau titre" xfId="37" xr:uid="{F6D42FD7-0AE4-4B35-9ADB-FA2AAB85D67C}"/>
    <cellStyle name="RATP tableau titre 2" xfId="232" xr:uid="{0CD3F8F2-FE97-4906-A60D-1EDDFE000613}"/>
    <cellStyle name="Remarque" xfId="1149" xr:uid="{1239EA54-15FA-4518-974B-CC114976A951}"/>
    <cellStyle name="Remarque 2" xfId="1150" xr:uid="{F0340FD4-D774-449A-8A4A-B6C4F9086DA1}"/>
    <cellStyle name="Remarque 2 2" xfId="2132" xr:uid="{5466EE84-C9AF-42FD-9A65-B927746E58F1}"/>
    <cellStyle name="Remarque 3" xfId="2131" xr:uid="{890CB604-3488-4579-82B9-A1EF9C92E8AD}"/>
    <cellStyle name="Result" xfId="1151" xr:uid="{54DFE84C-CC51-4074-85D0-2B291B6A428B}"/>
    <cellStyle name="Result (user)" xfId="1152" xr:uid="{9AEBC95F-C9D0-40AA-AFA0-C00BEEB18C3E}"/>
    <cellStyle name="Result (user) 2" xfId="2134" xr:uid="{ABCC9EB6-79DC-4E1B-A62B-017CB6CA6508}"/>
    <cellStyle name="Result 2" xfId="2133" xr:uid="{D8EB753A-02F2-4A2E-8A11-DF5E65BD2E61}"/>
    <cellStyle name="Result 3" xfId="2667" xr:uid="{5CD75243-C63B-4B24-B087-2CEBE0D30123}"/>
    <cellStyle name="Result 4" xfId="2715" xr:uid="{CC906586-C140-43D2-8EF1-DBA117A10539}"/>
    <cellStyle name="Result2" xfId="1153" xr:uid="{CA0058D8-E38F-4F3C-9A25-58A725167DE5}"/>
    <cellStyle name="Result2 (user)" xfId="1154" xr:uid="{80154C74-32DA-4015-8FDA-C39708741CFE}"/>
    <cellStyle name="Result2 (user) 2" xfId="2136" xr:uid="{ABDB6698-17A1-4BB2-BFAF-141E13207F0E}"/>
    <cellStyle name="Result2 2" xfId="2135" xr:uid="{4663968D-DBF3-4199-B097-46EFF55F9A40}"/>
    <cellStyle name="Result2 3" xfId="2668" xr:uid="{7C4ADC8A-682C-4637-9184-BD30BF311773}"/>
    <cellStyle name="Result2 4" xfId="2716" xr:uid="{28BDB8DA-18AD-49A1-BD34-576FF32627D3}"/>
    <cellStyle name="Salida" xfId="1155" xr:uid="{6C4BDCEC-BC70-4FAB-AD3A-7270272034A8}"/>
    <cellStyle name="Salida 2" xfId="2137" xr:uid="{82CD2E15-7B92-436B-A8D3-A9BC9E6B10FB}"/>
    <cellStyle name="Satisfaisant 2" xfId="1156" xr:uid="{9043468D-8E45-40FC-9A23-1E51059B21C2}"/>
    <cellStyle name="Satisfaisant 2 2" xfId="2138" xr:uid="{1BFE2355-0776-4E98-8358-F5BCD4D21926}"/>
    <cellStyle name="Sortie 2" xfId="1157" xr:uid="{CE69698E-1E7A-4AB3-AD1A-3C0B3DC1459C}"/>
    <cellStyle name="Sortie 2 2" xfId="2139" xr:uid="{9B47DD98-E6AC-4225-A25E-D30D6E2B60B0}"/>
    <cellStyle name="source" xfId="1158" xr:uid="{9CAE9503-203F-46FB-BB75-9C624C5884BF}"/>
    <cellStyle name="source 2" xfId="2140" xr:uid="{0BC3EDBD-82CC-4A24-BB92-6252BB05DCE8}"/>
    <cellStyle name="Status" xfId="2717" xr:uid="{18242918-1F58-46DD-8905-3B264A61C872}"/>
    <cellStyle name="Table du pilote - Catégorie" xfId="1163" xr:uid="{27B1A915-D459-497A-B69D-5FAB21E1C3F8}"/>
    <cellStyle name="Table du pilote - Catégorie 2" xfId="2141" xr:uid="{9A0E5D2A-C91A-45A3-924C-B5D9DA3AD6AD}"/>
    <cellStyle name="Table du pilote - Champ" xfId="1164" xr:uid="{D25DEE30-CB3F-4491-93BD-D7A1A46CEEF2}"/>
    <cellStyle name="Table du pilote - Champ 2" xfId="2142" xr:uid="{F0FC845C-ED12-4A49-9F70-C89A626C5331}"/>
    <cellStyle name="Table du pilote - Coin" xfId="1165" xr:uid="{10A84CE0-988B-4D82-A40B-87E2919DA762}"/>
    <cellStyle name="Table du pilote - Coin 2" xfId="2143" xr:uid="{A4EF621E-7041-4C1E-BAE3-BF7DA7C29F2D}"/>
    <cellStyle name="Table du pilote - Résultat" xfId="1166" xr:uid="{164C7AD7-8C1B-45FE-BA90-48489D765C2E}"/>
    <cellStyle name="Table du pilote - Résultat 2" xfId="2144" xr:uid="{6F0DCF1E-43BA-47D9-A2DC-6CDC11540FE3}"/>
    <cellStyle name="Table du pilote - Titre" xfId="1167" xr:uid="{CEA2B148-96B8-482B-B048-8EB781E1FC7B}"/>
    <cellStyle name="Table du pilote - Titre 2" xfId="2145" xr:uid="{C930DC51-5B50-45A9-AACE-BEC604DAD4BC}"/>
    <cellStyle name="Table du pilote - Valeur" xfId="1168" xr:uid="{7A1AB81C-A3B1-4E5F-BB3C-69F047CE90A7}"/>
    <cellStyle name="Table du pilote - Valeur 2" xfId="2146" xr:uid="{FB9C7747-0931-43F1-867A-A7E0A2BE0FFC}"/>
    <cellStyle name="tableau | cellule | (normal) | decimal 1" xfId="1169" xr:uid="{06A90AF7-87F2-48FC-BAC9-7702539EAD1C}"/>
    <cellStyle name="tableau | cellule | (normal) | decimal 1 2" xfId="1170" xr:uid="{B0ED7D05-1F76-4BA0-A46D-F6B20F2C8274}"/>
    <cellStyle name="tableau | cellule | (normal) | decimal 1 2 2" xfId="1171" xr:uid="{8CC5FDB0-B148-4EE2-B618-56BA21A3C1C6}"/>
    <cellStyle name="tableau | cellule | (normal) | decimal 1 2 2 2" xfId="2149" xr:uid="{CD257C7A-DC8E-4559-BCD8-BADC653DFEF5}"/>
    <cellStyle name="tableau | cellule | (normal) | decimal 1 2 3" xfId="2148" xr:uid="{1D648706-C6CE-4966-B159-C45FAA2D1D0A}"/>
    <cellStyle name="tableau | cellule | (normal) | decimal 1 3" xfId="1172" xr:uid="{51BA11F1-C344-4765-B114-19F6B3BF7C7F}"/>
    <cellStyle name="tableau | cellule | (normal) | decimal 1 3 2" xfId="2150" xr:uid="{A0BA3592-558D-4C79-890F-46A38EC420F8}"/>
    <cellStyle name="tableau | cellule | (normal) | decimal 1 4" xfId="1173" xr:uid="{73A5A20B-7996-4597-A2AF-7D2AD402BBDF}"/>
    <cellStyle name="tableau | cellule | (normal) | decimal 1 4 2" xfId="2151" xr:uid="{A77A61CD-B20F-497A-BED5-D2F05F65B57E}"/>
    <cellStyle name="tableau | cellule | (normal) | decimal 1 5" xfId="1174" xr:uid="{EB7A6767-7D05-49F1-AFAF-28A9986C43FF}"/>
    <cellStyle name="tableau | cellule | (normal) | decimal 1 5 2" xfId="2152" xr:uid="{98575BDD-F130-4C8B-8F0B-474A8ABE85DE}"/>
    <cellStyle name="tableau | cellule | (normal) | decimal 1 6" xfId="2147" xr:uid="{EFC0C439-8EA2-4042-AFFB-E178796504CA}"/>
    <cellStyle name="tableau | cellule | (normal) | decimal 2" xfId="1175" xr:uid="{212186D3-D3E6-48F2-998E-C44BFA976716}"/>
    <cellStyle name="tableau | cellule | (normal) | decimal 2 2" xfId="1176" xr:uid="{EBE0C9CB-D5DC-4C96-8A81-E67033024D65}"/>
    <cellStyle name="tableau | cellule | (normal) | decimal 2 2 2" xfId="1177" xr:uid="{23A7C2B8-3215-4EB6-BAF0-361C796C9734}"/>
    <cellStyle name="tableau | cellule | (normal) | decimal 2 2 2 2" xfId="2155" xr:uid="{D1786153-54F4-4C7A-99BD-F7CA28E57C7E}"/>
    <cellStyle name="tableau | cellule | (normal) | decimal 2 2 3" xfId="2154" xr:uid="{ABB5B03B-9849-4BD9-A4D0-DEA1BE65D034}"/>
    <cellStyle name="tableau | cellule | (normal) | decimal 2 3" xfId="1178" xr:uid="{59C35D74-CF88-45B9-A1C8-42B9B6A2E804}"/>
    <cellStyle name="tableau | cellule | (normal) | decimal 2 3 2" xfId="2156" xr:uid="{7E94BC84-02AD-4232-86C4-2BB6BA98B670}"/>
    <cellStyle name="tableau | cellule | (normal) | decimal 2 4" xfId="1179" xr:uid="{1DD71A12-E40F-4311-81EF-D7FEF6631D38}"/>
    <cellStyle name="tableau | cellule | (normal) | decimal 2 4 2" xfId="2157" xr:uid="{72349593-D6FA-49CB-BC19-74B20F9B8C61}"/>
    <cellStyle name="tableau | cellule | (normal) | decimal 2 5" xfId="1180" xr:uid="{6DF0D591-463F-4CB2-A9D1-6C93B2849D46}"/>
    <cellStyle name="tableau | cellule | (normal) | decimal 2 5 2" xfId="2158" xr:uid="{6FA40C13-E08D-494C-8483-ECBCEEA4355D}"/>
    <cellStyle name="tableau | cellule | (normal) | decimal 2 6" xfId="2153" xr:uid="{BE96A6D2-36A9-4A98-B48B-FA902D2F2115}"/>
    <cellStyle name="tableau | cellule | (normal) | decimal 3" xfId="1181" xr:uid="{08644777-B54B-4039-9CAD-310AF2C4453F}"/>
    <cellStyle name="tableau | cellule | (normal) | decimal 3 2" xfId="1182" xr:uid="{F3D2404F-E165-4469-8C7E-E9BDD80BA06C}"/>
    <cellStyle name="tableau | cellule | (normal) | decimal 3 2 2" xfId="1183" xr:uid="{02125467-C1D3-4641-A123-72F4A2B29C8F}"/>
    <cellStyle name="tableau | cellule | (normal) | decimal 3 2 2 2" xfId="2161" xr:uid="{721C151A-86B3-466B-9CBF-4F9242618C2F}"/>
    <cellStyle name="tableau | cellule | (normal) | decimal 3 2 3" xfId="2160" xr:uid="{FA79EE5D-1F9C-4CEF-8E8D-BDE6DDEAFC3F}"/>
    <cellStyle name="tableau | cellule | (normal) | decimal 3 3" xfId="1184" xr:uid="{D901DEE3-CF49-40F2-BAAE-7B5F3E2F6403}"/>
    <cellStyle name="tableau | cellule | (normal) | decimal 3 3 2" xfId="2162" xr:uid="{6FFD6F32-DEAC-4AB3-AC64-2B1BFF0B88CE}"/>
    <cellStyle name="tableau | cellule | (normal) | decimal 3 4" xfId="1185" xr:uid="{86E1637B-12EE-41B4-9EA1-08B53FB8363C}"/>
    <cellStyle name="tableau | cellule | (normal) | decimal 3 4 2" xfId="2163" xr:uid="{EC302FB7-EFDB-4C6A-8154-C7AFA2985DB6}"/>
    <cellStyle name="tableau | cellule | (normal) | decimal 3 5" xfId="1186" xr:uid="{60DC8192-1A1C-4FAD-B19B-85FBEBB4DFA2}"/>
    <cellStyle name="tableau | cellule | (normal) | decimal 3 5 2" xfId="2164" xr:uid="{59A2CABA-0D72-4D87-98A1-B1B1C8802775}"/>
    <cellStyle name="tableau | cellule | (normal) | decimal 3 6" xfId="2159" xr:uid="{AB0B0D2D-915B-41D7-9B58-2DCCE5A50643}"/>
    <cellStyle name="tableau | cellule | (normal) | decimal 4" xfId="1187" xr:uid="{30134047-3287-415D-9B07-150ED75BAF17}"/>
    <cellStyle name="tableau | cellule | (normal) | decimal 4 2" xfId="1188" xr:uid="{4772CCCC-4782-40F5-8229-A723227C8D2A}"/>
    <cellStyle name="tableau | cellule | (normal) | decimal 4 2 2" xfId="1189" xr:uid="{DE8F7DB7-3CA7-4EA8-B5FA-F20DA6CF5E24}"/>
    <cellStyle name="tableau | cellule | (normal) | decimal 4 2 2 2" xfId="2167" xr:uid="{55335079-517A-4F58-B023-49D08CCCC4A9}"/>
    <cellStyle name="tableau | cellule | (normal) | decimal 4 2 3" xfId="2166" xr:uid="{2C8CBADE-6041-4D47-99F5-8CED54063E0D}"/>
    <cellStyle name="tableau | cellule | (normal) | decimal 4 3" xfId="1190" xr:uid="{B3D6DF89-DBA2-4258-B9C0-9B2957E6CF69}"/>
    <cellStyle name="tableau | cellule | (normal) | decimal 4 3 2" xfId="2168" xr:uid="{7EE31239-E84A-472D-BE0F-B8EFAD02B696}"/>
    <cellStyle name="tableau | cellule | (normal) | decimal 4 4" xfId="1191" xr:uid="{93DF3A04-193F-43C5-9A7B-9DD0750FF7B3}"/>
    <cellStyle name="tableau | cellule | (normal) | decimal 4 4 2" xfId="2169" xr:uid="{FA9D69F6-78CC-4996-8F11-072BFCB6C17A}"/>
    <cellStyle name="tableau | cellule | (normal) | decimal 4 5" xfId="1192" xr:uid="{69DC6804-1EC7-46F6-B775-70D0A130F1A3}"/>
    <cellStyle name="tableau | cellule | (normal) | decimal 4 5 2" xfId="2170" xr:uid="{FA9F946A-6A59-49D3-811D-7C93E5D13A4E}"/>
    <cellStyle name="tableau | cellule | (normal) | decimal 4 6" xfId="2165" xr:uid="{9AC48FD4-F412-4888-8887-F3A929397BF8}"/>
    <cellStyle name="tableau | cellule | (normal) | entier" xfId="1193" xr:uid="{234202DA-1E19-4B03-9732-BC69405E1210}"/>
    <cellStyle name="tableau | cellule | (normal) | entier 2" xfId="1194" xr:uid="{741B3317-29DF-4BB0-A6B0-48DF42F04994}"/>
    <cellStyle name="tableau | cellule | (normal) | entier 2 2" xfId="1195" xr:uid="{4DB33427-6BCE-4BC6-A9BD-6D66D5F658C6}"/>
    <cellStyle name="tableau | cellule | (normal) | entier 2 2 2" xfId="2173" xr:uid="{ADD7796E-D2E3-4E5B-BAE5-1ABA48BA1B86}"/>
    <cellStyle name="tableau | cellule | (normal) | entier 2 3" xfId="2172" xr:uid="{857FE6FD-8882-41E8-876A-D1122F5AA892}"/>
    <cellStyle name="tableau | cellule | (normal) | entier 3" xfId="1196" xr:uid="{381962D6-8D93-465E-945E-E9D89E12DEE5}"/>
    <cellStyle name="tableau | cellule | (normal) | entier 3 2" xfId="2174" xr:uid="{B1BD3E65-CE93-4FA3-A63D-8691ADD87E73}"/>
    <cellStyle name="tableau | cellule | (normal) | entier 4" xfId="1197" xr:uid="{0409B375-90B4-4A6E-86D1-1D614F9FC2DB}"/>
    <cellStyle name="tableau | cellule | (normal) | entier 4 2" xfId="2175" xr:uid="{36860319-2941-4C3F-80B0-771BCD01C9B2}"/>
    <cellStyle name="tableau | cellule | (normal) | entier 5" xfId="1198" xr:uid="{6591A963-7918-4161-9C25-6F59D6FEA5F4}"/>
    <cellStyle name="tableau | cellule | (normal) | entier 5 2" xfId="2176" xr:uid="{B5557425-8DF5-4106-8964-72A817B801A2}"/>
    <cellStyle name="tableau | cellule | (normal) | entier 6" xfId="2171" xr:uid="{0A621890-5F13-47C7-8AFA-0CDE587BCED7}"/>
    <cellStyle name="tableau | cellule | (normal) | euro | decimal 1" xfId="1199" xr:uid="{F2A226BE-0F3F-4536-8FEB-1A493CA3EE64}"/>
    <cellStyle name="tableau | cellule | (normal) | euro | decimal 1 2" xfId="1200" xr:uid="{A33747F4-2528-4501-A4C4-45E13DF57FFF}"/>
    <cellStyle name="tableau | cellule | (normal) | euro | decimal 1 2 2" xfId="1201" xr:uid="{2A98982A-CF10-4809-9D87-E9BC730C9268}"/>
    <cellStyle name="tableau | cellule | (normal) | euro | decimal 1 2 2 2" xfId="2179" xr:uid="{AA1CF481-90D6-47C1-9B87-B0BC78BEE7B7}"/>
    <cellStyle name="tableau | cellule | (normal) | euro | decimal 1 2 3" xfId="2178" xr:uid="{7F37C41A-5DAA-42F7-9AE3-4A00701884E5}"/>
    <cellStyle name="tableau | cellule | (normal) | euro | decimal 1 3" xfId="1202" xr:uid="{CCCF1615-A505-4699-8BC5-15A0AD7DABC2}"/>
    <cellStyle name="tableau | cellule | (normal) | euro | decimal 1 3 2" xfId="2180" xr:uid="{107AD3C4-4B6D-4C49-8F34-87B1CB0D9060}"/>
    <cellStyle name="tableau | cellule | (normal) | euro | decimal 1 4" xfId="1203" xr:uid="{996A9DC0-E2E7-42DF-94A6-0AE66DED79D7}"/>
    <cellStyle name="tableau | cellule | (normal) | euro | decimal 1 4 2" xfId="2181" xr:uid="{528D9722-2724-4378-BF3C-71C5920A6995}"/>
    <cellStyle name="tableau | cellule | (normal) | euro | decimal 1 5" xfId="1204" xr:uid="{80D7664F-CD9D-48F1-B948-17E01026BEE4}"/>
    <cellStyle name="tableau | cellule | (normal) | euro | decimal 1 5 2" xfId="2182" xr:uid="{41836F82-C1B9-435F-BD60-F7EADF289658}"/>
    <cellStyle name="tableau | cellule | (normal) | euro | decimal 1 6" xfId="2177" xr:uid="{EA3A9DC7-EDA4-41AB-9B44-34DE2957338B}"/>
    <cellStyle name="tableau | cellule | (normal) | euro | decimal 2" xfId="1205" xr:uid="{5D6DF1CC-D32A-4CCB-870F-C2CA14E614C0}"/>
    <cellStyle name="tableau | cellule | (normal) | euro | decimal 2 2" xfId="1206" xr:uid="{06773F96-C49A-4FFB-A4F7-1F0163A73F52}"/>
    <cellStyle name="tableau | cellule | (normal) | euro | decimal 2 2 2" xfId="1207" xr:uid="{B48CD992-EA3A-40CB-9F6E-340CFC536D91}"/>
    <cellStyle name="tableau | cellule | (normal) | euro | decimal 2 2 2 2" xfId="2185" xr:uid="{7AAFBFE4-7F30-4E67-B263-E06ED0F157F7}"/>
    <cellStyle name="tableau | cellule | (normal) | euro | decimal 2 2 3" xfId="2184" xr:uid="{190EE9DA-05F3-45B9-B15A-6DF1E031E1D9}"/>
    <cellStyle name="tableau | cellule | (normal) | euro | decimal 2 3" xfId="1208" xr:uid="{729ABBD2-B92C-4347-A0F2-76E6B73FE969}"/>
    <cellStyle name="tableau | cellule | (normal) | euro | decimal 2 3 2" xfId="2186" xr:uid="{8F4D0278-9735-46DB-ACE0-A30C62D8D3B0}"/>
    <cellStyle name="tableau | cellule | (normal) | euro | decimal 2 4" xfId="1209" xr:uid="{A7353BC3-DA9A-4FF4-AC72-56B1E7265E6F}"/>
    <cellStyle name="tableau | cellule | (normal) | euro | decimal 2 4 2" xfId="2187" xr:uid="{44D488A0-F5B4-48E1-9534-B91EEDE4350B}"/>
    <cellStyle name="tableau | cellule | (normal) | euro | decimal 2 5" xfId="1210" xr:uid="{F0086402-6E3B-4774-A6D4-BD357E72699C}"/>
    <cellStyle name="tableau | cellule | (normal) | euro | decimal 2 5 2" xfId="2188" xr:uid="{85339A29-58C5-47E3-99AF-9B8D35DA3059}"/>
    <cellStyle name="tableau | cellule | (normal) | euro | decimal 2 6" xfId="2183" xr:uid="{9C293144-051B-4B84-8C72-0156FEE8E460}"/>
    <cellStyle name="tableau | cellule | (normal) | euro | entier" xfId="1211" xr:uid="{53A96F93-04AE-4CAA-9E02-EC8CE1A4D5DD}"/>
    <cellStyle name="tableau | cellule | (normal) | euro | entier 2" xfId="1212" xr:uid="{100491D6-3B0D-44D8-94F8-C28227949EAD}"/>
    <cellStyle name="tableau | cellule | (normal) | euro | entier 2 2" xfId="1213" xr:uid="{72778AE5-F9EA-46B0-B2CA-C2A5171D0DDC}"/>
    <cellStyle name="tableau | cellule | (normal) | euro | entier 2 2 2" xfId="2191" xr:uid="{92399612-1AD2-43BB-960D-07BFAFA3B970}"/>
    <cellStyle name="tableau | cellule | (normal) | euro | entier 2 3" xfId="2190" xr:uid="{030A65AC-0010-4C08-93D6-355751DE5949}"/>
    <cellStyle name="tableau | cellule | (normal) | euro | entier 3" xfId="1214" xr:uid="{1FB999B3-6A08-41A1-B031-709DDCF5D7FF}"/>
    <cellStyle name="tableau | cellule | (normal) | euro | entier 3 2" xfId="2192" xr:uid="{3493AF24-E4FF-444E-8F69-B9E3CA5753A1}"/>
    <cellStyle name="tableau | cellule | (normal) | euro | entier 4" xfId="1215" xr:uid="{0CE3F475-9B1A-430C-87C9-B6FB9455A81D}"/>
    <cellStyle name="tableau | cellule | (normal) | euro | entier 4 2" xfId="2193" xr:uid="{D319B270-BD20-43FF-8079-5DEC591FD212}"/>
    <cellStyle name="tableau | cellule | (normal) | euro | entier 5" xfId="1216" xr:uid="{D4B8E6B4-9422-4DE0-B5A1-515AB7988B61}"/>
    <cellStyle name="tableau | cellule | (normal) | euro | entier 5 2" xfId="2194" xr:uid="{E25A1C47-08D1-4256-9C02-9E86CA1747D2}"/>
    <cellStyle name="tableau | cellule | (normal) | euro | entier 6" xfId="2189" xr:uid="{3DC73074-4A82-4EB3-9838-7B554A747890}"/>
    <cellStyle name="tableau | cellule | (normal) | franc | decimal 1" xfId="1217" xr:uid="{AF387B4F-D768-4D5A-9D21-EBC8DD4159DB}"/>
    <cellStyle name="tableau | cellule | (normal) | franc | decimal 1 2" xfId="1218" xr:uid="{E015A7F9-BB72-49E5-8C2A-BFC188128129}"/>
    <cellStyle name="tableau | cellule | (normal) | franc | decimal 1 2 2" xfId="1219" xr:uid="{224090B1-E4DF-45F0-BF91-14D933F74CCD}"/>
    <cellStyle name="tableau | cellule | (normal) | franc | decimal 1 2 2 2" xfId="2197" xr:uid="{4BAB273C-17E7-4B1C-925F-F783E49CE32D}"/>
    <cellStyle name="tableau | cellule | (normal) | franc | decimal 1 2 3" xfId="2196" xr:uid="{A334867A-1F52-4202-A9C7-F033652DFA56}"/>
    <cellStyle name="tableau | cellule | (normal) | franc | decimal 1 3" xfId="1220" xr:uid="{CBC1DD89-A54D-49CF-8FBA-897019BD5760}"/>
    <cellStyle name="tableau | cellule | (normal) | franc | decimal 1 3 2" xfId="2198" xr:uid="{8498B898-381F-4864-B636-13F760D5351C}"/>
    <cellStyle name="tableau | cellule | (normal) | franc | decimal 1 4" xfId="1221" xr:uid="{80C0455F-C0D1-47D6-B3DD-111243F1D92D}"/>
    <cellStyle name="tableau | cellule | (normal) | franc | decimal 1 4 2" xfId="2199" xr:uid="{77F7B372-59F9-4C10-9849-410554016555}"/>
    <cellStyle name="tableau | cellule | (normal) | franc | decimal 1 5" xfId="1222" xr:uid="{015702AF-D303-45C6-824A-0734C3B996C4}"/>
    <cellStyle name="tableau | cellule | (normal) | franc | decimal 1 5 2" xfId="2200" xr:uid="{7BE3882B-4053-4889-9146-F543F3461F53}"/>
    <cellStyle name="tableau | cellule | (normal) | franc | decimal 1 6" xfId="2195" xr:uid="{4C3A6C96-C300-4905-A7BC-68F754596681}"/>
    <cellStyle name="tableau | cellule | (normal) | franc | decimal 2" xfId="1223" xr:uid="{A1401B8E-D053-4D41-AB70-5372FD2EAF98}"/>
    <cellStyle name="tableau | cellule | (normal) | franc | decimal 2 2" xfId="1224" xr:uid="{299D3DCA-EF16-4B92-99C2-F50F85BC0E0F}"/>
    <cellStyle name="tableau | cellule | (normal) | franc | decimal 2 2 2" xfId="1225" xr:uid="{097DF845-758D-4706-8BB7-CE5C9E8703FE}"/>
    <cellStyle name="tableau | cellule | (normal) | franc | decimal 2 2 2 2" xfId="2203" xr:uid="{1E6FA962-F8AC-4A45-972A-7E992429AABD}"/>
    <cellStyle name="tableau | cellule | (normal) | franc | decimal 2 2 3" xfId="2202" xr:uid="{9893617E-28B1-430F-9CED-1D58383E36EF}"/>
    <cellStyle name="tableau | cellule | (normal) | franc | decimal 2 3" xfId="1226" xr:uid="{AF245C2E-3713-4BF0-B3C0-EECAF3789B0A}"/>
    <cellStyle name="tableau | cellule | (normal) | franc | decimal 2 3 2" xfId="2204" xr:uid="{FE02159F-BE96-4025-8EA7-883B531ADD79}"/>
    <cellStyle name="tableau | cellule | (normal) | franc | decimal 2 4" xfId="1227" xr:uid="{59836205-BBA8-4E1E-8C2B-01F96A432AF9}"/>
    <cellStyle name="tableau | cellule | (normal) | franc | decimal 2 4 2" xfId="2205" xr:uid="{46BFD99A-9041-43A8-9A84-D02004AA5747}"/>
    <cellStyle name="tableau | cellule | (normal) | franc | decimal 2 5" xfId="1228" xr:uid="{CD8E9E5A-3A91-448D-9A3D-82B9524CC698}"/>
    <cellStyle name="tableau | cellule | (normal) | franc | decimal 2 5 2" xfId="2206" xr:uid="{772E79B7-C070-4F70-A211-C287721CE671}"/>
    <cellStyle name="tableau | cellule | (normal) | franc | decimal 2 6" xfId="2201" xr:uid="{720FE9B7-B7CA-497F-9566-849A46B8DC57}"/>
    <cellStyle name="tableau | cellule | (normal) | franc | entier" xfId="1229" xr:uid="{99D5A213-0E48-4CA9-9E1E-6F55FE0DE359}"/>
    <cellStyle name="tableau | cellule | (normal) | franc | entier 2" xfId="1230" xr:uid="{DD922A6E-EB21-436D-8418-E093CC1C7048}"/>
    <cellStyle name="tableau | cellule | (normal) | franc | entier 2 2" xfId="1231" xr:uid="{DFD4F6A0-A0A5-4894-94CD-1BCEE8215DAB}"/>
    <cellStyle name="tableau | cellule | (normal) | franc | entier 2 2 2" xfId="2209" xr:uid="{EF8BB056-A3F6-4D87-A343-91BCD1EF4C5D}"/>
    <cellStyle name="tableau | cellule | (normal) | franc | entier 2 3" xfId="2208" xr:uid="{CD85FD47-E25C-476B-A64C-D5C35CBE5CA7}"/>
    <cellStyle name="tableau | cellule | (normal) | franc | entier 3" xfId="1232" xr:uid="{3BB29B73-95C3-4526-ABC2-B23A7CF85EC1}"/>
    <cellStyle name="tableau | cellule | (normal) | franc | entier 3 2" xfId="2210" xr:uid="{9F0CABEB-21C7-4AF6-A723-8CC3488D2838}"/>
    <cellStyle name="tableau | cellule | (normal) | franc | entier 4" xfId="1233" xr:uid="{563B187E-05FE-4045-9F37-1DA46C8DC561}"/>
    <cellStyle name="tableau | cellule | (normal) | franc | entier 4 2" xfId="2211" xr:uid="{4D9E542C-C66B-452A-BB10-07C3F4490116}"/>
    <cellStyle name="tableau | cellule | (normal) | franc | entier 5" xfId="1234" xr:uid="{8EDD9252-B368-4700-9A2A-3247044A3A62}"/>
    <cellStyle name="tableau | cellule | (normal) | franc | entier 5 2" xfId="2212" xr:uid="{6DA57E08-8C2F-42B3-8D2D-8130543C28D4}"/>
    <cellStyle name="tableau | cellule | (normal) | franc | entier 6" xfId="2207" xr:uid="{4DC59B7B-6598-49EC-A7AE-BBC77FE98D20}"/>
    <cellStyle name="tableau | cellule | (normal) | pourcentage | decimal 1" xfId="1235" xr:uid="{9BD7AAF7-056C-42C3-BBE0-2148A3C30055}"/>
    <cellStyle name="tableau | cellule | (normal) | pourcentage | decimal 1 2" xfId="1236" xr:uid="{5FA6CFEB-65CE-43C5-8F89-50AB4702DE3E}"/>
    <cellStyle name="tableau | cellule | (normal) | pourcentage | decimal 1 2 2" xfId="1237" xr:uid="{511C123F-38CA-437F-8668-C92DDF0C42C3}"/>
    <cellStyle name="tableau | cellule | (normal) | pourcentage | decimal 1 2 2 2" xfId="2215" xr:uid="{C6B51D5F-D737-4E38-9AB0-A0874EFAAAE5}"/>
    <cellStyle name="tableau | cellule | (normal) | pourcentage | decimal 1 2 3" xfId="2214" xr:uid="{33B21237-8E02-4DE8-A008-3BBC88DDBDC1}"/>
    <cellStyle name="tableau | cellule | (normal) | pourcentage | decimal 1 3" xfId="1238" xr:uid="{55250D62-19C0-4266-9AAE-1FFAF98954D7}"/>
    <cellStyle name="tableau | cellule | (normal) | pourcentage | decimal 1 3 2" xfId="2216" xr:uid="{EFFEA258-EB54-43CA-8B51-BCB09E1AAA4A}"/>
    <cellStyle name="tableau | cellule | (normal) | pourcentage | decimal 1 4" xfId="1239" xr:uid="{A42A8937-F3AC-4061-9892-D4D2349231CA}"/>
    <cellStyle name="tableau | cellule | (normal) | pourcentage | decimal 1 4 2" xfId="2217" xr:uid="{292BDF58-12A2-4199-8EFE-BB29F85485AA}"/>
    <cellStyle name="tableau | cellule | (normal) | pourcentage | decimal 1 5" xfId="1240" xr:uid="{F88421E2-5483-47E9-8E00-03A2D9714D4B}"/>
    <cellStyle name="tableau | cellule | (normal) | pourcentage | decimal 1 5 2" xfId="2218" xr:uid="{AF696D2E-9D6A-464F-8AED-B48996056E84}"/>
    <cellStyle name="tableau | cellule | (normal) | pourcentage | decimal 1 6" xfId="2213" xr:uid="{51B53AB7-2254-4FF6-B72E-790D06B0DDAC}"/>
    <cellStyle name="tableau | cellule | (normal) | pourcentage | decimal 2" xfId="1241" xr:uid="{362291AA-25B0-47AA-8039-9BBE57236F16}"/>
    <cellStyle name="tableau | cellule | (normal) | pourcentage | decimal 2 2" xfId="1242" xr:uid="{02A1D9DB-6BCB-4A74-B6CE-4E8D54306E21}"/>
    <cellStyle name="tableau | cellule | (normal) | pourcentage | decimal 2 2 2" xfId="1243" xr:uid="{F0E79617-F788-4322-BABA-9822706B77D9}"/>
    <cellStyle name="tableau | cellule | (normal) | pourcentage | decimal 2 2 2 2" xfId="2221" xr:uid="{04B47B56-49FB-4BF9-87F4-E9FAF3ADE6C3}"/>
    <cellStyle name="tableau | cellule | (normal) | pourcentage | decimal 2 2 3" xfId="2220" xr:uid="{AE54B85E-E12D-4DDB-8617-5B3F684F4CF9}"/>
    <cellStyle name="tableau | cellule | (normal) | pourcentage | decimal 2 3" xfId="1244" xr:uid="{2EAAF280-6486-4C76-913C-11F8191EC258}"/>
    <cellStyle name="tableau | cellule | (normal) | pourcentage | decimal 2 3 2" xfId="2222" xr:uid="{F3B1CA24-B651-4030-BBCD-4F5827BB8B94}"/>
    <cellStyle name="tableau | cellule | (normal) | pourcentage | decimal 2 4" xfId="1245" xr:uid="{06AEF3E9-602C-477C-BF66-8401F50EDD0D}"/>
    <cellStyle name="tableau | cellule | (normal) | pourcentage | decimal 2 4 2" xfId="2223" xr:uid="{1BF149E4-FE5E-48F4-8916-B0A634B97B1D}"/>
    <cellStyle name="tableau | cellule | (normal) | pourcentage | decimal 2 5" xfId="1246" xr:uid="{84A15928-A7B3-49CD-B272-4AF347D84892}"/>
    <cellStyle name="tableau | cellule | (normal) | pourcentage | decimal 2 5 2" xfId="2224" xr:uid="{D0F12FE5-28E3-4EF5-94E2-B6203752428B}"/>
    <cellStyle name="tableau | cellule | (normal) | pourcentage | decimal 2 6" xfId="2219" xr:uid="{FF58BD9E-4F08-469D-8A07-5BF810957FA5}"/>
    <cellStyle name="tableau | cellule | (normal) | pourcentage | entier" xfId="1247" xr:uid="{308E5FC2-D018-4E9B-96E6-E8B9A103F905}"/>
    <cellStyle name="tableau | cellule | (normal) | pourcentage | entier 2" xfId="1248" xr:uid="{9120D2BA-1866-49C4-9C97-DDE95A37310D}"/>
    <cellStyle name="tableau | cellule | (normal) | pourcentage | entier 2 2" xfId="1249" xr:uid="{857420D1-90AF-49F6-B195-4DDDF0AD5D97}"/>
    <cellStyle name="tableau | cellule | (normal) | pourcentage | entier 2 2 2" xfId="2227" xr:uid="{A98EE833-6AB3-4D2C-BF1B-8BF409B7C26F}"/>
    <cellStyle name="tableau | cellule | (normal) | pourcentage | entier 2 3" xfId="2226" xr:uid="{94841094-464D-47EA-9CC3-67ED82A2945A}"/>
    <cellStyle name="tableau | cellule | (normal) | pourcentage | entier 3" xfId="1250" xr:uid="{8873B8D0-16F2-40ED-A07C-A1A2A66B4B8B}"/>
    <cellStyle name="tableau | cellule | (normal) | pourcentage | entier 3 2" xfId="2228" xr:uid="{BB055264-FEF0-4116-9664-1F0A857193A3}"/>
    <cellStyle name="tableau | cellule | (normal) | pourcentage | entier 4" xfId="1251" xr:uid="{6ACB62AD-936E-4BAB-9FF2-1714847B2B25}"/>
    <cellStyle name="tableau | cellule | (normal) | pourcentage | entier 4 2" xfId="2229" xr:uid="{441223B3-98A1-46C0-822F-11F5B42FA37C}"/>
    <cellStyle name="tableau | cellule | (normal) | pourcentage | entier 5" xfId="1252" xr:uid="{7804FB62-172B-470F-B15C-D3E6C2BDD1D9}"/>
    <cellStyle name="tableau | cellule | (normal) | pourcentage | entier 5 2" xfId="2230" xr:uid="{6B7300F0-EC6C-476B-89D8-5889DC9905A4}"/>
    <cellStyle name="tableau | cellule | (normal) | pourcentage | entier 6" xfId="2225" xr:uid="{99C2ED3A-284B-438D-A37A-D57EE3D5BAD9}"/>
    <cellStyle name="tableau | cellule | (normal) | standard" xfId="1253" xr:uid="{7C58AA08-5973-426D-85B6-41918B85DC55}"/>
    <cellStyle name="tableau | cellule | (normal) | standard 2" xfId="1254" xr:uid="{61C3CE17-CFBA-4086-BF4F-D09986D3086F}"/>
    <cellStyle name="tableau | cellule | (normal) | standard 2 2" xfId="1255" xr:uid="{9D1CBB16-F813-4BB1-B9CA-4026093FB0F9}"/>
    <cellStyle name="tableau | cellule | (normal) | standard 2 2 2" xfId="2233" xr:uid="{980B7F2F-D8BA-455E-8FAA-82CB232866EC}"/>
    <cellStyle name="tableau | cellule | (normal) | standard 2 3" xfId="2232" xr:uid="{DFB6485F-67D1-416B-AF37-A79B263B16C5}"/>
    <cellStyle name="tableau | cellule | (normal) | standard 3" xfId="1256" xr:uid="{926FC99A-DEB6-4118-9F11-C5F3F91841B6}"/>
    <cellStyle name="tableau | cellule | (normal) | standard 3 2" xfId="2234" xr:uid="{A9C0B2B6-E7AD-4860-BC84-AA4A673D0165}"/>
    <cellStyle name="tableau | cellule | (normal) | standard 4" xfId="1257" xr:uid="{7EDC0488-3648-4DA9-9E88-985AD131BF24}"/>
    <cellStyle name="tableau | cellule | (normal) | standard 4 2" xfId="2235" xr:uid="{E8CF068F-4C74-4521-8807-DB6B6FAE1852}"/>
    <cellStyle name="tableau | cellule | (normal) | standard 5" xfId="1258" xr:uid="{D521EA25-300B-4CC3-9260-2533EF06F50C}"/>
    <cellStyle name="tableau | cellule | (normal) | standard 5 2" xfId="2236" xr:uid="{7493B8E8-0F27-4185-BE3A-2528E7D08404}"/>
    <cellStyle name="tableau | cellule | (normal) | standard 6" xfId="2231" xr:uid="{868E745C-235B-404C-B079-AA17E4B165B8}"/>
    <cellStyle name="tableau | cellule | (normal) | texte" xfId="1259" xr:uid="{E1EF8340-A3B4-4DCB-87BA-F6551D76F9F9}"/>
    <cellStyle name="tableau | cellule | (normal) | texte 2" xfId="1260" xr:uid="{7373597F-FE72-41A6-9DA6-146456424B3C}"/>
    <cellStyle name="tableau | cellule | (normal) | texte 2 2" xfId="1261" xr:uid="{A3023835-899B-4C52-B978-D42B9C46F53C}"/>
    <cellStyle name="tableau | cellule | (normal) | texte 2 2 2" xfId="2239" xr:uid="{A19F8130-E8C7-40F2-B430-F29DF668F6CB}"/>
    <cellStyle name="tableau | cellule | (normal) | texte 2 3" xfId="2238" xr:uid="{20FA05D0-EE69-4A5A-8071-4A2C55CC3044}"/>
    <cellStyle name="tableau | cellule | (normal) | texte 3" xfId="1262" xr:uid="{8666CAD7-DAB9-4723-A6C0-B7979DC004B7}"/>
    <cellStyle name="tableau | cellule | (normal) | texte 3 2" xfId="2240" xr:uid="{0EFBF409-9EA5-48DB-94A5-1AED0772ABCA}"/>
    <cellStyle name="tableau | cellule | (normal) | texte 4" xfId="1263" xr:uid="{421E1685-1486-4138-99E1-40E7C2A8A9DB}"/>
    <cellStyle name="tableau | cellule | (normal) | texte 4 2" xfId="2241" xr:uid="{BC592E3E-1AC0-44A5-829A-C6E27BD40ABF}"/>
    <cellStyle name="tableau | cellule | (normal) | texte 5" xfId="1264" xr:uid="{C4C8168E-C66F-4860-A48C-8AB3D86B5CE6}"/>
    <cellStyle name="tableau | cellule | (normal) | texte 5 2" xfId="2242" xr:uid="{4D2A435F-6F85-4B20-8059-FF59DF107C54}"/>
    <cellStyle name="tableau | cellule | (normal) | texte 6" xfId="2237" xr:uid="{870F36B5-242B-4CF0-83B8-03DCDEFB6C4F}"/>
    <cellStyle name="tableau | cellule | (total) | decimal 1" xfId="1265" xr:uid="{18916DEA-A160-42FE-B79D-F90969C63F4E}"/>
    <cellStyle name="tableau | cellule | (total) | decimal 1 2" xfId="1266" xr:uid="{17A950BB-C834-4A60-B2F1-186DBD132E35}"/>
    <cellStyle name="tableau | cellule | (total) | decimal 1 2 2" xfId="2244" xr:uid="{F1EFBF22-E5AF-4555-B1BD-D52970223E0E}"/>
    <cellStyle name="tableau | cellule | (total) | decimal 1 3" xfId="1267" xr:uid="{03FD8981-410E-4CB5-8732-AC8120FED7FF}"/>
    <cellStyle name="tableau | cellule | (total) | decimal 1 3 2" xfId="2245" xr:uid="{8F135706-38B6-4C55-BC4B-0190A103DEC7}"/>
    <cellStyle name="tableau | cellule | (total) | decimal 1 4" xfId="1268" xr:uid="{065860B0-4515-4D5B-B945-8F5655F0CC60}"/>
    <cellStyle name="tableau | cellule | (total) | decimal 1 4 2" xfId="2246" xr:uid="{E10A5670-BA6E-436E-A67D-71E60D629814}"/>
    <cellStyle name="tableau | cellule | (total) | decimal 1 5" xfId="1269" xr:uid="{ECC90371-BED6-40D3-A159-19ADE8B8E37A}"/>
    <cellStyle name="tableau | cellule | (total) | decimal 1 5 2" xfId="2247" xr:uid="{80A0FEBE-F0C7-47D9-A71D-732F612836EB}"/>
    <cellStyle name="tableau | cellule | (total) | decimal 1 6" xfId="2243" xr:uid="{07AC7572-8D9E-4AEE-B790-4E6DC4A19F51}"/>
    <cellStyle name="tableau | cellule | (total) | decimal 2" xfId="1270" xr:uid="{F0086684-E29A-45D6-9051-1A8333C5E913}"/>
    <cellStyle name="tableau | cellule | (total) | decimal 2 2" xfId="1271" xr:uid="{022EDC77-1855-4221-AB5D-120826F76536}"/>
    <cellStyle name="tableau | cellule | (total) | decimal 2 2 2" xfId="2249" xr:uid="{EB0B663B-B473-454D-A96A-E7C8A2B447F8}"/>
    <cellStyle name="tableau | cellule | (total) | decimal 2 3" xfId="1272" xr:uid="{52D39DC6-4E53-490F-B357-732B487E7704}"/>
    <cellStyle name="tableau | cellule | (total) | decimal 2 3 2" xfId="2250" xr:uid="{FE07E2FD-503E-4649-A428-D923199FBE2F}"/>
    <cellStyle name="tableau | cellule | (total) | decimal 2 4" xfId="1273" xr:uid="{E51DBF41-A50F-4AA8-AD0F-5E2F2B5CFC86}"/>
    <cellStyle name="tableau | cellule | (total) | decimal 2 4 2" xfId="2251" xr:uid="{506CFB2E-E9E5-48AB-8AA2-4935E8FDDA02}"/>
    <cellStyle name="tableau | cellule | (total) | decimal 2 5" xfId="1274" xr:uid="{A7A6349C-0267-4C2D-822B-C8CBF4292638}"/>
    <cellStyle name="tableau | cellule | (total) | decimal 2 5 2" xfId="2252" xr:uid="{A6F518B3-AACF-466F-8D15-3DBF8CEF4885}"/>
    <cellStyle name="tableau | cellule | (total) | decimal 2 6" xfId="2248" xr:uid="{546B31E8-521C-45CC-B600-4270B09F0BAE}"/>
    <cellStyle name="tableau | cellule | (total) | decimal 3" xfId="1275" xr:uid="{DB6E5F33-390E-4E48-A964-A46518C25F63}"/>
    <cellStyle name="tableau | cellule | (total) | decimal 3 2" xfId="1276" xr:uid="{13E4B437-B322-4BBE-AB4E-8FA1F7939969}"/>
    <cellStyle name="tableau | cellule | (total) | decimal 3 2 2" xfId="2254" xr:uid="{A867D8BA-EFCE-4BE4-8F1A-A0B5E711E04A}"/>
    <cellStyle name="tableau | cellule | (total) | decimal 3 3" xfId="1277" xr:uid="{EDBE1E4D-774E-4BF4-8774-56385724156E}"/>
    <cellStyle name="tableau | cellule | (total) | decimal 3 3 2" xfId="2255" xr:uid="{D2DCEE9A-0329-4D31-B9F5-64A68E21B328}"/>
    <cellStyle name="tableau | cellule | (total) | decimal 3 4" xfId="1278" xr:uid="{9B884C01-5441-453C-BE8D-9D17B2FA5ECC}"/>
    <cellStyle name="tableau | cellule | (total) | decimal 3 4 2" xfId="2256" xr:uid="{0E5AFBF7-B075-4EE2-B671-297B1A58A408}"/>
    <cellStyle name="tableau | cellule | (total) | decimal 3 5" xfId="1279" xr:uid="{DF56486F-0CA7-4061-8FA0-16B84B5E26BB}"/>
    <cellStyle name="tableau | cellule | (total) | decimal 3 5 2" xfId="2257" xr:uid="{5D68B0FC-2008-4907-9B39-62E1155D3CC6}"/>
    <cellStyle name="tableau | cellule | (total) | decimal 3 6" xfId="2253" xr:uid="{E10D9079-06B2-40CF-ABC7-CAF3F2599BB7}"/>
    <cellStyle name="tableau | cellule | (total) | decimal 4" xfId="1280" xr:uid="{15BDE497-09D2-4144-B089-21F8D006796F}"/>
    <cellStyle name="tableau | cellule | (total) | decimal 4 2" xfId="1281" xr:uid="{51D038AA-6DE0-400E-8B85-110F1E915F27}"/>
    <cellStyle name="tableau | cellule | (total) | decimal 4 2 2" xfId="2259" xr:uid="{F1DEE225-CEAF-47BC-B299-157CB13DF61E}"/>
    <cellStyle name="tableau | cellule | (total) | decimal 4 3" xfId="1282" xr:uid="{4137B471-1CB7-4338-ACBA-97AF0BDDFF5E}"/>
    <cellStyle name="tableau | cellule | (total) | decimal 4 3 2" xfId="2260" xr:uid="{ECA06E96-96C0-4632-9D5C-D5AFD38CBEA7}"/>
    <cellStyle name="tableau | cellule | (total) | decimal 4 4" xfId="1283" xr:uid="{B6EAE842-FF5E-4131-B75A-0BA0067B1EAF}"/>
    <cellStyle name="tableau | cellule | (total) | decimal 4 4 2" xfId="2261" xr:uid="{5A79DCD4-B0AD-45E8-8B31-F01EAA428A29}"/>
    <cellStyle name="tableau | cellule | (total) | decimal 4 5" xfId="1284" xr:uid="{322D0301-4BE9-4B6C-A257-2DDCC0FEA899}"/>
    <cellStyle name="tableau | cellule | (total) | decimal 4 5 2" xfId="2262" xr:uid="{5F0C9979-56F0-48AF-8C41-8B931888DFBA}"/>
    <cellStyle name="tableau | cellule | (total) | decimal 4 6" xfId="2258" xr:uid="{ECDF4065-978C-4914-8275-AE075DFD9E6A}"/>
    <cellStyle name="tableau | cellule | (total) | entier" xfId="1285" xr:uid="{70F809E5-0BD2-4C04-87FE-870D2184D305}"/>
    <cellStyle name="tableau | cellule | (total) | entier 2" xfId="1286" xr:uid="{E8B93C45-38E6-42EE-BF28-E199C9C684F6}"/>
    <cellStyle name="tableau | cellule | (total) | entier 2 2" xfId="2264" xr:uid="{07586F54-19F6-419F-891F-AF1BFC09D13D}"/>
    <cellStyle name="tableau | cellule | (total) | entier 3" xfId="1287" xr:uid="{9EAAC97E-BD5C-45F3-8F24-E34E7B632296}"/>
    <cellStyle name="tableau | cellule | (total) | entier 3 2" xfId="2265" xr:uid="{D794BDD4-EB93-4BDC-801F-099D3FE3D771}"/>
    <cellStyle name="tableau | cellule | (total) | entier 4" xfId="1288" xr:uid="{831D5594-6A5E-4701-B9AC-F897FEB6E6C2}"/>
    <cellStyle name="tableau | cellule | (total) | entier 4 2" xfId="2266" xr:uid="{20E072DF-BF53-4877-9547-C444DAB945B3}"/>
    <cellStyle name="tableau | cellule | (total) | entier 5" xfId="1289" xr:uid="{7A0E072D-A840-4BC7-91C0-E76536AB92E9}"/>
    <cellStyle name="tableau | cellule | (total) | entier 5 2" xfId="2267" xr:uid="{76D1B5F2-E79F-4B0A-8BAB-71C8EE2DA196}"/>
    <cellStyle name="tableau | cellule | (total) | entier 6" xfId="2263" xr:uid="{629FCF01-1F77-45A7-809B-108D6CA1F60D}"/>
    <cellStyle name="tableau | cellule | (total) | euro | decimal 1" xfId="1290" xr:uid="{9F8BD0A4-9F13-4A78-A9C3-B2005E28864A}"/>
    <cellStyle name="tableau | cellule | (total) | euro | decimal 1 2" xfId="1291" xr:uid="{498496DC-61F4-440F-A041-041F6F391D36}"/>
    <cellStyle name="tableau | cellule | (total) | euro | decimal 1 2 2" xfId="2269" xr:uid="{C9BB96AE-3A40-4894-8735-4CF2EABE9FD8}"/>
    <cellStyle name="tableau | cellule | (total) | euro | decimal 1 3" xfId="1292" xr:uid="{E4A32040-4EE2-4201-8E80-DBCD601038A6}"/>
    <cellStyle name="tableau | cellule | (total) | euro | decimal 1 3 2" xfId="2270" xr:uid="{A9B45BF0-5631-4F0B-879C-F5DDFF92C210}"/>
    <cellStyle name="tableau | cellule | (total) | euro | decimal 1 4" xfId="1293" xr:uid="{3B8B0299-26D0-4A1A-BDD1-FCE7231BA3C5}"/>
    <cellStyle name="tableau | cellule | (total) | euro | decimal 1 4 2" xfId="2271" xr:uid="{71032D28-E24B-4BB7-9CFE-454BB3EEBE6C}"/>
    <cellStyle name="tableau | cellule | (total) | euro | decimal 1 5" xfId="1294" xr:uid="{60B94927-99E4-4FF3-856F-2FA9D86FCD4A}"/>
    <cellStyle name="tableau | cellule | (total) | euro | decimal 1 5 2" xfId="2272" xr:uid="{DC34018C-B002-4441-AC4E-AD6E7A1FEB7B}"/>
    <cellStyle name="tableau | cellule | (total) | euro | decimal 1 6" xfId="2268" xr:uid="{2F6A8337-FB72-4D8B-B212-1FA0CEA87C91}"/>
    <cellStyle name="tableau | cellule | (total) | euro | decimal 2" xfId="1295" xr:uid="{38FC9DCF-638E-4F63-9A1D-1E926C7C4989}"/>
    <cellStyle name="tableau | cellule | (total) | euro | decimal 2 2" xfId="1296" xr:uid="{94E4E9BC-D2F8-49AF-934E-7728C103EAD4}"/>
    <cellStyle name="tableau | cellule | (total) | euro | decimal 2 2 2" xfId="2274" xr:uid="{8C1509E1-3134-45CD-9380-069F162FBA06}"/>
    <cellStyle name="tableau | cellule | (total) | euro | decimal 2 3" xfId="1297" xr:uid="{E3E47EEE-CD70-4A7C-B334-D4BDAE09C297}"/>
    <cellStyle name="tableau | cellule | (total) | euro | decimal 2 3 2" xfId="2275" xr:uid="{55C48F17-0F58-4D4C-9524-7237351DB305}"/>
    <cellStyle name="tableau | cellule | (total) | euro | decimal 2 4" xfId="1298" xr:uid="{03BF55A7-CA95-4F6A-88D5-A7F2ADB86594}"/>
    <cellStyle name="tableau | cellule | (total) | euro | decimal 2 4 2" xfId="2276" xr:uid="{B4E0D77B-1676-495B-B88E-2F48DA7532C9}"/>
    <cellStyle name="tableau | cellule | (total) | euro | decimal 2 5" xfId="1299" xr:uid="{28946611-6FB1-4884-812E-5A02D7412227}"/>
    <cellStyle name="tableau | cellule | (total) | euro | decimal 2 5 2" xfId="2277" xr:uid="{1BA18DD1-4756-4F25-A48F-6D3AFE78CC8F}"/>
    <cellStyle name="tableau | cellule | (total) | euro | decimal 2 6" xfId="2273" xr:uid="{0A8F1B01-EB36-49FE-99E1-24D96606CE90}"/>
    <cellStyle name="tableau | cellule | (total) | euro | entier" xfId="1300" xr:uid="{64F288A6-E56E-49F2-B6CC-2E140DCA1CD1}"/>
    <cellStyle name="tableau | cellule | (total) | euro | entier 2" xfId="1301" xr:uid="{19BC4010-38A5-4698-AA0F-778AC0AFE434}"/>
    <cellStyle name="tableau | cellule | (total) | euro | entier 2 2" xfId="2279" xr:uid="{CEC2E762-EF45-4B31-AFC8-80E36743BC91}"/>
    <cellStyle name="tableau | cellule | (total) | euro | entier 3" xfId="1302" xr:uid="{ECA47FA7-2092-47B5-A316-E30EE77E8545}"/>
    <cellStyle name="tableau | cellule | (total) | euro | entier 3 2" xfId="2280" xr:uid="{FCA054D2-BAE5-4E04-8023-EAF318A5B11B}"/>
    <cellStyle name="tableau | cellule | (total) | euro | entier 4" xfId="1303" xr:uid="{AC504FD0-17BB-4A83-AC98-76E320B38EDF}"/>
    <cellStyle name="tableau | cellule | (total) | euro | entier 4 2" xfId="2281" xr:uid="{75774E00-C2AF-466D-814C-726FA6682AA9}"/>
    <cellStyle name="tableau | cellule | (total) | euro | entier 5" xfId="1304" xr:uid="{811C9127-9529-407F-B140-5FD4C5BC2A04}"/>
    <cellStyle name="tableau | cellule | (total) | euro | entier 5 2" xfId="2282" xr:uid="{60250B11-87A8-4974-8BE4-10DFB305BD32}"/>
    <cellStyle name="tableau | cellule | (total) | euro | entier 6" xfId="2278" xr:uid="{D73E67E6-73B8-45F9-8418-BDCABC7859AE}"/>
    <cellStyle name="tableau | cellule | (total) | franc | decimal 1" xfId="1305" xr:uid="{2249B905-11E5-4F9D-AB82-58338244E801}"/>
    <cellStyle name="tableau | cellule | (total) | franc | decimal 1 2" xfId="1306" xr:uid="{A5F044F2-5973-4C17-9336-1C4ECD3D765D}"/>
    <cellStyle name="tableau | cellule | (total) | franc | decimal 1 2 2" xfId="2284" xr:uid="{5F139958-72AB-48B6-B421-4F4F68ECD38E}"/>
    <cellStyle name="tableau | cellule | (total) | franc | decimal 1 3" xfId="1307" xr:uid="{C308572D-7951-44B8-8D08-2D5C0C7DDED6}"/>
    <cellStyle name="tableau | cellule | (total) | franc | decimal 1 3 2" xfId="2285" xr:uid="{6480E12F-59A0-4D28-B57E-CE9BB2102460}"/>
    <cellStyle name="tableau | cellule | (total) | franc | decimal 1 4" xfId="1308" xr:uid="{E8DFCD1F-ECC5-4A04-80EB-F4308EB2CBE4}"/>
    <cellStyle name="tableau | cellule | (total) | franc | decimal 1 4 2" xfId="2286" xr:uid="{375D36D4-569A-4F4B-A8B9-C0397BA72477}"/>
    <cellStyle name="tableau | cellule | (total) | franc | decimal 1 5" xfId="1309" xr:uid="{51D9C41A-316A-4A21-8688-5FABC3380FD9}"/>
    <cellStyle name="tableau | cellule | (total) | franc | decimal 1 5 2" xfId="2287" xr:uid="{FCF918D5-B187-4E4C-A99C-1D2178272175}"/>
    <cellStyle name="tableau | cellule | (total) | franc | decimal 1 6" xfId="2283" xr:uid="{A5DBA6E7-A9BD-4827-8DE5-553710AE2DB1}"/>
    <cellStyle name="tableau | cellule | (total) | franc | decimal 2" xfId="1310" xr:uid="{236B7BD1-ED1F-4D94-AEC2-E8E6002BC133}"/>
    <cellStyle name="tableau | cellule | (total) | franc | decimal 2 2" xfId="1311" xr:uid="{30175C44-724B-4CCF-863C-4D4FB77DD033}"/>
    <cellStyle name="tableau | cellule | (total) | franc | decimal 2 2 2" xfId="2289" xr:uid="{3E9C3B90-CF70-4986-AD05-F2C11823FC3A}"/>
    <cellStyle name="tableau | cellule | (total) | franc | decimal 2 3" xfId="1312" xr:uid="{359ADB2E-CE6E-45B4-8C68-942D3A021921}"/>
    <cellStyle name="tableau | cellule | (total) | franc | decimal 2 3 2" xfId="2290" xr:uid="{FA67A88C-8C2A-4CF4-A2EA-BCE754A610A7}"/>
    <cellStyle name="tableau | cellule | (total) | franc | decimal 2 4" xfId="1313" xr:uid="{6923C22B-1EF2-4216-B175-3A2A36D3DFE5}"/>
    <cellStyle name="tableau | cellule | (total) | franc | decimal 2 4 2" xfId="2291" xr:uid="{ED50D532-2088-4A9F-B694-E7CDC658E12F}"/>
    <cellStyle name="tableau | cellule | (total) | franc | decimal 2 5" xfId="1314" xr:uid="{0407F76F-A75C-470D-A458-5A7B4DC5D1F7}"/>
    <cellStyle name="tableau | cellule | (total) | franc | decimal 2 5 2" xfId="2292" xr:uid="{154374BD-07F7-4DE0-8B18-AF8F0922FDBD}"/>
    <cellStyle name="tableau | cellule | (total) | franc | decimal 2 6" xfId="2288" xr:uid="{182DC956-E646-4439-902B-BD1F85E039D2}"/>
    <cellStyle name="tableau | cellule | (total) | franc | entier" xfId="1315" xr:uid="{25C8D172-6785-4A9D-A324-38BE0F829FEA}"/>
    <cellStyle name="tableau | cellule | (total) | franc | entier 2" xfId="1316" xr:uid="{84706EF4-A6A1-450B-8739-5661B8B29C94}"/>
    <cellStyle name="tableau | cellule | (total) | franc | entier 2 2" xfId="2294" xr:uid="{6389B4A1-5CAC-4FDE-8E03-60EEDA6AD83E}"/>
    <cellStyle name="tableau | cellule | (total) | franc | entier 3" xfId="1317" xr:uid="{A7FFF6F1-9553-4807-A848-0E1A74E403D6}"/>
    <cellStyle name="tableau | cellule | (total) | franc | entier 3 2" xfId="2295" xr:uid="{E8BA3485-1516-4E6D-8BBA-F107B1AF2574}"/>
    <cellStyle name="tableau | cellule | (total) | franc | entier 4" xfId="1318" xr:uid="{24D6574D-D7D4-4059-A071-3BD7F8EBCD85}"/>
    <cellStyle name="tableau | cellule | (total) | franc | entier 4 2" xfId="2296" xr:uid="{36E058A8-9970-447C-A896-894C0C6426B6}"/>
    <cellStyle name="tableau | cellule | (total) | franc | entier 5" xfId="1319" xr:uid="{D4B9412C-ADDA-4439-BAD2-2F8FB60A0CAA}"/>
    <cellStyle name="tableau | cellule | (total) | franc | entier 5 2" xfId="2297" xr:uid="{0283D7A2-94FA-4366-BC54-893801647639}"/>
    <cellStyle name="tableau | cellule | (total) | franc | entier 6" xfId="2293" xr:uid="{830F634B-0B2A-49A3-AA70-4BF11D080431}"/>
    <cellStyle name="tableau | cellule | (total) | pourcentage | decimal 1" xfId="1320" xr:uid="{F937FB2E-50BC-449B-A88A-F3AF75DA4E6A}"/>
    <cellStyle name="tableau | cellule | (total) | pourcentage | decimal 1 2" xfId="1321" xr:uid="{47E039FF-2097-4BD4-8B11-78A4419644ED}"/>
    <cellStyle name="tableau | cellule | (total) | pourcentage | decimal 1 2 2" xfId="2299" xr:uid="{593D3698-E7C5-4446-ACDF-273F25295AFD}"/>
    <cellStyle name="tableau | cellule | (total) | pourcentage | decimal 1 3" xfId="1322" xr:uid="{C65E2CD2-0738-403D-980C-344AF1E26D95}"/>
    <cellStyle name="tableau | cellule | (total) | pourcentage | decimal 1 3 2" xfId="2300" xr:uid="{AEFC7C3A-26C3-4B7D-B301-CC25DADD6855}"/>
    <cellStyle name="tableau | cellule | (total) | pourcentage | decimal 1 4" xfId="1323" xr:uid="{FF558242-4B37-4F76-A261-AA0B0E5537CE}"/>
    <cellStyle name="tableau | cellule | (total) | pourcentage | decimal 1 4 2" xfId="2301" xr:uid="{976C951A-7F09-454B-973F-3AF80F77577C}"/>
    <cellStyle name="tableau | cellule | (total) | pourcentage | decimal 1 5" xfId="1324" xr:uid="{E33F9AA8-ACC6-4808-908F-CFD92141F919}"/>
    <cellStyle name="tableau | cellule | (total) | pourcentage | decimal 1 5 2" xfId="2302" xr:uid="{7FDDED2E-0A38-439B-B1FD-179FCEB5C1A4}"/>
    <cellStyle name="tableau | cellule | (total) | pourcentage | decimal 1 6" xfId="2298" xr:uid="{74A5955B-C9C2-4768-96F3-2318350819AB}"/>
    <cellStyle name="tableau | cellule | (total) | pourcentage | decimal 2" xfId="1325" xr:uid="{DF3DEE24-A591-462C-99BD-097021E239C6}"/>
    <cellStyle name="tableau | cellule | (total) | pourcentage | decimal 2 2" xfId="1326" xr:uid="{8D3C9DF9-5868-439E-A855-E2E155D992CB}"/>
    <cellStyle name="tableau | cellule | (total) | pourcentage | decimal 2 2 2" xfId="2304" xr:uid="{5E70A8E0-CA7B-4935-BC23-3B009C13351A}"/>
    <cellStyle name="tableau | cellule | (total) | pourcentage | decimal 2 3" xfId="1327" xr:uid="{E0CB84FF-27C0-4027-A8B8-8157E4A54EF2}"/>
    <cellStyle name="tableau | cellule | (total) | pourcentage | decimal 2 3 2" xfId="2305" xr:uid="{38194D37-76A9-4D63-BC25-00092077D2B1}"/>
    <cellStyle name="tableau | cellule | (total) | pourcentage | decimal 2 4" xfId="1328" xr:uid="{A22ECB03-208D-4290-89C6-823A9D5661EA}"/>
    <cellStyle name="tableau | cellule | (total) | pourcentage | decimal 2 4 2" xfId="2306" xr:uid="{BD30111E-D25E-4809-8DCA-78935BDE2615}"/>
    <cellStyle name="tableau | cellule | (total) | pourcentage | decimal 2 5" xfId="1329" xr:uid="{2EC81C02-4A68-4FE7-B599-4AB3B7A47E25}"/>
    <cellStyle name="tableau | cellule | (total) | pourcentage | decimal 2 5 2" xfId="2307" xr:uid="{7AF2FB2D-C3B1-4846-A996-59ABE5846B5E}"/>
    <cellStyle name="tableau | cellule | (total) | pourcentage | decimal 2 6" xfId="2303" xr:uid="{07B781FE-B3FB-4BC5-80DE-627AE22D75B1}"/>
    <cellStyle name="tableau | cellule | (total) | pourcentage | entier" xfId="1330" xr:uid="{1F8DD0CA-A797-4380-B2B3-2579207597A2}"/>
    <cellStyle name="tableau | cellule | (total) | pourcentage | entier 2" xfId="1331" xr:uid="{715297E4-F94E-43C5-B5CE-B5EBBDBDF4BD}"/>
    <cellStyle name="tableau | cellule | (total) | pourcentage | entier 2 2" xfId="2309" xr:uid="{C19041C5-3FB9-482B-B09D-47B78F912D82}"/>
    <cellStyle name="tableau | cellule | (total) | pourcentage | entier 3" xfId="1332" xr:uid="{4158A40B-691A-417B-996C-CDB3259D05D1}"/>
    <cellStyle name="tableau | cellule | (total) | pourcentage | entier 3 2" xfId="2310" xr:uid="{CE365087-59CF-4301-90A4-FAEDD4E86AED}"/>
    <cellStyle name="tableau | cellule | (total) | pourcentage | entier 4" xfId="1333" xr:uid="{78C90E4D-02E0-49AB-9813-4B9E117CC418}"/>
    <cellStyle name="tableau | cellule | (total) | pourcentage | entier 4 2" xfId="2311" xr:uid="{944A298F-748D-482A-B137-1C7B0F773250}"/>
    <cellStyle name="tableau | cellule | (total) | pourcentage | entier 5" xfId="1334" xr:uid="{BD40FD2B-C4E7-4A10-B01B-AD1D37B1D1D9}"/>
    <cellStyle name="tableau | cellule | (total) | pourcentage | entier 5 2" xfId="2312" xr:uid="{917CBC0D-8BFA-4525-8FBD-BCF3BA1E8C55}"/>
    <cellStyle name="tableau | cellule | (total) | pourcentage | entier 6" xfId="2308" xr:uid="{FE3FD35A-A485-4C40-AF7B-5C97A15EB23F}"/>
    <cellStyle name="tableau | cellule | (total) | standard" xfId="1335" xr:uid="{98AAD89D-B3BC-4A27-810D-A06AC1B1DC47}"/>
    <cellStyle name="tableau | cellule | (total) | standard 2" xfId="1336" xr:uid="{3B349A57-110F-4C79-9CC6-885395CB6EEF}"/>
    <cellStyle name="tableau | cellule | (total) | standard 2 2" xfId="2314" xr:uid="{FCFB4FD9-673C-44DA-A484-C634A00652ED}"/>
    <cellStyle name="tableau | cellule | (total) | standard 3" xfId="1337" xr:uid="{00E2C79A-4C6C-48A5-8EAE-E5DE4035D948}"/>
    <cellStyle name="tableau | cellule | (total) | standard 3 2" xfId="2315" xr:uid="{484FFDFB-53D5-4279-81E3-479C26700FC7}"/>
    <cellStyle name="tableau | cellule | (total) | standard 4" xfId="1338" xr:uid="{FD502554-8CC3-456A-A433-E046E2F6D680}"/>
    <cellStyle name="tableau | cellule | (total) | standard 4 2" xfId="2316" xr:uid="{DDF7EC96-C3B3-4076-B027-15E6409DEC2B}"/>
    <cellStyle name="tableau | cellule | (total) | standard 5" xfId="1339" xr:uid="{3198CD29-5431-48A9-B987-C9E705434164}"/>
    <cellStyle name="tableau | cellule | (total) | standard 5 2" xfId="2317" xr:uid="{8E24DD8F-FA14-4A57-8BA6-01B3E11A660D}"/>
    <cellStyle name="tableau | cellule | (total) | standard 6" xfId="2313" xr:uid="{67F155B4-71B2-45E6-B453-A896E486AA42}"/>
    <cellStyle name="tableau | cellule | (total) | texte" xfId="1340" xr:uid="{D2E1A808-F8F1-4BBE-95EA-027158AE0CFF}"/>
    <cellStyle name="tableau | cellule | (total) | texte 2" xfId="1341" xr:uid="{06B16DD7-B20A-4133-A069-36FD84AD3F51}"/>
    <cellStyle name="tableau | cellule | (total) | texte 2 2" xfId="2319" xr:uid="{121DAF5C-8DBB-4D95-80CA-9689196259A4}"/>
    <cellStyle name="tableau | cellule | (total) | texte 3" xfId="1342" xr:uid="{B8EEC80A-3E12-40B7-AAA1-152197BDCBF7}"/>
    <cellStyle name="tableau | cellule | (total) | texte 3 2" xfId="2320" xr:uid="{3B72EFE3-AF9B-495E-88D0-87BC239644BB}"/>
    <cellStyle name="tableau | cellule | (total) | texte 4" xfId="1343" xr:uid="{0D7D3274-72FA-4C23-9678-DAFED41480E3}"/>
    <cellStyle name="tableau | cellule | (total) | texte 4 2" xfId="2321" xr:uid="{6BD0FC24-9ED0-4D36-840C-927E62A3EC22}"/>
    <cellStyle name="tableau | cellule | (total) | texte 5" xfId="1344" xr:uid="{F11CE2E9-1D0C-4362-8327-144A0A475DD5}"/>
    <cellStyle name="tableau | cellule | (total) | texte 5 2" xfId="2322" xr:uid="{8D1E270F-BA90-4993-8F44-ACF590CB74F5}"/>
    <cellStyle name="tableau | cellule | (total) | texte 6" xfId="2318" xr:uid="{9EE826E8-7D0D-4F7D-BA7B-85C7C8BC539D}"/>
    <cellStyle name="tableau | cellule | normal | decimal 1" xfId="25" xr:uid="{E420AA28-8530-494B-BC1B-64592F25BAF3}"/>
    <cellStyle name="tableau | cellule | normal | decimal 1 2" xfId="1346" xr:uid="{23B5E5F1-31ED-4679-965E-1BE870FAB8E3}"/>
    <cellStyle name="tableau | cellule | normal | decimal 1 2 2" xfId="1347" xr:uid="{F3BB83F1-3A57-411A-B29C-89F170BD98D3}"/>
    <cellStyle name="tableau | cellule | normal | decimal 1 2 2 2" xfId="2325" xr:uid="{529859CE-EEB9-4EBA-8AC0-4C2B0E5C7568}"/>
    <cellStyle name="tableau | cellule | normal | decimal 1 2 3" xfId="1348" xr:uid="{460F6400-21DD-4FC5-9D67-AB9236BF6E0C}"/>
    <cellStyle name="tableau | cellule | normal | decimal 1 2 3 2" xfId="2326" xr:uid="{B9AFEDDB-ED9F-4EB9-918C-10E86143F70A}"/>
    <cellStyle name="tableau | cellule | normal | decimal 1 2 4" xfId="2324" xr:uid="{522A263E-BEE0-4A9C-B864-69F09A4E7E9E}"/>
    <cellStyle name="tableau | cellule | normal | decimal 1 3" xfId="1349" xr:uid="{1B204714-5DB2-4104-A5D8-66AD909ADC07}"/>
    <cellStyle name="tableau | cellule | normal | decimal 1 3 2" xfId="1350" xr:uid="{8D687AB6-72B9-4930-9D2A-F52E317ADA89}"/>
    <cellStyle name="tableau | cellule | normal | decimal 1 3 2 2" xfId="2328" xr:uid="{8BA9561B-3CC3-4A9F-BD55-14617B6612CC}"/>
    <cellStyle name="tableau | cellule | normal | decimal 1 3 3" xfId="2327" xr:uid="{6C48C711-1901-497C-9C0B-5A9808C42BDC}"/>
    <cellStyle name="tableau | cellule | normal | decimal 1 4" xfId="1351" xr:uid="{DE3F25AA-A530-4D2F-94B6-4795A7B0BBB6}"/>
    <cellStyle name="tableau | cellule | normal | decimal 1 4 2" xfId="2329" xr:uid="{CB99FE91-E0B2-4EF3-9C7D-2B44E82BAD38}"/>
    <cellStyle name="tableau | cellule | normal | decimal 1 5" xfId="1352" xr:uid="{8B460AC3-8F13-49C5-B1CE-33933B516E8B}"/>
    <cellStyle name="tableau | cellule | normal | decimal 1 5 2" xfId="2330" xr:uid="{E06491C4-D284-4770-A692-2413010186BB}"/>
    <cellStyle name="tableau | cellule | normal | decimal 1 6" xfId="2323" xr:uid="{C363FC29-4A3F-4E83-8210-279A9650E556}"/>
    <cellStyle name="tableau | cellule | normal | decimal 1 7" xfId="1345" xr:uid="{AE566C22-CF54-479B-9921-AD51BDB05668}"/>
    <cellStyle name="tableau | cellule | normal | decimal 1 8" xfId="3066" xr:uid="{A7558B6D-9D81-4C72-B148-C518BD4E81B3}"/>
    <cellStyle name="tableau | cellule | normal | decimal 1 9" xfId="3625" xr:uid="{9D453ACA-0BA6-47CF-8EA4-D6B1CEB9EAC9}"/>
    <cellStyle name="tableau | cellule | normal | decimal 2" xfId="1353" xr:uid="{01C10666-5F5A-47B2-B6FB-931786FB96FE}"/>
    <cellStyle name="tableau | cellule | normal | decimal 2 2" xfId="1354" xr:uid="{2796019A-0271-402D-88D0-A31BADBA52CA}"/>
    <cellStyle name="tableau | cellule | normal | decimal 2 2 2" xfId="1355" xr:uid="{91809761-9E68-4135-98AB-D0BDD275436B}"/>
    <cellStyle name="tableau | cellule | normal | decimal 2 2 2 2" xfId="2333" xr:uid="{C90B4156-D5FE-4ACD-9EDB-4F80861F16DC}"/>
    <cellStyle name="tableau | cellule | normal | decimal 2 2 3" xfId="2332" xr:uid="{80990B18-70FF-4C8A-8F7E-0F4E96E4C0B8}"/>
    <cellStyle name="tableau | cellule | normal | decimal 2 3" xfId="1356" xr:uid="{CBB8B6FA-E76E-488E-826E-727A43EAF0F7}"/>
    <cellStyle name="tableau | cellule | normal | decimal 2 3 2" xfId="2334" xr:uid="{025FE11B-6216-4BC4-96CB-85A8172D2613}"/>
    <cellStyle name="tableau | cellule | normal | decimal 2 4" xfId="1357" xr:uid="{26A2AA72-610A-46F1-ACDB-88D023A55F10}"/>
    <cellStyle name="tableau | cellule | normal | decimal 2 4 2" xfId="2335" xr:uid="{D72F085E-6E7D-4C99-9751-E19F495ECC7D}"/>
    <cellStyle name="tableau | cellule | normal | decimal 2 5" xfId="1358" xr:uid="{8ADF3F7E-7CDF-4DB6-B63C-D87E732CE780}"/>
    <cellStyle name="tableau | cellule | normal | decimal 2 5 2" xfId="2336" xr:uid="{F1B7C03A-2252-4593-9D1C-FED8A523BA2B}"/>
    <cellStyle name="tableau | cellule | normal | decimal 2 6" xfId="2331" xr:uid="{16FD3772-8C34-4039-82FF-B6B7E5884884}"/>
    <cellStyle name="tableau | cellule | normal | decimal 3" xfId="1359" xr:uid="{888F8096-0C50-47D7-BF6D-69F9F2A88173}"/>
    <cellStyle name="tableau | cellule | normal | decimal 3 2" xfId="1360" xr:uid="{E98F134B-0340-44A4-9329-D2FA61D8E6DB}"/>
    <cellStyle name="tableau | cellule | normal | decimal 3 2 2" xfId="1361" xr:uid="{001F3DF9-DB9F-4D6C-A7DA-CE673DE651D9}"/>
    <cellStyle name="tableau | cellule | normal | decimal 3 2 2 2" xfId="2339" xr:uid="{C7D42656-2816-462B-B815-C12F88AD72E4}"/>
    <cellStyle name="tableau | cellule | normal | decimal 3 2 3" xfId="2338" xr:uid="{227BB7BD-AD3A-4414-B4C7-40CAC6B1752F}"/>
    <cellStyle name="tableau | cellule | normal | decimal 3 3" xfId="1362" xr:uid="{9BC5608A-AD8C-4738-8763-5BA10D6B245D}"/>
    <cellStyle name="tableau | cellule | normal | decimal 3 3 2" xfId="2340" xr:uid="{620E8F2B-F454-4540-BE58-1B88E584207D}"/>
    <cellStyle name="tableau | cellule | normal | decimal 3 4" xfId="1363" xr:uid="{33818F67-CF93-427E-AC6D-FB96D3EEFFE0}"/>
    <cellStyle name="tableau | cellule | normal | decimal 3 4 2" xfId="2341" xr:uid="{0002CD9F-4782-43A7-B72A-FAD3C440ABEF}"/>
    <cellStyle name="tableau | cellule | normal | decimal 3 5" xfId="1364" xr:uid="{F49497F9-6E68-44CF-B202-06617647414E}"/>
    <cellStyle name="tableau | cellule | normal | decimal 3 5 2" xfId="2342" xr:uid="{43023DB8-A85F-4F6C-BB2A-6D67D74B60B8}"/>
    <cellStyle name="tableau | cellule | normal | decimal 3 6" xfId="2337" xr:uid="{2E7F514B-448E-4E5A-ACC1-6F62A0FE3F8E}"/>
    <cellStyle name="tableau | cellule | normal | decimal 4" xfId="1365" xr:uid="{3DC4E4EF-E214-42C6-A6E4-36D7A3F2A1DD}"/>
    <cellStyle name="tableau | cellule | normal | decimal 4 2" xfId="1366" xr:uid="{DB7F8707-5146-47D0-81B8-62F33D164479}"/>
    <cellStyle name="tableau | cellule | normal | decimal 4 2 2" xfId="1367" xr:uid="{E83E8D79-00F0-4D73-99B4-ABE4B659E5E0}"/>
    <cellStyle name="tableau | cellule | normal | decimal 4 2 2 2" xfId="2345" xr:uid="{49300E2C-B9A7-4C45-A4AE-C0192519510D}"/>
    <cellStyle name="tableau | cellule | normal | decimal 4 2 3" xfId="2344" xr:uid="{4E3D4DCE-6708-456A-BB62-E073769E076F}"/>
    <cellStyle name="tableau | cellule | normal | decimal 4 3" xfId="1368" xr:uid="{836CD432-09A0-4FE8-8689-B521C54F0813}"/>
    <cellStyle name="tableau | cellule | normal | decimal 4 3 2" xfId="2346" xr:uid="{9E26593C-BEB3-492D-8AC5-7AB0C743FBF8}"/>
    <cellStyle name="tableau | cellule | normal | decimal 4 4" xfId="1369" xr:uid="{F3A7835B-2F2F-45A4-9122-63DA88B8F962}"/>
    <cellStyle name="tableau | cellule | normal | decimal 4 4 2" xfId="2347" xr:uid="{BEC3EEF2-032F-408A-BB1E-1B2D425BC35B}"/>
    <cellStyle name="tableau | cellule | normal | decimal 4 5" xfId="1370" xr:uid="{9809339C-B593-49EC-8375-1EDCC435989D}"/>
    <cellStyle name="tableau | cellule | normal | decimal 4 5 2" xfId="2348" xr:uid="{C9642F3D-2028-4D83-862F-9195275E7099}"/>
    <cellStyle name="tableau | cellule | normal | decimal 4 6" xfId="2343" xr:uid="{72E8E0AD-778F-476B-91AC-D036EE29CA75}"/>
    <cellStyle name="tableau | cellule | normal | entier" xfId="1371" xr:uid="{0D92BB32-F237-491A-A2B2-39C3B618F54D}"/>
    <cellStyle name="tableau | cellule | normal | entier 2" xfId="1372" xr:uid="{CBBEFFBA-82AB-43BB-AD99-53EB4206C741}"/>
    <cellStyle name="tableau | cellule | normal | entier 2 2" xfId="1373" xr:uid="{3643AC20-E03C-4989-BB71-884A50E888E7}"/>
    <cellStyle name="tableau | cellule | normal | entier 2 2 2" xfId="2351" xr:uid="{F988B540-7A60-4769-941F-98573FE39FA2}"/>
    <cellStyle name="tableau | cellule | normal | entier 2 3" xfId="2350" xr:uid="{7BF99880-92A5-4196-90FA-8B91B1B4EFC2}"/>
    <cellStyle name="tableau | cellule | normal | entier 3" xfId="1374" xr:uid="{3858F654-D4CE-4B7C-B5C9-FCDE15E19AE8}"/>
    <cellStyle name="tableau | cellule | normal | entier 3 2" xfId="2352" xr:uid="{9665399F-9BB1-4C22-9215-7F482DB0B39A}"/>
    <cellStyle name="tableau | cellule | normal | entier 4" xfId="1375" xr:uid="{113CACB4-48D0-4B13-B006-34FAAC110AFE}"/>
    <cellStyle name="tableau | cellule | normal | entier 4 2" xfId="2353" xr:uid="{CE228D96-1909-4EB9-9F84-FE887B6795B2}"/>
    <cellStyle name="tableau | cellule | normal | entier 5" xfId="1376" xr:uid="{DA4A78D4-312E-49EF-9B12-E7A65C509F35}"/>
    <cellStyle name="tableau | cellule | normal | entier 5 2" xfId="2354" xr:uid="{E5B00D29-046F-4111-95D4-3E09C9267AF6}"/>
    <cellStyle name="tableau | cellule | normal | entier 6" xfId="2349" xr:uid="{A88FDB17-3653-4450-8B02-5A6E256D3814}"/>
    <cellStyle name="tableau | cellule | normal | euro | decimal 1" xfId="1377" xr:uid="{6D64FD16-F927-46E8-850B-0256D388FEB5}"/>
    <cellStyle name="tableau | cellule | normal | euro | decimal 1 2" xfId="1378" xr:uid="{5A0BCE0E-67D9-4C28-AD8F-B5830921E3CF}"/>
    <cellStyle name="tableau | cellule | normal | euro | decimal 1 2 2" xfId="1379" xr:uid="{7C12B10F-2F75-4777-AA14-6944ABCAA84D}"/>
    <cellStyle name="tableau | cellule | normal | euro | decimal 1 2 2 2" xfId="2357" xr:uid="{05FB2229-8CCE-461D-A642-C3A48644DE03}"/>
    <cellStyle name="tableau | cellule | normal | euro | decimal 1 2 3" xfId="2356" xr:uid="{CC576088-2013-422B-BCD4-E4F61987EFCB}"/>
    <cellStyle name="tableau | cellule | normal | euro | decimal 1 3" xfId="1380" xr:uid="{D0287906-5DC1-422E-89F4-0A46955218FC}"/>
    <cellStyle name="tableau | cellule | normal | euro | decimal 1 3 2" xfId="2358" xr:uid="{E21ADE5E-CCEA-4157-A862-2F2E8312D338}"/>
    <cellStyle name="tableau | cellule | normal | euro | decimal 1 4" xfId="1381" xr:uid="{917F3257-212F-44FF-87D8-A41EDB6B661A}"/>
    <cellStyle name="tableau | cellule | normal | euro | decimal 1 4 2" xfId="2359" xr:uid="{98C9697D-3DA1-4EA3-B2A3-851680EC9D00}"/>
    <cellStyle name="tableau | cellule | normal | euro | decimal 1 5" xfId="1382" xr:uid="{BFBE392E-76B9-442B-B929-77492BA338B4}"/>
    <cellStyle name="tableau | cellule | normal | euro | decimal 1 5 2" xfId="2360" xr:uid="{E8E18D7C-C6E0-414E-9C5E-5592660B4720}"/>
    <cellStyle name="tableau | cellule | normal | euro | decimal 1 6" xfId="2355" xr:uid="{88E782E1-58ED-4BB5-8243-DF778EC075C1}"/>
    <cellStyle name="tableau | cellule | normal | euro | decimal 2" xfId="1383" xr:uid="{6B866AA2-A5AE-4260-A33F-21217C8A95D2}"/>
    <cellStyle name="tableau | cellule | normal | euro | decimal 2 2" xfId="1384" xr:uid="{6FD2CDEA-FB15-43CD-8B7E-B83AF2CA664E}"/>
    <cellStyle name="tableau | cellule | normal | euro | decimal 2 2 2" xfId="1385" xr:uid="{E544D13B-65C3-4A0A-AE0B-A71A89CF9E7E}"/>
    <cellStyle name="tableau | cellule | normal | euro | decimal 2 2 2 2" xfId="2363" xr:uid="{397DB00D-B19E-4674-A6C5-486CED45B694}"/>
    <cellStyle name="tableau | cellule | normal | euro | decimal 2 2 3" xfId="2362" xr:uid="{EC45797C-A76A-493D-B8FA-B05B6BC21815}"/>
    <cellStyle name="tableau | cellule | normal | euro | decimal 2 3" xfId="1386" xr:uid="{AE24D02A-DB72-44B8-AE54-F396051BDE3B}"/>
    <cellStyle name="tableau | cellule | normal | euro | decimal 2 3 2" xfId="2364" xr:uid="{7808D7C6-86A4-4792-A357-9ACCD0D2F901}"/>
    <cellStyle name="tableau | cellule | normal | euro | decimal 2 4" xfId="1387" xr:uid="{1BFAB569-6CE7-43C7-B91D-E91ACE923A63}"/>
    <cellStyle name="tableau | cellule | normal | euro | decimal 2 4 2" xfId="2365" xr:uid="{F337998C-EFFD-4914-A9A1-27A99FA7947F}"/>
    <cellStyle name="tableau | cellule | normal | euro | decimal 2 5" xfId="1388" xr:uid="{AF8FC091-1651-4E5F-A6D3-2A403190E56B}"/>
    <cellStyle name="tableau | cellule | normal | euro | decimal 2 5 2" xfId="2366" xr:uid="{8736238D-332F-4605-9D55-7E568E8A7839}"/>
    <cellStyle name="tableau | cellule | normal | euro | decimal 2 6" xfId="2361" xr:uid="{50E77A26-6F42-495D-BA3A-82F458BA76EC}"/>
    <cellStyle name="tableau | cellule | normal | euro | entier" xfId="1389" xr:uid="{3BCC4D50-C4ED-45E4-98F7-26E8E8793D41}"/>
    <cellStyle name="tableau | cellule | normal | euro | entier 2" xfId="1390" xr:uid="{11E4E0F2-1205-4B69-A43F-85C6E7401D64}"/>
    <cellStyle name="tableau | cellule | normal | euro | entier 2 2" xfId="1391" xr:uid="{4B1047BF-CEAB-4BC8-BCF4-3563531F0E4A}"/>
    <cellStyle name="tableau | cellule | normal | euro | entier 2 2 2" xfId="2369" xr:uid="{46ACEAC0-2724-427C-8A8E-5B27579D884E}"/>
    <cellStyle name="tableau | cellule | normal | euro | entier 2 3" xfId="2368" xr:uid="{3DC14167-FE1A-422C-AB5B-6A4DA96C18E7}"/>
    <cellStyle name="tableau | cellule | normal | euro | entier 3" xfId="1392" xr:uid="{D4F29019-AFE5-4C7E-A185-A48B78BFA07D}"/>
    <cellStyle name="tableau | cellule | normal | euro | entier 3 2" xfId="2370" xr:uid="{7110CBD1-06CC-4949-9312-10A1B80FC5E7}"/>
    <cellStyle name="tableau | cellule | normal | euro | entier 4" xfId="1393" xr:uid="{010D4F77-DC00-4714-8E3A-28DC61EB15F2}"/>
    <cellStyle name="tableau | cellule | normal | euro | entier 4 2" xfId="2371" xr:uid="{C61F7322-E56C-4376-B957-A75BE1EDD4D7}"/>
    <cellStyle name="tableau | cellule | normal | euro | entier 5" xfId="1394" xr:uid="{8255AA03-E9B5-4D8C-A2AB-3122041B10AF}"/>
    <cellStyle name="tableau | cellule | normal | euro | entier 5 2" xfId="2372" xr:uid="{41C765B6-A94F-4E22-83C7-89DCF8CF32F8}"/>
    <cellStyle name="tableau | cellule | normal | euro | entier 6" xfId="2367" xr:uid="{047B5E7E-E615-46BC-85D4-DCDF8C1D5313}"/>
    <cellStyle name="tableau | cellule | normal | franc | decimal 1" xfId="1395" xr:uid="{576DFCC1-EC2B-4E1E-8C97-C53F74F94DDC}"/>
    <cellStyle name="tableau | cellule | normal | franc | decimal 1 2" xfId="1396" xr:uid="{B1EAFEA2-DD1A-495B-944F-F537B8B4E7E3}"/>
    <cellStyle name="tableau | cellule | normal | franc | decimal 1 2 2" xfId="1397" xr:uid="{34824AB6-D237-44D6-9B1F-525E329FF72B}"/>
    <cellStyle name="tableau | cellule | normal | franc | decimal 1 2 2 2" xfId="2375" xr:uid="{C2BA1A49-67F0-472F-9B4E-1C63C29F699A}"/>
    <cellStyle name="tableau | cellule | normal | franc | decimal 1 2 3" xfId="2374" xr:uid="{3D896FA9-735A-4033-AEC6-5948E652F48A}"/>
    <cellStyle name="tableau | cellule | normal | franc | decimal 1 3" xfId="1398" xr:uid="{E3C55974-88C5-417B-ABC2-A2ED08E78201}"/>
    <cellStyle name="tableau | cellule | normal | franc | decimal 1 3 2" xfId="2376" xr:uid="{0F30124D-1ABF-47A7-BFCE-A9BDB7BFBA52}"/>
    <cellStyle name="tableau | cellule | normal | franc | decimal 1 4" xfId="1399" xr:uid="{DE6F0C89-B116-48E5-940D-CF18911C44D1}"/>
    <cellStyle name="tableau | cellule | normal | franc | decimal 1 4 2" xfId="2377" xr:uid="{4913DC7B-F505-4746-BC4E-A9503C8307E9}"/>
    <cellStyle name="tableau | cellule | normal | franc | decimal 1 5" xfId="1400" xr:uid="{1B817234-E4F2-4FC6-ADEE-A09D3B694096}"/>
    <cellStyle name="tableau | cellule | normal | franc | decimal 1 5 2" xfId="2378" xr:uid="{5AE5E89A-ABED-4C68-96D1-FF0315AF5A7D}"/>
    <cellStyle name="tableau | cellule | normal | franc | decimal 1 6" xfId="2373" xr:uid="{96C491E9-9EC4-40AD-9B89-71AC3017E182}"/>
    <cellStyle name="tableau | cellule | normal | franc | decimal 2" xfId="1401" xr:uid="{49A754FD-FF58-42C9-8515-2426661855C0}"/>
    <cellStyle name="tableau | cellule | normal | franc | decimal 2 2" xfId="1402" xr:uid="{DBCCDBF0-1ECC-4962-9BEC-FC535CBA6CE8}"/>
    <cellStyle name="tableau | cellule | normal | franc | decimal 2 2 2" xfId="1403" xr:uid="{2D71EE1F-6619-43A6-B458-AB1C29D3CB38}"/>
    <cellStyle name="tableau | cellule | normal | franc | decimal 2 2 2 2" xfId="2381" xr:uid="{D27B668F-647C-437F-97D6-554BD711EEA1}"/>
    <cellStyle name="tableau | cellule | normal | franc | decimal 2 2 3" xfId="2380" xr:uid="{25BAB377-91ED-45F3-9939-443B4359FDC2}"/>
    <cellStyle name="tableau | cellule | normal | franc | decimal 2 3" xfId="1404" xr:uid="{9EB18482-9279-4E80-9DED-5CEA18C0CEDD}"/>
    <cellStyle name="tableau | cellule | normal | franc | decimal 2 3 2" xfId="2382" xr:uid="{A3E7134F-7C66-44B8-8D22-5B9BBE3310E7}"/>
    <cellStyle name="tableau | cellule | normal | franc | decimal 2 4" xfId="1405" xr:uid="{9E4F2B65-078D-4685-9ABE-8D6A6CB497CD}"/>
    <cellStyle name="tableau | cellule | normal | franc | decimal 2 4 2" xfId="2383" xr:uid="{2CCD3524-EDFF-449F-972C-41488A6F8808}"/>
    <cellStyle name="tableau | cellule | normal | franc | decimal 2 5" xfId="1406" xr:uid="{8EE29F0E-0CF2-4630-9112-9F17241BEF94}"/>
    <cellStyle name="tableau | cellule | normal | franc | decimal 2 5 2" xfId="2384" xr:uid="{827CEA7C-5ADE-4898-99F9-B0CCE8D32FE6}"/>
    <cellStyle name="tableau | cellule | normal | franc | decimal 2 6" xfId="2379" xr:uid="{39FF79A6-9E69-4718-82E6-7AD23F142A9B}"/>
    <cellStyle name="tableau | cellule | normal | franc | entier" xfId="1407" xr:uid="{16CE5700-CBBD-4C71-81CD-58354AD92F4D}"/>
    <cellStyle name="tableau | cellule | normal | franc | entier 2" xfId="1408" xr:uid="{5B5523C6-0555-4257-9E50-D8E9151FE0BF}"/>
    <cellStyle name="tableau | cellule | normal | franc | entier 2 2" xfId="1409" xr:uid="{E6E6DB41-F3E4-4738-8FD0-716864697CE0}"/>
    <cellStyle name="tableau | cellule | normal | franc | entier 2 2 2" xfId="2387" xr:uid="{76F023F7-51A8-4B0E-B23C-794A947E4862}"/>
    <cellStyle name="tableau | cellule | normal | franc | entier 2 3" xfId="2386" xr:uid="{F96443C0-8977-44C9-A6A0-38C4A10E67FE}"/>
    <cellStyle name="tableau | cellule | normal | franc | entier 3" xfId="1410" xr:uid="{F14690BA-9443-4586-AD4F-987E42DA6377}"/>
    <cellStyle name="tableau | cellule | normal | franc | entier 3 2" xfId="2388" xr:uid="{01A63BBD-40FA-44FA-B1E8-7D4C26615993}"/>
    <cellStyle name="tableau | cellule | normal | franc | entier 4" xfId="1411" xr:uid="{D5DA04C1-5E77-4F5D-8D5F-4A8CEE6DE574}"/>
    <cellStyle name="tableau | cellule | normal | franc | entier 4 2" xfId="2389" xr:uid="{30F4320D-C0CB-4B5C-B36A-5974E59E17AD}"/>
    <cellStyle name="tableau | cellule | normal | franc | entier 5" xfId="1412" xr:uid="{5084D88C-D703-45BC-AEAA-2E5C0208DF51}"/>
    <cellStyle name="tableau | cellule | normal | franc | entier 5 2" xfId="2390" xr:uid="{737C7F72-77A0-412D-A0AB-B62B9C9604AA}"/>
    <cellStyle name="tableau | cellule | normal | franc | entier 6" xfId="2385" xr:uid="{A8D3AD44-904E-43ED-90CE-C0B24742783F}"/>
    <cellStyle name="tableau | cellule | normal | pourcentage | decimal 1" xfId="1413" xr:uid="{EEDC04C5-326B-45E1-A026-EA2EC4B5B4C5}"/>
    <cellStyle name="tableau | cellule | normal | pourcentage | decimal 1 2" xfId="1414" xr:uid="{1A2480F7-AFE9-4F36-A57D-AF1C962BB199}"/>
    <cellStyle name="tableau | cellule | normal | pourcentage | decimal 1 2 2" xfId="1415" xr:uid="{56568A40-5D23-46B7-9F6C-6907FFBAB8ED}"/>
    <cellStyle name="tableau | cellule | normal | pourcentage | decimal 1 2 2 2" xfId="2393" xr:uid="{F29524E6-ADEE-4D29-9C78-4C6BEA23F9C4}"/>
    <cellStyle name="tableau | cellule | normal | pourcentage | decimal 1 2 3" xfId="2392" xr:uid="{281729BB-3C04-45F9-B264-E0107020E8CC}"/>
    <cellStyle name="tableau | cellule | normal | pourcentage | decimal 1 3" xfId="1416" xr:uid="{B0A8FDFF-DA55-4C54-8306-C2CE74A15446}"/>
    <cellStyle name="tableau | cellule | normal | pourcentage | decimal 1 3 2" xfId="2394" xr:uid="{E13C8714-7534-414F-B579-A6E8A7C47FFF}"/>
    <cellStyle name="tableau | cellule | normal | pourcentage | decimal 1 4" xfId="1417" xr:uid="{88A62260-E20E-4DDD-BD24-2F74CC76EC22}"/>
    <cellStyle name="tableau | cellule | normal | pourcentage | decimal 1 4 2" xfId="2395" xr:uid="{6B72CDE3-B608-40B9-9430-FDBC8DEBF808}"/>
    <cellStyle name="tableau | cellule | normal | pourcentage | decimal 1 5" xfId="1418" xr:uid="{E365D271-1094-42CB-8DE1-6E4ABA59D635}"/>
    <cellStyle name="tableau | cellule | normal | pourcentage | decimal 1 5 2" xfId="2396" xr:uid="{86F475D7-F903-4237-A7B3-E6E61572E194}"/>
    <cellStyle name="tableau | cellule | normal | pourcentage | decimal 1 6" xfId="2391" xr:uid="{6E2B33EC-FB4C-49C6-8AD8-142D8F914F43}"/>
    <cellStyle name="tableau | cellule | normal | pourcentage | decimal 2" xfId="1419" xr:uid="{D54D76DA-E72B-45DD-A08B-57BEE1A86FB4}"/>
    <cellStyle name="tableau | cellule | normal | pourcentage | decimal 2 2" xfId="1420" xr:uid="{0425E630-94AF-44A1-89CC-86B85C68BE7C}"/>
    <cellStyle name="tableau | cellule | normal | pourcentage | decimal 2 2 2" xfId="1421" xr:uid="{76906D36-93BD-4365-BD25-E1DD0A64B195}"/>
    <cellStyle name="tableau | cellule | normal | pourcentage | decimal 2 2 2 2" xfId="2399" xr:uid="{5B747F30-E1D8-42F6-A20C-8C2EA7C5F9E3}"/>
    <cellStyle name="tableau | cellule | normal | pourcentage | decimal 2 2 3" xfId="2398" xr:uid="{A0646CB3-A11A-4AAB-A148-F2740ED211F1}"/>
    <cellStyle name="tableau | cellule | normal | pourcentage | decimal 2 3" xfId="1422" xr:uid="{37E1125F-04A9-47FC-B3DC-EC11FB0A7D5B}"/>
    <cellStyle name="tableau | cellule | normal | pourcentage | decimal 2 3 2" xfId="2400" xr:uid="{713134AD-476E-4A65-8BA6-15BA00FBAF85}"/>
    <cellStyle name="tableau | cellule | normal | pourcentage | decimal 2 4" xfId="1423" xr:uid="{8B64AE00-DD0B-498C-8031-4CDCBA618031}"/>
    <cellStyle name="tableau | cellule | normal | pourcentage | decimal 2 4 2" xfId="2401" xr:uid="{448148A6-85B5-4BC7-80B8-B52DE860D635}"/>
    <cellStyle name="tableau | cellule | normal | pourcentage | decimal 2 5" xfId="1424" xr:uid="{AF6CA0FA-9584-4256-A491-468A41E94DA1}"/>
    <cellStyle name="tableau | cellule | normal | pourcentage | decimal 2 5 2" xfId="2402" xr:uid="{46864748-E40D-4511-8E6A-6BA19BA89881}"/>
    <cellStyle name="tableau | cellule | normal | pourcentage | decimal 2 6" xfId="2397" xr:uid="{2371E01F-E7AA-45A2-B903-F36D05E4E199}"/>
    <cellStyle name="tableau | cellule | normal | pourcentage | entier" xfId="1425" xr:uid="{1956C556-46D7-4B0C-A992-0B86BC39E676}"/>
    <cellStyle name="tableau | cellule | normal | pourcentage | entier 2" xfId="1426" xr:uid="{8C3FCCDA-9FEB-4E4F-A778-493239498CF4}"/>
    <cellStyle name="tableau | cellule | normal | pourcentage | entier 2 2" xfId="1427" xr:uid="{63B49E98-D7FA-462B-BA40-8462FBABC6E9}"/>
    <cellStyle name="tableau | cellule | normal | pourcentage | entier 2 2 2" xfId="2405" xr:uid="{45D719C3-3136-422A-B5E0-9E4BBEC0E61C}"/>
    <cellStyle name="tableau | cellule | normal | pourcentage | entier 2 3" xfId="2404" xr:uid="{197BFEAE-A863-4986-B074-32F0A9C9277D}"/>
    <cellStyle name="tableau | cellule | normal | pourcentage | entier 3" xfId="1428" xr:uid="{8783910C-F98F-40C5-974A-29A093458751}"/>
    <cellStyle name="tableau | cellule | normal | pourcentage | entier 3 2" xfId="2406" xr:uid="{566BE365-0679-4AFC-9AE6-BAE2117F540E}"/>
    <cellStyle name="tableau | cellule | normal | pourcentage | entier 4" xfId="1429" xr:uid="{8E5F021E-6107-4990-993F-1645BC747E55}"/>
    <cellStyle name="tableau | cellule | normal | pourcentage | entier 4 2" xfId="2407" xr:uid="{33129717-6068-4FE7-B1DE-2E6B8CF37212}"/>
    <cellStyle name="tableau | cellule | normal | pourcentage | entier 5" xfId="1430" xr:uid="{15931D64-A201-4EC5-8525-844BF45FBA27}"/>
    <cellStyle name="tableau | cellule | normal | pourcentage | entier 5 2" xfId="2408" xr:uid="{F6011EFD-3628-46F3-ABB4-FE401C6879C0}"/>
    <cellStyle name="tableau | cellule | normal | pourcentage | entier 6" xfId="2403" xr:uid="{80049B6B-1B82-4B87-B351-C0BE8C69137F}"/>
    <cellStyle name="tableau | cellule | normal | standard" xfId="1431" xr:uid="{E084CE64-5708-420A-BBC8-FD779FE5A50B}"/>
    <cellStyle name="tableau | cellule | normal | standard 2" xfId="1432" xr:uid="{2BC3BFAF-4588-41C8-9EC8-0B3D9256043E}"/>
    <cellStyle name="tableau | cellule | normal | standard 2 2" xfId="1433" xr:uid="{E8FE3318-2759-48D3-AF3C-EA043599476E}"/>
    <cellStyle name="tableau | cellule | normal | standard 2 2 2" xfId="2411" xr:uid="{D9E9D3A2-829A-4F3A-8E57-16D761361269}"/>
    <cellStyle name="tableau | cellule | normal | standard 2 3" xfId="2410" xr:uid="{9C6C6B87-F9AA-4877-8B69-E162D2529F02}"/>
    <cellStyle name="tableau | cellule | normal | standard 3" xfId="1434" xr:uid="{A5288C70-5C2F-42EB-85BF-5EBFFD24EE30}"/>
    <cellStyle name="tableau | cellule | normal | standard 3 2" xfId="2412" xr:uid="{F8076101-4529-494C-8E5A-A793B0A346CB}"/>
    <cellStyle name="tableau | cellule | normal | standard 4" xfId="1435" xr:uid="{59894A5B-1F68-4B81-9722-6D1E5CCFC091}"/>
    <cellStyle name="tableau | cellule | normal | standard 4 2" xfId="2413" xr:uid="{2555D649-7B87-4AE6-9794-023A37474DD5}"/>
    <cellStyle name="tableau | cellule | normal | standard 5" xfId="1436" xr:uid="{3A1F2117-E228-446A-AF35-026A7B36E2E5}"/>
    <cellStyle name="tableau | cellule | normal | standard 5 2" xfId="2414" xr:uid="{B6ADDD6D-C428-4A8C-93DF-4B79DF168FF7}"/>
    <cellStyle name="tableau | cellule | normal | standard 6" xfId="2409" xr:uid="{F05A3E0F-7037-47A5-ABC8-145E83F84E3D}"/>
    <cellStyle name="tableau | cellule | normal | texte" xfId="1437" xr:uid="{AC8EAFDB-9C3A-4F2A-9438-A356F0930282}"/>
    <cellStyle name="tableau | cellule | normal | texte 2" xfId="1438" xr:uid="{F7281893-8C1C-46CB-849B-08DBF765A70E}"/>
    <cellStyle name="tableau | cellule | normal | texte 2 2" xfId="1439" xr:uid="{0DBDCF98-0E0D-44AD-B05C-17BBD110FBF3}"/>
    <cellStyle name="tableau | cellule | normal | texte 2 2 2" xfId="2417" xr:uid="{D155B1A8-4FD9-4E0A-A37B-2FB19BFD0AA5}"/>
    <cellStyle name="tableau | cellule | normal | texte 2 3" xfId="2416" xr:uid="{911043A2-9095-474E-809A-B8FCB8CE2133}"/>
    <cellStyle name="tableau | cellule | normal | texte 3" xfId="1440" xr:uid="{EB1D071B-9591-419D-955C-BB38C18F7479}"/>
    <cellStyle name="tableau | cellule | normal | texte 3 2" xfId="2418" xr:uid="{DACFA46F-FB1E-4BE4-B7AF-9C2621188F8F}"/>
    <cellStyle name="tableau | cellule | normal | texte 4" xfId="1441" xr:uid="{4269D8D9-F100-4FCD-B895-7D76E40772E3}"/>
    <cellStyle name="tableau | cellule | normal | texte 4 2" xfId="2419" xr:uid="{FA69BC3C-110C-4102-B12B-93A0E4E69594}"/>
    <cellStyle name="tableau | cellule | normal | texte 5" xfId="1442" xr:uid="{A15FD337-EC73-4FBB-905C-FE49090EBA9E}"/>
    <cellStyle name="tableau | cellule | normal | texte 5 2" xfId="2420" xr:uid="{B389003F-71C0-4BA9-88D8-FBBE6CF720D7}"/>
    <cellStyle name="tableau | cellule | normal | texte 6" xfId="2415" xr:uid="{B4BBA4E6-F7CE-430A-845A-EE2992BD93AB}"/>
    <cellStyle name="tableau | cellule | total | decimal 1" xfId="26" xr:uid="{480B206C-B43F-461A-88F7-32F0B83F9165}"/>
    <cellStyle name="tableau | cellule | total | decimal 1 2" xfId="1444" xr:uid="{C30D3F2D-C6BE-47F0-8DB6-5C488DE575F9}"/>
    <cellStyle name="tableau | cellule | total | decimal 1 2 2" xfId="1445" xr:uid="{E31F51F3-A1B6-42F7-8EC5-1E522B296744}"/>
    <cellStyle name="tableau | cellule | total | decimal 1 2 2 2" xfId="2423" xr:uid="{82909BE6-C096-4FF3-9777-FEA95BC30B0D}"/>
    <cellStyle name="tableau | cellule | total | decimal 1 2 3" xfId="1446" xr:uid="{81AAC546-5DDB-4EF9-8237-40B7F45C640C}"/>
    <cellStyle name="tableau | cellule | total | decimal 1 2 3 2" xfId="2424" xr:uid="{A5CE2281-A933-4E10-A5FA-5767F2D7A35C}"/>
    <cellStyle name="tableau | cellule | total | decimal 1 2 4" xfId="2422" xr:uid="{4A70028D-9F4E-4CB6-9DB9-1278439C6C90}"/>
    <cellStyle name="tableau | cellule | total | decimal 1 3" xfId="1447" xr:uid="{36E8C1D8-2216-4F59-9371-CD75ED38AE1B}"/>
    <cellStyle name="tableau | cellule | total | decimal 1 3 2" xfId="1448" xr:uid="{E5C0F8B7-22DB-493A-924C-42864BD61281}"/>
    <cellStyle name="tableau | cellule | total | decimal 1 3 2 2" xfId="2426" xr:uid="{5F3A4662-9D7C-42A1-BFB9-220FF6A2A2F6}"/>
    <cellStyle name="tableau | cellule | total | decimal 1 3 3" xfId="2425" xr:uid="{8CC56090-08A1-42E2-A728-820F42838DF9}"/>
    <cellStyle name="tableau | cellule | total | decimal 1 4" xfId="1449" xr:uid="{B3A153C1-3C1E-4A69-911F-10B3DFA7CA57}"/>
    <cellStyle name="tableau | cellule | total | decimal 1 4 2" xfId="2427" xr:uid="{0C1B89E0-39C3-4657-BA00-C65F0F027D9A}"/>
    <cellStyle name="tableau | cellule | total | decimal 1 5" xfId="1450" xr:uid="{CAA835AA-CB52-4618-B5B7-65526C3C57E7}"/>
    <cellStyle name="tableau | cellule | total | decimal 1 5 2" xfId="2428" xr:uid="{7BD4ADAD-D800-4EB8-AE3A-4FA58BCCBEC8}"/>
    <cellStyle name="tableau | cellule | total | decimal 1 6" xfId="2421" xr:uid="{8DF9698F-1641-4BFE-B3A4-20F50B5714D5}"/>
    <cellStyle name="tableau | cellule | total | decimal 1 7" xfId="1443" xr:uid="{AA6EC36F-7531-4334-99A7-C7EC2DE9075B}"/>
    <cellStyle name="tableau | cellule | total | decimal 1 8" xfId="3067" xr:uid="{76B0C836-E33F-4588-B42E-D9C22060CDFE}"/>
    <cellStyle name="tableau | cellule | total | decimal 1 9" xfId="3626" xr:uid="{2A6A4D15-294D-4B9E-A696-E3740C8C8BCF}"/>
    <cellStyle name="tableau | cellule | total | decimal 2" xfId="1451" xr:uid="{3E0E75DE-1BA1-4467-8422-1A2E2E9A5964}"/>
    <cellStyle name="tableau | cellule | total | decimal 2 2" xfId="1452" xr:uid="{D20F41D6-ABC9-4B83-BA3D-E6B5197B5C41}"/>
    <cellStyle name="tableau | cellule | total | decimal 2 2 2" xfId="1453" xr:uid="{DCF4F6E8-83BA-4B35-96D1-A2568C9EB191}"/>
    <cellStyle name="tableau | cellule | total | decimal 2 2 2 2" xfId="2431" xr:uid="{F86F74CD-F326-4145-B680-2861C7086013}"/>
    <cellStyle name="tableau | cellule | total | decimal 2 2 3" xfId="2430" xr:uid="{5092D218-E4C9-4551-A660-D52EE5358C52}"/>
    <cellStyle name="tableau | cellule | total | decimal 2 3" xfId="1454" xr:uid="{F0BDA2E1-EAB7-4132-8511-CF5F1BD69540}"/>
    <cellStyle name="tableau | cellule | total | decimal 2 3 2" xfId="2432" xr:uid="{837BA4DE-54F5-491C-85CF-815E3DB8A2EE}"/>
    <cellStyle name="tableau | cellule | total | decimal 2 4" xfId="1455" xr:uid="{32D1487C-89F2-4218-BED5-7B08B462C070}"/>
    <cellStyle name="tableau | cellule | total | decimal 2 4 2" xfId="2433" xr:uid="{9D87D690-3E9C-4DEA-B3EE-6C2B22C1298D}"/>
    <cellStyle name="tableau | cellule | total | decimal 2 5" xfId="1456" xr:uid="{50193834-2D74-480D-A183-C5D456F1E403}"/>
    <cellStyle name="tableau | cellule | total | decimal 2 5 2" xfId="2434" xr:uid="{52B2DA3D-4390-46AD-BBEA-7496AFB12AA6}"/>
    <cellStyle name="tableau | cellule | total | decimal 2 6" xfId="2429" xr:uid="{40824206-9ADF-41B0-98D3-4036F9B592D1}"/>
    <cellStyle name="tableau | cellule | total | decimal 3" xfId="1457" xr:uid="{AD6417C0-6D6A-4D4E-B178-D092861A1A96}"/>
    <cellStyle name="tableau | cellule | total | decimal 3 2" xfId="1458" xr:uid="{C94634BE-66A5-41A9-BF43-17E7F6F99DBF}"/>
    <cellStyle name="tableau | cellule | total | decimal 3 2 2" xfId="1459" xr:uid="{3B3CBD9E-5753-4321-ADA9-74F41F6ED625}"/>
    <cellStyle name="tableau | cellule | total | decimal 3 2 2 2" xfId="2437" xr:uid="{1C6B7448-FBD8-4FB8-997E-289C66E1A1A5}"/>
    <cellStyle name="tableau | cellule | total | decimal 3 2 3" xfId="2436" xr:uid="{3A9DB7A8-C2FC-459B-82FF-8E749B22013E}"/>
    <cellStyle name="tableau | cellule | total | decimal 3 3" xfId="1460" xr:uid="{E4AAD050-DE46-4589-B354-AD475B19A238}"/>
    <cellStyle name="tableau | cellule | total | decimal 3 3 2" xfId="2438" xr:uid="{C915850A-2AEE-4597-BC17-7B5E6B924AAC}"/>
    <cellStyle name="tableau | cellule | total | decimal 3 4" xfId="1461" xr:uid="{64C359A8-5628-4706-9DF6-D985778E28B3}"/>
    <cellStyle name="tableau | cellule | total | decimal 3 4 2" xfId="2439" xr:uid="{19F307D1-B95D-4628-85BE-AB3C2A7A9AB8}"/>
    <cellStyle name="tableau | cellule | total | decimal 3 5" xfId="1462" xr:uid="{A95474A7-E750-4709-ABC3-97F043F06840}"/>
    <cellStyle name="tableau | cellule | total | decimal 3 5 2" xfId="2440" xr:uid="{80BF1DAE-2C78-462D-B04E-4A7916EA3C65}"/>
    <cellStyle name="tableau | cellule | total | decimal 3 6" xfId="2435" xr:uid="{DD3A010C-63E5-4233-9BBD-C4C06AB66F58}"/>
    <cellStyle name="tableau | cellule | total | decimal 4" xfId="1463" xr:uid="{7EC6A333-6252-4B49-89B4-0B578D807292}"/>
    <cellStyle name="tableau | cellule | total | decimal 4 2" xfId="1464" xr:uid="{911E3D58-1A81-4B52-9B48-D84B1E4C5858}"/>
    <cellStyle name="tableau | cellule | total | decimal 4 2 2" xfId="1465" xr:uid="{D7927F7D-EF4C-4493-8D92-517D8CAC52DA}"/>
    <cellStyle name="tableau | cellule | total | decimal 4 2 2 2" xfId="2443" xr:uid="{218FAF09-3983-4417-8440-A992C7C3E31A}"/>
    <cellStyle name="tableau | cellule | total | decimal 4 2 3" xfId="2442" xr:uid="{558BAE6E-50AC-4B89-9DEC-11C4D0030BCC}"/>
    <cellStyle name="tableau | cellule | total | decimal 4 3" xfId="1466" xr:uid="{77C641B6-5120-4145-8BA9-3C8982719B08}"/>
    <cellStyle name="tableau | cellule | total | decimal 4 3 2" xfId="2444" xr:uid="{5F25C899-AC00-4F21-A77B-A2D41F93F266}"/>
    <cellStyle name="tableau | cellule | total | decimal 4 4" xfId="1467" xr:uid="{C84DB242-ED63-4806-8763-85F86694B819}"/>
    <cellStyle name="tableau | cellule | total | decimal 4 4 2" xfId="2445" xr:uid="{3CE96B81-BFD3-4103-B180-82DFD862108C}"/>
    <cellStyle name="tableau | cellule | total | decimal 4 5" xfId="1468" xr:uid="{D0D29CCD-408A-4ADD-B0A3-CF4FEC9D1A7D}"/>
    <cellStyle name="tableau | cellule | total | decimal 4 5 2" xfId="2446" xr:uid="{465B0A8F-B54B-4274-8C60-D05C0456E43E}"/>
    <cellStyle name="tableau | cellule | total | decimal 4 6" xfId="2441" xr:uid="{D8E07696-4900-49B9-816E-511B44183A06}"/>
    <cellStyle name="tableau | cellule | total | entier" xfId="1469" xr:uid="{6EAC24A5-0AAB-4863-A1D8-9DD77F5AFD3F}"/>
    <cellStyle name="tableau | cellule | total | entier 2" xfId="1470" xr:uid="{767327F0-0EFC-4C7E-864B-AA06178B1320}"/>
    <cellStyle name="tableau | cellule | total | entier 2 2" xfId="1471" xr:uid="{6AB498D3-F1E1-4268-B9B9-17790D310DB3}"/>
    <cellStyle name="tableau | cellule | total | entier 2 2 2" xfId="2449" xr:uid="{B07C5B21-D5A9-491D-94E0-968FB2A48717}"/>
    <cellStyle name="tableau | cellule | total | entier 2 3" xfId="2448" xr:uid="{0B63EEA0-9F38-4899-A3CC-8AF3FD42F4BA}"/>
    <cellStyle name="tableau | cellule | total | entier 3" xfId="1472" xr:uid="{302E2DF7-3EE9-4E86-930F-91B3FC0EA836}"/>
    <cellStyle name="tableau | cellule | total | entier 3 2" xfId="2450" xr:uid="{ADDFF76F-53D9-49CB-A9D7-A6AAEB5515A2}"/>
    <cellStyle name="tableau | cellule | total | entier 4" xfId="1473" xr:uid="{DA3EE4B8-89AA-4887-9625-91B8E6704C49}"/>
    <cellStyle name="tableau | cellule | total | entier 4 2" xfId="2451" xr:uid="{5B175195-24C7-4BD9-8E2E-BBA866C600B1}"/>
    <cellStyle name="tableau | cellule | total | entier 5" xfId="1474" xr:uid="{7C56D817-254D-46C0-88FF-19A25F64AA51}"/>
    <cellStyle name="tableau | cellule | total | entier 5 2" xfId="2452" xr:uid="{FCFC90B1-C736-4097-B909-3263D1644FE3}"/>
    <cellStyle name="tableau | cellule | total | entier 6" xfId="2447" xr:uid="{3F07322D-84C3-477C-96C0-D85FDA674F47}"/>
    <cellStyle name="tableau | cellule | total | euro | decimal 1" xfId="1475" xr:uid="{A22270D1-E255-4FBF-BC66-4FA29AC170BE}"/>
    <cellStyle name="tableau | cellule | total | euro | decimal 1 2" xfId="1476" xr:uid="{F8627C8B-48A9-4BA6-AA00-430BC404C43C}"/>
    <cellStyle name="tableau | cellule | total | euro | decimal 1 2 2" xfId="1477" xr:uid="{6ABA4AB8-8065-421C-AC4B-06A55E1DE16A}"/>
    <cellStyle name="tableau | cellule | total | euro | decimal 1 2 2 2" xfId="2455" xr:uid="{CF8A9E25-7A48-4CE8-84AD-CBD9A477F03D}"/>
    <cellStyle name="tableau | cellule | total | euro | decimal 1 2 3" xfId="2454" xr:uid="{74D4EF65-88D6-464A-B93D-E4C72264EE80}"/>
    <cellStyle name="tableau | cellule | total | euro | decimal 1 3" xfId="1478" xr:uid="{B373FCC9-D9D4-4A7F-A9B2-8C4178581B30}"/>
    <cellStyle name="tableau | cellule | total | euro | decimal 1 3 2" xfId="2456" xr:uid="{466B8FC7-38C8-46FE-B798-7CCCEEACA3B3}"/>
    <cellStyle name="tableau | cellule | total | euro | decimal 1 4" xfId="1479" xr:uid="{5D9CA21F-DFBA-4119-A975-68418199B842}"/>
    <cellStyle name="tableau | cellule | total | euro | decimal 1 4 2" xfId="2457" xr:uid="{A5D1D5CD-F282-4ACF-93A7-A3E89BE1A554}"/>
    <cellStyle name="tableau | cellule | total | euro | decimal 1 5" xfId="1480" xr:uid="{4F2FC93D-F84C-4E73-B6B6-9C78356E21AA}"/>
    <cellStyle name="tableau | cellule | total | euro | decimal 1 5 2" xfId="2458" xr:uid="{3B7E1662-75F3-4B73-AFD6-6414FF2F3631}"/>
    <cellStyle name="tableau | cellule | total | euro | decimal 1 6" xfId="2453" xr:uid="{B6007CA9-D995-4708-A86E-D96B691C9AE8}"/>
    <cellStyle name="tableau | cellule | total | euro | decimal 2" xfId="1481" xr:uid="{BD0648C5-68BF-489D-8177-2407A0DECB93}"/>
    <cellStyle name="tableau | cellule | total | euro | decimal 2 2" xfId="1482" xr:uid="{BD696411-F6F4-47A6-9612-756305222849}"/>
    <cellStyle name="tableau | cellule | total | euro | decimal 2 2 2" xfId="1483" xr:uid="{C19CEDC6-F9F8-45BC-AEB8-6F67920F7C88}"/>
    <cellStyle name="tableau | cellule | total | euro | decimal 2 2 2 2" xfId="2461" xr:uid="{3C40434C-2DD3-45D6-8DED-871C6F80EAF9}"/>
    <cellStyle name="tableau | cellule | total | euro | decimal 2 2 3" xfId="2460" xr:uid="{232CA5BB-74C0-43D1-AC91-D91BE5C33D64}"/>
    <cellStyle name="tableau | cellule | total | euro | decimal 2 3" xfId="1484" xr:uid="{9890A45B-8B61-49D6-9BA6-04060BF44694}"/>
    <cellStyle name="tableau | cellule | total | euro | decimal 2 3 2" xfId="2462" xr:uid="{465543E8-4746-44CE-A686-EEC0938CB674}"/>
    <cellStyle name="tableau | cellule | total | euro | decimal 2 4" xfId="1485" xr:uid="{7350010F-D000-46D3-84C9-422B6088B6AB}"/>
    <cellStyle name="tableau | cellule | total | euro | decimal 2 4 2" xfId="2463" xr:uid="{358FF563-62A0-4411-AE95-4AF3C20859DA}"/>
    <cellStyle name="tableau | cellule | total | euro | decimal 2 5" xfId="1486" xr:uid="{8B011D74-07E8-472D-B65C-B50670897C6A}"/>
    <cellStyle name="tableau | cellule | total | euro | decimal 2 5 2" xfId="2464" xr:uid="{3DF11314-F128-4FBB-B7E3-3EDC12A9EB07}"/>
    <cellStyle name="tableau | cellule | total | euro | decimal 2 6" xfId="2459" xr:uid="{1296C61E-DB22-49EA-8E52-73953A0FF72A}"/>
    <cellStyle name="tableau | cellule | total | euro | entier" xfId="1487" xr:uid="{127E1735-4FC5-49C9-9191-64E1EDFEA78D}"/>
    <cellStyle name="tableau | cellule | total | euro | entier 2" xfId="1488" xr:uid="{C2F88DCB-A0AD-46D8-85A3-65B9E39BA9E9}"/>
    <cellStyle name="tableau | cellule | total | euro | entier 2 2" xfId="1489" xr:uid="{EF3C2654-B09D-4D3B-9563-F02E54CD9AF5}"/>
    <cellStyle name="tableau | cellule | total | euro | entier 2 2 2" xfId="2467" xr:uid="{488DC181-8488-4089-8D72-8E1AD752E218}"/>
    <cellStyle name="tableau | cellule | total | euro | entier 2 3" xfId="2466" xr:uid="{6CDD21D6-8DED-4A6E-A30D-AC9B839E6490}"/>
    <cellStyle name="tableau | cellule | total | euro | entier 3" xfId="1490" xr:uid="{E466A675-87B3-43F6-BA07-95F69C4D66F8}"/>
    <cellStyle name="tableau | cellule | total | euro | entier 3 2" xfId="2468" xr:uid="{0D3E6B97-8765-4913-AF44-6D2E7ED33204}"/>
    <cellStyle name="tableau | cellule | total | euro | entier 4" xfId="1491" xr:uid="{560E9A31-3F5D-4906-9343-4B80F57D0537}"/>
    <cellStyle name="tableau | cellule | total | euro | entier 4 2" xfId="2469" xr:uid="{35013985-B7C2-4E47-B480-DFD5F2E403D2}"/>
    <cellStyle name="tableau | cellule | total | euro | entier 5" xfId="1492" xr:uid="{34C320BE-DE5D-4105-91D4-B3ACF8FEC0D5}"/>
    <cellStyle name="tableau | cellule | total | euro | entier 5 2" xfId="2470" xr:uid="{E92C9F23-DCAE-4418-9EFB-92629EE47227}"/>
    <cellStyle name="tableau | cellule | total | euro | entier 6" xfId="2465" xr:uid="{14CDC38A-8E20-461C-B43C-9DEEBE374443}"/>
    <cellStyle name="tableau | cellule | total | franc | decimal 1" xfId="1493" xr:uid="{9FF37024-F85F-414D-8959-E6F3DE5A23AF}"/>
    <cellStyle name="tableau | cellule | total | franc | decimal 1 2" xfId="1494" xr:uid="{84A6C166-77DB-4F95-BAA0-08C56A5BFF1E}"/>
    <cellStyle name="tableau | cellule | total | franc | decimal 1 2 2" xfId="1495" xr:uid="{6AE77B0D-536F-4113-81E4-050483501EB7}"/>
    <cellStyle name="tableau | cellule | total | franc | decimal 1 2 2 2" xfId="2473" xr:uid="{A6862BC1-C439-41FD-8324-FCB0762E2061}"/>
    <cellStyle name="tableau | cellule | total | franc | decimal 1 2 3" xfId="2472" xr:uid="{5382F72C-6A68-4940-B440-F42B82206E31}"/>
    <cellStyle name="tableau | cellule | total | franc | decimal 1 3" xfId="1496" xr:uid="{68092615-7223-44A6-BE2B-AD7F328BB304}"/>
    <cellStyle name="tableau | cellule | total | franc | decimal 1 3 2" xfId="2474" xr:uid="{7D2DBD12-FFA5-43D9-A142-9EB688EB5725}"/>
    <cellStyle name="tableau | cellule | total | franc | decimal 1 4" xfId="1497" xr:uid="{A2022F69-FDDC-46E9-9D7F-9A958680783C}"/>
    <cellStyle name="tableau | cellule | total | franc | decimal 1 4 2" xfId="2475" xr:uid="{981BCC16-567A-44BA-8E4D-5E5B95CE2E09}"/>
    <cellStyle name="tableau | cellule | total | franc | decimal 1 5" xfId="1498" xr:uid="{F4C0D715-822B-4754-AAF9-D71F389C796A}"/>
    <cellStyle name="tableau | cellule | total | franc | decimal 1 5 2" xfId="2476" xr:uid="{6FA5B770-1F04-4C0D-8E7B-F832C88D92C0}"/>
    <cellStyle name="tableau | cellule | total | franc | decimal 1 6" xfId="2471" xr:uid="{C7BECCC6-88B0-4343-BAFC-730C00869D8D}"/>
    <cellStyle name="tableau | cellule | total | franc | decimal 2" xfId="1499" xr:uid="{E1F2DAF9-B867-402D-8E3F-B212F3098979}"/>
    <cellStyle name="tableau | cellule | total | franc | decimal 2 2" xfId="1500" xr:uid="{F6764676-740C-4AF1-A835-BF4C5D704A55}"/>
    <cellStyle name="tableau | cellule | total | franc | decimal 2 2 2" xfId="1501" xr:uid="{7D4E4C90-9C55-4325-97B1-304BE6BFA02A}"/>
    <cellStyle name="tableau | cellule | total | franc | decimal 2 2 2 2" xfId="2479" xr:uid="{4FC4464D-026C-48B6-9FFE-D421A9866546}"/>
    <cellStyle name="tableau | cellule | total | franc | decimal 2 2 3" xfId="2478" xr:uid="{E806D15B-3B40-472E-9CF6-A02A27D227F5}"/>
    <cellStyle name="tableau | cellule | total | franc | decimal 2 3" xfId="1502" xr:uid="{93D534DA-0EA0-440D-9DFD-E0B898B2B0D1}"/>
    <cellStyle name="tableau | cellule | total | franc | decimal 2 3 2" xfId="2480" xr:uid="{4945FFF8-9113-45DB-9E4F-C4827C474024}"/>
    <cellStyle name="tableau | cellule | total | franc | decimal 2 4" xfId="1503" xr:uid="{7FB2306E-7AB4-498D-8D7C-11D0FB82D045}"/>
    <cellStyle name="tableau | cellule | total | franc | decimal 2 4 2" xfId="2481" xr:uid="{E54CDE15-5BED-4239-A198-931CD38F6E0A}"/>
    <cellStyle name="tableau | cellule | total | franc | decimal 2 5" xfId="1504" xr:uid="{414D9054-402F-4CC5-8822-CFE5601983F5}"/>
    <cellStyle name="tableau | cellule | total | franc | decimal 2 5 2" xfId="2482" xr:uid="{996DACE2-43C7-45BC-A931-664EB0DFF134}"/>
    <cellStyle name="tableau | cellule | total | franc | decimal 2 6" xfId="2477" xr:uid="{3C1B4255-A333-4877-8945-B8D336C94BD9}"/>
    <cellStyle name="tableau | cellule | total | franc | entier" xfId="1505" xr:uid="{B9317B5D-85DB-45A3-9747-89646A8E415D}"/>
    <cellStyle name="tableau | cellule | total | franc | entier 2" xfId="1506" xr:uid="{6E7223D9-F4B7-42E4-9D60-09BAE54D8EC6}"/>
    <cellStyle name="tableau | cellule | total | franc | entier 2 2" xfId="1507" xr:uid="{591F73F4-D0CC-4856-ADA8-12941CF5A5EF}"/>
    <cellStyle name="tableau | cellule | total | franc | entier 2 2 2" xfId="2485" xr:uid="{9F768C59-A5ED-4BFD-859D-3E1F3DA41238}"/>
    <cellStyle name="tableau | cellule | total | franc | entier 2 3" xfId="2484" xr:uid="{BBB9747A-5C62-4A8F-993D-151F06BD0BE1}"/>
    <cellStyle name="tableau | cellule | total | franc | entier 3" xfId="1508" xr:uid="{E9B5DC42-5E6D-41DC-A316-E8C48D9FE8B8}"/>
    <cellStyle name="tableau | cellule | total | franc | entier 3 2" xfId="2486" xr:uid="{F2BD88EC-CD84-4478-ADE8-0F18BFF27496}"/>
    <cellStyle name="tableau | cellule | total | franc | entier 4" xfId="1509" xr:uid="{A8B3B0B4-DF7C-448B-9685-B05E2524315D}"/>
    <cellStyle name="tableau | cellule | total | franc | entier 4 2" xfId="2487" xr:uid="{7D764204-B7F7-46D5-BBCE-2EB6E4B2DD1C}"/>
    <cellStyle name="tableau | cellule | total | franc | entier 5" xfId="1510" xr:uid="{18450112-C9BD-486B-B0C1-A381FD495E5A}"/>
    <cellStyle name="tableau | cellule | total | franc | entier 5 2" xfId="2488" xr:uid="{EEB5CFBF-C64E-4D4B-8E93-B1F9B8D3B039}"/>
    <cellStyle name="tableau | cellule | total | franc | entier 6" xfId="2483" xr:uid="{344573BD-C4ED-4C9C-BAE6-E7C2370FE9D7}"/>
    <cellStyle name="tableau | cellule | total | pourcentage | decimal 1" xfId="1511" xr:uid="{9EE83107-2C42-4F39-AAAC-68AB3B7D2847}"/>
    <cellStyle name="tableau | cellule | total | pourcentage | decimal 1 2" xfId="1512" xr:uid="{E8E8114A-3A23-4F29-91C5-B2266493C495}"/>
    <cellStyle name="tableau | cellule | total | pourcentage | decimal 1 2 2" xfId="1513" xr:uid="{55ECCAD5-C945-43CC-B8C5-E1DBA4BEAF76}"/>
    <cellStyle name="tableau | cellule | total | pourcentage | decimal 1 2 2 2" xfId="2491" xr:uid="{82EAA9C8-7DEE-4EFC-B3BA-D9E70C05FEB0}"/>
    <cellStyle name="tableau | cellule | total | pourcentage | decimal 1 2 3" xfId="2490" xr:uid="{576C49D1-3988-4AD9-BDA2-542191D202AF}"/>
    <cellStyle name="tableau | cellule | total | pourcentage | decimal 1 3" xfId="1514" xr:uid="{CD7ED5E5-A37C-4282-9BB6-297F8E688D0A}"/>
    <cellStyle name="tableau | cellule | total | pourcentage | decimal 1 3 2" xfId="2492" xr:uid="{3514E12F-4418-4BFA-8F49-DA57F85AD9F6}"/>
    <cellStyle name="tableau | cellule | total | pourcentage | decimal 1 4" xfId="1515" xr:uid="{057C8783-3025-4E72-8D42-A578D27DBAC7}"/>
    <cellStyle name="tableau | cellule | total | pourcentage | decimal 1 4 2" xfId="2493" xr:uid="{94E47F66-A821-44C8-85E7-BCB0C855C5E5}"/>
    <cellStyle name="tableau | cellule | total | pourcentage | decimal 1 5" xfId="1516" xr:uid="{0E81AC18-9C60-4484-8E92-F2B1EFF76CC1}"/>
    <cellStyle name="tableau | cellule | total | pourcentage | decimal 1 5 2" xfId="2494" xr:uid="{8650FFDE-95EE-4418-A066-35E94E1EB86C}"/>
    <cellStyle name="tableau | cellule | total | pourcentage | decimal 1 6" xfId="2489" xr:uid="{76F737F3-AA20-44F5-922F-19E0903A5AA5}"/>
    <cellStyle name="tableau | cellule | total | pourcentage | decimal 2" xfId="1517" xr:uid="{9703DDAE-E8CF-4C48-86FD-A8DC21AB8709}"/>
    <cellStyle name="tableau | cellule | total | pourcentage | decimal 2 2" xfId="1518" xr:uid="{1191AFF8-BE69-4EEE-9416-30AC08581360}"/>
    <cellStyle name="tableau | cellule | total | pourcentage | decimal 2 2 2" xfId="1519" xr:uid="{E9C9B496-121D-46F3-B351-88874FC06501}"/>
    <cellStyle name="tableau | cellule | total | pourcentage | decimal 2 2 2 2" xfId="2497" xr:uid="{424D5907-E0A9-446F-B10E-5FAC0C37BD11}"/>
    <cellStyle name="tableau | cellule | total | pourcentage | decimal 2 2 3" xfId="2496" xr:uid="{6E11549D-FD51-48A3-A87D-458EA779807A}"/>
    <cellStyle name="tableau | cellule | total | pourcentage | decimal 2 3" xfId="1520" xr:uid="{A772529B-2648-45B1-9ABB-631620121CB5}"/>
    <cellStyle name="tableau | cellule | total | pourcentage | decimal 2 3 2" xfId="2498" xr:uid="{DC105C46-9A94-46E3-8AC3-5AF9550CBB1E}"/>
    <cellStyle name="tableau | cellule | total | pourcentage | decimal 2 4" xfId="1521" xr:uid="{DEC8E751-FEB5-42D2-930C-5E8C6420209A}"/>
    <cellStyle name="tableau | cellule | total | pourcentage | decimal 2 4 2" xfId="2499" xr:uid="{5303067A-B7DC-4E9D-9659-C3901AE3C960}"/>
    <cellStyle name="tableau | cellule | total | pourcentage | decimal 2 5" xfId="1522" xr:uid="{47D00399-31BF-4EE3-85B4-8E6850D1A9F0}"/>
    <cellStyle name="tableau | cellule | total | pourcentage | decimal 2 5 2" xfId="2500" xr:uid="{84D2E0E4-9330-42CC-B71B-74F00419B1D6}"/>
    <cellStyle name="tableau | cellule | total | pourcentage | decimal 2 6" xfId="2495" xr:uid="{A609571D-C75A-45CC-9070-6A463BDAC931}"/>
    <cellStyle name="tableau | cellule | total | pourcentage | entier" xfId="1523" xr:uid="{6AC07C1C-929D-4B30-A357-981428AD4FFE}"/>
    <cellStyle name="tableau | cellule | total | pourcentage | entier 2" xfId="1524" xr:uid="{C10FA039-C917-4B5A-9CDA-2876C3F93701}"/>
    <cellStyle name="tableau | cellule | total | pourcentage | entier 2 2" xfId="1525" xr:uid="{A42C524A-FCAE-4E3D-BC06-5E9F701B343A}"/>
    <cellStyle name="tableau | cellule | total | pourcentage | entier 2 2 2" xfId="2503" xr:uid="{BB1BB7EA-9CD5-40C6-AD3A-310DB98CE4FF}"/>
    <cellStyle name="tableau | cellule | total | pourcentage | entier 2 3" xfId="2502" xr:uid="{272D4C57-B26E-4810-A195-9C65622C428E}"/>
    <cellStyle name="tableau | cellule | total | pourcentage | entier 3" xfId="1526" xr:uid="{AC69659C-50E3-4DFF-8190-BDBC30F85584}"/>
    <cellStyle name="tableau | cellule | total | pourcentage | entier 3 2" xfId="2504" xr:uid="{4274BC40-C9B6-406C-8589-6A7BD171C1B9}"/>
    <cellStyle name="tableau | cellule | total | pourcentage | entier 4" xfId="1527" xr:uid="{A1FB5C2C-3C85-466C-8447-23C415DB516C}"/>
    <cellStyle name="tableau | cellule | total | pourcentage | entier 4 2" xfId="2505" xr:uid="{B216765B-B63D-4517-B02E-D3E436C6C059}"/>
    <cellStyle name="tableau | cellule | total | pourcentage | entier 5" xfId="1528" xr:uid="{FD888356-6FEF-4994-88BE-4E67FC404272}"/>
    <cellStyle name="tableau | cellule | total | pourcentage | entier 5 2" xfId="2506" xr:uid="{615B09B3-3327-4131-A97F-CCA461DD31D6}"/>
    <cellStyle name="tableau | cellule | total | pourcentage | entier 6" xfId="2501" xr:uid="{FCAAA1D8-C340-449C-9C74-0723150A5CA1}"/>
    <cellStyle name="tableau | cellule | total | standard" xfId="1529" xr:uid="{1F686EBF-870B-42F7-B0D4-CE6C81EDA0EC}"/>
    <cellStyle name="tableau | cellule | total | standard 2" xfId="1530" xr:uid="{1B8A91C2-8FC1-4474-AB8E-D45F70DC7DD6}"/>
    <cellStyle name="tableau | cellule | total | standard 2 2" xfId="1531" xr:uid="{7B01C3FE-FF7B-4104-8CFC-E3B62E4477CC}"/>
    <cellStyle name="tableau | cellule | total | standard 2 2 2" xfId="2509" xr:uid="{08C97AD8-CB7C-4A0E-B3AA-46A58E1A403C}"/>
    <cellStyle name="tableau | cellule | total | standard 2 3" xfId="2508" xr:uid="{1CB1BFDF-5591-42A9-B237-3BA04345FC45}"/>
    <cellStyle name="tableau | cellule | total | standard 3" xfId="1532" xr:uid="{A6DD85A1-E113-4C15-AA93-CC62E0A62B07}"/>
    <cellStyle name="tableau | cellule | total | standard 3 2" xfId="2510" xr:uid="{219AA6BE-2939-4E8B-8E6C-F494DAFB6F88}"/>
    <cellStyle name="tableau | cellule | total | standard 4" xfId="1533" xr:uid="{F1923956-29A2-46BF-AA60-86CF6BDF9DA5}"/>
    <cellStyle name="tableau | cellule | total | standard 4 2" xfId="2511" xr:uid="{8104D81E-FD05-4D78-AB4C-988EA8D80037}"/>
    <cellStyle name="tableau | cellule | total | standard 5" xfId="1534" xr:uid="{7053FD4D-FE9A-4A66-A5D5-530D26441F0A}"/>
    <cellStyle name="tableau | cellule | total | standard 5 2" xfId="2512" xr:uid="{1D3EB98E-4370-431C-B326-4200F68487F0}"/>
    <cellStyle name="tableau | cellule | total | standard 6" xfId="2507" xr:uid="{5D58FC92-42F2-40B0-A5DF-AE455F1D75CB}"/>
    <cellStyle name="tableau | cellule | total | texte" xfId="1535" xr:uid="{D0353C62-310C-4EA0-87D6-506AF8181D0F}"/>
    <cellStyle name="tableau | cellule | total | texte 2" xfId="1536" xr:uid="{E24CE62C-9609-4AD4-8E6E-8B186C75F11A}"/>
    <cellStyle name="tableau | cellule | total | texte 2 2" xfId="1537" xr:uid="{452A5B1E-0219-4889-82D1-4FAEE6A84A14}"/>
    <cellStyle name="tableau | cellule | total | texte 2 2 2" xfId="2515" xr:uid="{CCC282C6-5E28-4490-83BE-B21664B0F734}"/>
    <cellStyle name="tableau | cellule | total | texte 2 3" xfId="2514" xr:uid="{487AF4F8-CBE1-44D8-9598-064BDE962E58}"/>
    <cellStyle name="tableau | cellule | total | texte 3" xfId="1538" xr:uid="{F4DC8F87-3E15-4E75-8A74-116DBC94EDAA}"/>
    <cellStyle name="tableau | cellule | total | texte 3 2" xfId="2516" xr:uid="{CB93536A-7A4A-4B47-B8BC-DAECF221D3AB}"/>
    <cellStyle name="tableau | cellule | total | texte 4" xfId="1539" xr:uid="{C0415E0B-E003-4411-99D8-536265A46C32}"/>
    <cellStyle name="tableau | cellule | total | texte 4 2" xfId="2517" xr:uid="{E75C5348-F920-4F49-9FBE-EF5A63E71873}"/>
    <cellStyle name="tableau | cellule | total | texte 5" xfId="1540" xr:uid="{A2ADF420-2661-4C22-89ED-836C55CEB94C}"/>
    <cellStyle name="tableau | cellule | total | texte 5 2" xfId="2518" xr:uid="{2522184D-8377-43DE-A764-11A9E3A742D4}"/>
    <cellStyle name="tableau | cellule | total | texte 6" xfId="2513" xr:uid="{71E839F6-6F26-43D3-A34E-3528AA393D78}"/>
    <cellStyle name="tableau | coin superieur gauche" xfId="1541" xr:uid="{B14D0C44-9C11-4DD2-8A87-FF750E6E1083}"/>
    <cellStyle name="tableau | coin superieur gauche 2" xfId="1542" xr:uid="{5DA6CD54-98D1-44C7-8F36-DEA06BE7B190}"/>
    <cellStyle name="tableau | coin superieur gauche 2 2" xfId="2520" xr:uid="{5AE62E33-3B88-42A6-A9CD-E0C42D7E5A69}"/>
    <cellStyle name="tableau | coin superieur gauche 3" xfId="1543" xr:uid="{027AC28F-865C-4F48-9AB5-0D94F83A18D9}"/>
    <cellStyle name="tableau | coin superieur gauche 3 2" xfId="2521" xr:uid="{C4C55C47-B697-4E7C-8DFF-3F1778073910}"/>
    <cellStyle name="tableau | coin superieur gauche 4" xfId="1544" xr:uid="{DF1BEF90-7275-401F-A483-C274F20D5FA0}"/>
    <cellStyle name="tableau | coin superieur gauche 4 2" xfId="2522" xr:uid="{2FDFB808-2194-432B-910A-ACEF48763530}"/>
    <cellStyle name="tableau | coin superieur gauche 5" xfId="1545" xr:uid="{70263848-22A8-4515-8283-0D2739A2E20C}"/>
    <cellStyle name="tableau | coin superieur gauche 5 2" xfId="2523" xr:uid="{30856155-0C32-46A7-9EF3-A6CB9F89EA29}"/>
    <cellStyle name="tableau | coin superieur gauche 6" xfId="2519" xr:uid="{3B3FA6E6-969E-4967-B11A-40F99E82FA88}"/>
    <cellStyle name="tableau | entete-colonne | series" xfId="27" xr:uid="{B0088FC7-7F09-4989-ADA4-AB00A405003E}"/>
    <cellStyle name="tableau | entete-colonne | series 2" xfId="1547" xr:uid="{7CEBE7FE-1C0E-49B5-B00A-8329FF611247}"/>
    <cellStyle name="tableau | entete-colonne | series 2 2" xfId="1548" xr:uid="{E8713E56-B19E-460F-AC82-6CBA5F62BD0B}"/>
    <cellStyle name="tableau | entete-colonne | series 2 2 2" xfId="2526" xr:uid="{9775E64F-E571-41A5-8CFA-A53753A71F4D}"/>
    <cellStyle name="tableau | entete-colonne | series 2 3" xfId="1549" xr:uid="{DFA26998-EED1-4DEA-A51A-D9A00B61814C}"/>
    <cellStyle name="tableau | entete-colonne | series 2 3 2" xfId="2527" xr:uid="{0128EB74-4EC9-4DFF-A264-D8B1DE160DB3}"/>
    <cellStyle name="tableau | entete-colonne | series 2 4" xfId="2525" xr:uid="{2AE5E4C2-CA3D-4ED4-9078-EED7820A98A7}"/>
    <cellStyle name="tableau | entete-colonne | series 3" xfId="1550" xr:uid="{71D91F4B-BBB9-414B-A48B-29FD06D89029}"/>
    <cellStyle name="tableau | entete-colonne | series 3 2" xfId="1551" xr:uid="{AE3CBCFA-151B-4D87-89D6-034B8E01DAE6}"/>
    <cellStyle name="tableau | entete-colonne | series 3 2 2" xfId="2529" xr:uid="{97C9179E-111A-4742-B1F0-F3B376F892F3}"/>
    <cellStyle name="tableau | entete-colonne | series 3 3" xfId="2528" xr:uid="{46043449-94A1-4E1C-BC7D-BC1E204DDE2D}"/>
    <cellStyle name="tableau | entete-colonne | series 4" xfId="1552" xr:uid="{C16EDEAC-DB52-4E8D-AAF9-C5DAE4A50BE7}"/>
    <cellStyle name="tableau | entete-colonne | series 4 2" xfId="2530" xr:uid="{A1C51BCE-22C6-4DA7-8C47-1C59B39B0AB4}"/>
    <cellStyle name="tableau | entete-colonne | series 5" xfId="1553" xr:uid="{53D3CFE7-9381-474A-8107-B2F12802A0F0}"/>
    <cellStyle name="tableau | entete-colonne | series 5 2" xfId="2531" xr:uid="{4BC52513-BFD0-4666-93C1-DEBF0AF881D0}"/>
    <cellStyle name="tableau | entete-colonne | series 6" xfId="2524" xr:uid="{72815571-CC08-42A4-9413-D2AD66B3B78E}"/>
    <cellStyle name="tableau | entete-colonne | series 7" xfId="1546" xr:uid="{DA379E1C-1873-4BB9-B11E-0ACC09C7E5E0}"/>
    <cellStyle name="tableau | entete-colonne | structure | normal" xfId="1554" xr:uid="{192F4D53-B111-4917-ABDD-C2FDDA2CB5F6}"/>
    <cellStyle name="tableau | entete-colonne | structure | normal 2" xfId="1555" xr:uid="{BB20577B-D984-40C9-8CB9-830455472CE8}"/>
    <cellStyle name="tableau | entete-colonne | structure | normal 2 2" xfId="2533" xr:uid="{1F84E801-88DC-423D-B6CA-0523B0614484}"/>
    <cellStyle name="tableau | entete-colonne | structure | normal 3" xfId="1556" xr:uid="{29CE242E-1FE2-4644-8C9D-6150AD4C612A}"/>
    <cellStyle name="tableau | entete-colonne | structure | normal 3 2" xfId="2534" xr:uid="{085AA134-1349-4493-8F53-7F42026774CF}"/>
    <cellStyle name="tableau | entete-colonne | structure | normal 4" xfId="1557" xr:uid="{E11F65B3-BCF3-4C7E-BA9F-5963B0CEB24F}"/>
    <cellStyle name="tableau | entete-colonne | structure | normal 4 2" xfId="2535" xr:uid="{6577E63B-D69C-4402-9348-D0CC7200BC75}"/>
    <cellStyle name="tableau | entete-colonne | structure | normal 5" xfId="2532" xr:uid="{E76D1D22-DE85-4FC6-A5DD-408884946361}"/>
    <cellStyle name="tableau | entete-colonne | structure | total" xfId="1558" xr:uid="{5202EAF5-88AA-4E24-955C-7B5486779BF6}"/>
    <cellStyle name="tableau | entete-colonne | structure | total 2" xfId="1559" xr:uid="{44B31E72-9F95-441A-BA57-6AB74B91DFBC}"/>
    <cellStyle name="tableau | entete-colonne | structure | total 2 2" xfId="2537" xr:uid="{FBF86633-D0FC-4EF9-A462-CCF76B996681}"/>
    <cellStyle name="tableau | entete-colonne | structure | total 3" xfId="1560" xr:uid="{9F60056C-2E86-4260-893A-E3071894C634}"/>
    <cellStyle name="tableau | entete-colonne | structure | total 3 2" xfId="2538" xr:uid="{E0495365-DE5E-45F8-BF1C-20699F3CCD49}"/>
    <cellStyle name="tableau | entete-colonne | structure | total 4" xfId="1561" xr:uid="{6D71028A-2944-4C42-8ED7-0A45C50D3237}"/>
    <cellStyle name="tableau | entete-colonne | structure | total 4 2" xfId="2539" xr:uid="{3C9B64A4-6207-4147-B615-625C7632EB66}"/>
    <cellStyle name="tableau | entete-colonne | structure | total 5" xfId="2536" xr:uid="{01CAE88E-AA29-4F8D-8C86-D6FEC1659C91}"/>
    <cellStyle name="tableau | entete-ligne | normal" xfId="1562" xr:uid="{516E2897-DBCF-430C-9C79-E5C36A5219A6}"/>
    <cellStyle name="tableau | entete-ligne | normal 2" xfId="1563" xr:uid="{77013642-4674-412B-A35C-A18C5378FC96}"/>
    <cellStyle name="tableau | entete-ligne | normal 2 2" xfId="2541" xr:uid="{BF06998F-447D-40D9-8D70-2B4C18A8EAD0}"/>
    <cellStyle name="tableau | entete-ligne | normal 3" xfId="1564" xr:uid="{658DBF9A-6D3F-4C4F-A061-318328AFE7CD}"/>
    <cellStyle name="tableau | entete-ligne | normal 3 2" xfId="2542" xr:uid="{49882786-6357-40B2-96E1-C144E7F0A6D9}"/>
    <cellStyle name="tableau | entete-ligne | normal 4" xfId="1565" xr:uid="{2F2A2276-8A06-4572-B125-5792B2DBFFF8}"/>
    <cellStyle name="tableau | entete-ligne | normal 4 2" xfId="2543" xr:uid="{07F4F810-F413-46CF-A2FB-F71756664AF6}"/>
    <cellStyle name="tableau | entete-ligne | normal 5" xfId="1566" xr:uid="{22517293-3F80-4DC0-973C-83534EA450F1}"/>
    <cellStyle name="tableau | entete-ligne | normal 5 2" xfId="2544" xr:uid="{E40C07B2-545B-4652-92CE-E5D0C54D6176}"/>
    <cellStyle name="tableau | entete-ligne | normal 6" xfId="2540" xr:uid="{F70437A6-866A-46A4-B750-CE70772DAD7D}"/>
    <cellStyle name="tableau | entete-ligne | total" xfId="1567" xr:uid="{DCD32762-0632-4AAC-85DD-843D5F1FFF19}"/>
    <cellStyle name="tableau | entete-ligne | total 2" xfId="1568" xr:uid="{8D328B0D-9A9B-4280-8337-13CC178F1616}"/>
    <cellStyle name="tableau | entete-ligne | total 2 2" xfId="2546" xr:uid="{E4B48F3E-6213-4C19-928A-3C23D3884EA1}"/>
    <cellStyle name="tableau | entete-ligne | total 3" xfId="1569" xr:uid="{F633414C-30A4-4125-84D7-CAC99917DE9D}"/>
    <cellStyle name="tableau | entete-ligne | total 3 2" xfId="2547" xr:uid="{44ACF737-C402-487E-BA2C-AF68C095386C}"/>
    <cellStyle name="tableau | entete-ligne | total 4" xfId="1570" xr:uid="{029ABC4C-3BE9-4139-8163-20AD4C851CFC}"/>
    <cellStyle name="tableau | entete-ligne | total 4 2" xfId="2548" xr:uid="{F6D115BB-F9ED-490A-B9F0-7FC4047A9809}"/>
    <cellStyle name="tableau | entete-ligne | total 5" xfId="1571" xr:uid="{5DD67729-006C-4CDE-B569-BF51C9331107}"/>
    <cellStyle name="tableau | entete-ligne | total 5 2" xfId="2549" xr:uid="{D89239E2-0D98-4FB2-8128-8087442FBE75}"/>
    <cellStyle name="tableau | entete-ligne | total 6" xfId="2545" xr:uid="{2719815E-7381-419D-AAEC-3F2FB4FF8015}"/>
    <cellStyle name="tableau | indice | plage de cellules" xfId="1572" xr:uid="{03FA69AE-FD4E-4BD4-A399-6B85CA30A4F3}"/>
    <cellStyle name="tableau | indice | plage de cellules 2" xfId="1573" xr:uid="{FC2CA24F-4F98-494F-8134-43EB46177EC4}"/>
    <cellStyle name="tableau | indice | plage de cellules 2 2" xfId="2551" xr:uid="{36E65EC7-FC39-4D01-A0E6-6CADD13B47C9}"/>
    <cellStyle name="tableau | indice | plage de cellules 3" xfId="1574" xr:uid="{C446B00B-E417-49BE-9649-2CA8068BDE94}"/>
    <cellStyle name="tableau | indice | plage de cellules 3 2" xfId="2552" xr:uid="{686EF726-CA3B-4203-A566-C60466CC5433}"/>
    <cellStyle name="tableau | indice | plage de cellules 4" xfId="1575" xr:uid="{96CC3A87-0FF7-4252-8DB4-20B02A90A3CF}"/>
    <cellStyle name="tableau | indice | plage de cellules 4 2" xfId="2553" xr:uid="{8230BE1F-483B-48E6-964C-575F884499A9}"/>
    <cellStyle name="tableau | indice | plage de cellules 5" xfId="1576" xr:uid="{98A827DD-6A2F-4FA9-8E1F-F85EF3E803A9}"/>
    <cellStyle name="tableau | indice | plage de cellules 5 2" xfId="2554" xr:uid="{9ED053C9-B8C4-4250-9955-170EF3858426}"/>
    <cellStyle name="tableau | indice | plage de cellules 6" xfId="2550" xr:uid="{A0A5A265-923B-4952-A138-227BEA131EA8}"/>
    <cellStyle name="tableau | indice | texte" xfId="1577" xr:uid="{2E5EC6A2-DE82-4433-A64B-A2CE7F4A4B66}"/>
    <cellStyle name="tableau | indice | texte 2" xfId="1578" xr:uid="{55D9E2F3-9D87-4C07-9638-54EE70808C79}"/>
    <cellStyle name="tableau | indice | texte 2 2" xfId="2556" xr:uid="{09063CD4-63C2-423B-832B-0C81ACCDE10D}"/>
    <cellStyle name="tableau | indice | texte 3" xfId="1579" xr:uid="{DA739AD7-3407-4510-8EE6-5F89317B394E}"/>
    <cellStyle name="tableau | indice | texte 3 2" xfId="2557" xr:uid="{14F522F7-5237-48C6-9640-A5AFAA23FCA8}"/>
    <cellStyle name="tableau | indice | texte 4" xfId="1580" xr:uid="{FD0029C0-1F9E-41FB-BC3B-C43B85B21700}"/>
    <cellStyle name="tableau | indice | texte 4 2" xfId="2558" xr:uid="{87D6EC35-1514-4269-B53B-C2884355B6CA}"/>
    <cellStyle name="tableau | indice | texte 5" xfId="1581" xr:uid="{6E316130-49D9-4F20-9136-0098EBCEA930}"/>
    <cellStyle name="tableau | indice | texte 5 2" xfId="2559" xr:uid="{7786759C-2067-4B81-ACF9-2A848A8DEA6F}"/>
    <cellStyle name="tableau | indice | texte 6" xfId="2555" xr:uid="{13A1E2F8-5E20-458C-9788-72386959F023}"/>
    <cellStyle name="tableau | ligne de cesure" xfId="1582" xr:uid="{FA7BD722-2E01-4F1D-A28E-6D003979C9F6}"/>
    <cellStyle name="tableau | ligne de cesure 2" xfId="1583" xr:uid="{00AF145E-CC71-4FF8-A7ED-1AE2A26F1599}"/>
    <cellStyle name="tableau | ligne de cesure 2 2" xfId="1584" xr:uid="{9D98CFCA-9720-4C91-8C14-402DA506720B}"/>
    <cellStyle name="tableau | ligne de cesure 2 2 2" xfId="2562" xr:uid="{FAA5CC5F-0449-4978-9A0D-070C5555B2A0}"/>
    <cellStyle name="tableau | ligne de cesure 2 3" xfId="2561" xr:uid="{7F8C2B1B-CF7B-4B83-AF25-B97480672C2E}"/>
    <cellStyle name="tableau | ligne de cesure 3" xfId="1585" xr:uid="{ACB34C1A-1B29-4B2E-ABBA-8DFDD6B5DEC3}"/>
    <cellStyle name="tableau | ligne de cesure 3 2" xfId="2563" xr:uid="{D64B6503-7B58-47B7-819F-F19F073AFB3B}"/>
    <cellStyle name="tableau | ligne de cesure 4" xfId="1586" xr:uid="{B5211779-4943-484B-A3E9-7216E2FD6A80}"/>
    <cellStyle name="tableau | ligne de cesure 4 2" xfId="2564" xr:uid="{D9470F39-BC7E-49C6-8216-312C7CC81FAF}"/>
    <cellStyle name="tableau | ligne de cesure 5" xfId="2560" xr:uid="{31D9555B-D3B2-4A9A-A455-EC04163F8214}"/>
    <cellStyle name="tableau | ligne-titre | niveau1" xfId="1587" xr:uid="{5EAB1306-9E62-47C6-BB98-75D30846EF02}"/>
    <cellStyle name="tableau | ligne-titre | niveau1 2" xfId="1588" xr:uid="{84C63947-7AF0-4C08-B319-CC60AC3ED61A}"/>
    <cellStyle name="tableau | ligne-titre | niveau1 2 2" xfId="2566" xr:uid="{C2708C4A-216C-4B14-890A-A6668CD96EA2}"/>
    <cellStyle name="tableau | ligne-titre | niveau1 3" xfId="1589" xr:uid="{21FFA1B4-1E4F-4B6F-A98E-B1B41812C4AB}"/>
    <cellStyle name="tableau | ligne-titre | niveau1 3 2" xfId="2567" xr:uid="{02C0F61D-B7CC-4D1B-90E4-9FA46D40E28D}"/>
    <cellStyle name="tableau | ligne-titre | niveau1 4" xfId="1590" xr:uid="{8D5D3CBF-7A34-43C9-A782-37E887440036}"/>
    <cellStyle name="tableau | ligne-titre | niveau1 4 2" xfId="2568" xr:uid="{E5BD34B5-2B8E-4130-BC9B-DEE4D67C77A7}"/>
    <cellStyle name="tableau | ligne-titre | niveau1 5" xfId="1591" xr:uid="{E4563A50-4234-4275-AA9F-4E07DFDA54A7}"/>
    <cellStyle name="tableau | ligne-titre | niveau1 5 2" xfId="2569" xr:uid="{CA27D133-ABA0-4705-B122-D1DBA7477C79}"/>
    <cellStyle name="tableau | ligne-titre | niveau1 6" xfId="2565" xr:uid="{4A58497D-4E61-46CC-BA17-3FE408C5684C}"/>
    <cellStyle name="tableau | ligne-titre | niveau2" xfId="1592" xr:uid="{61310761-1EB9-4D49-9DA1-AC11C4D09FC3}"/>
    <cellStyle name="tableau | ligne-titre | niveau2 2" xfId="1593" xr:uid="{EC89DCF9-A740-4CF5-B31B-1AAC78E68952}"/>
    <cellStyle name="tableau | ligne-titre | niveau2 2 2" xfId="2571" xr:uid="{50193C97-03F2-4CB9-94CD-EC49B40CFBE8}"/>
    <cellStyle name="tableau | ligne-titre | niveau2 3" xfId="1594" xr:uid="{9BC3E776-A457-4713-A498-0A22AC73E4D1}"/>
    <cellStyle name="tableau | ligne-titre | niveau2 3 2" xfId="2572" xr:uid="{4A666F58-E199-4434-B299-FD70D4A1FA78}"/>
    <cellStyle name="tableau | ligne-titre | niveau2 4" xfId="1595" xr:uid="{07AB78DD-817F-49E8-8E90-64A8E150D394}"/>
    <cellStyle name="tableau | ligne-titre | niveau2 4 2" xfId="2573" xr:uid="{939599A6-379F-4AE1-B934-E8682D448D04}"/>
    <cellStyle name="tableau | ligne-titre | niveau2 5" xfId="2570" xr:uid="{C33DEFE2-586D-414E-A81E-17A385A03BA1}"/>
    <cellStyle name="tableau | ligne-titre | niveau3" xfId="1596" xr:uid="{324CCAF1-BAFF-4380-BE7F-B3F3666184BB}"/>
    <cellStyle name="tableau | ligne-titre | niveau3 2" xfId="1597" xr:uid="{2EB6722D-5F88-4959-B784-55F271DA6E8E}"/>
    <cellStyle name="tableau | ligne-titre | niveau3 2 2" xfId="2575" xr:uid="{69958EC0-7CC4-4206-A65B-136BC709EAE9}"/>
    <cellStyle name="tableau | ligne-titre | niveau3 3" xfId="1598" xr:uid="{D0F29F57-595A-4A6F-901F-9544ED883AD9}"/>
    <cellStyle name="tableau | ligne-titre | niveau3 3 2" xfId="2576" xr:uid="{1B6FB96D-9FEE-47E1-80E0-82A2D0814A8C}"/>
    <cellStyle name="tableau | ligne-titre | niveau3 4" xfId="2574" xr:uid="{C5351FBA-0B92-4BDE-839E-0FD9D1089C1B}"/>
    <cellStyle name="tableau | ligne-titre | niveau4" xfId="1599" xr:uid="{E082DCE9-067A-4CF2-8BDA-5E7276229A60}"/>
    <cellStyle name="tableau | ligne-titre | niveau4 2" xfId="1600" xr:uid="{09E62F78-578D-4DF9-A6D1-B4FF84AEEB1A}"/>
    <cellStyle name="tableau | ligne-titre | niveau4 2 2" xfId="2578" xr:uid="{1663D439-7D2F-4E08-99DF-7545AD0382B3}"/>
    <cellStyle name="tableau | ligne-titre | niveau4 3" xfId="1601" xr:uid="{5657C253-3894-4272-B8A9-E1C27C6966EB}"/>
    <cellStyle name="tableau | ligne-titre | niveau4 3 2" xfId="2579" xr:uid="{81B9A280-F66C-441D-931D-9480D6779392}"/>
    <cellStyle name="tableau | ligne-titre | niveau4 4" xfId="1602" xr:uid="{3282479E-5323-46FE-8BC0-BA349D1FAA54}"/>
    <cellStyle name="tableau | ligne-titre | niveau4 4 2" xfId="2580" xr:uid="{4E21A03B-C652-40EB-8441-E44DE20CEB37}"/>
    <cellStyle name="tableau | ligne-titre | niveau4 5" xfId="1603" xr:uid="{CD2890E4-A848-4B2D-BECF-FC63679023D5}"/>
    <cellStyle name="tableau | ligne-titre | niveau4 5 2" xfId="2581" xr:uid="{8C1D8429-3F99-415C-A538-07E13298EAC8}"/>
    <cellStyle name="tableau | ligne-titre | niveau4 6" xfId="2577" xr:uid="{93D961FF-F88E-4F94-BCCB-9B41D7E6F433}"/>
    <cellStyle name="tableau | ligne-titre | niveau5" xfId="1604" xr:uid="{F20E6E72-EDC7-47C5-A70C-DA91E23C8D5D}"/>
    <cellStyle name="tableau | ligne-titre | niveau5 2" xfId="1605" xr:uid="{0BA13957-D258-4808-9A79-2B59F3D2EFB4}"/>
    <cellStyle name="tableau | ligne-titre | niveau5 2 2" xfId="2583" xr:uid="{D611D0A9-3AB6-4EB4-AA1B-37DF6ED75124}"/>
    <cellStyle name="tableau | ligne-titre | niveau5 3" xfId="1606" xr:uid="{2FD39A4B-7BF6-4EF2-ABC4-1855EF6B906B}"/>
    <cellStyle name="tableau | ligne-titre | niveau5 3 2" xfId="2584" xr:uid="{0DADD2E2-19C3-4B6D-BEF9-7F04C8032300}"/>
    <cellStyle name="tableau | ligne-titre | niveau5 4" xfId="2582" xr:uid="{55418101-E94B-436F-9ABD-9E61461DDC1B}"/>
    <cellStyle name="tableau | source | plage de cellules" xfId="1607" xr:uid="{43EC1027-C795-4340-8B9B-B868D0459D18}"/>
    <cellStyle name="tableau | source | plage de cellules 2" xfId="1608" xr:uid="{3B02EE75-B3CA-48EB-92A2-24CC60D36870}"/>
    <cellStyle name="tableau | source | plage de cellules 2 2" xfId="2586" xr:uid="{E79630C4-2154-4E3F-B78A-11AD2F68ACF1}"/>
    <cellStyle name="tableau | source | plage de cellules 3" xfId="1609" xr:uid="{5DBB2B26-F056-4142-BB79-B5139601C1BA}"/>
    <cellStyle name="tableau | source | plage de cellules 3 2" xfId="2587" xr:uid="{26C59985-A047-4773-A808-2E2F2AABE871}"/>
    <cellStyle name="tableau | source | plage de cellules 4" xfId="1610" xr:uid="{8ED07889-9CCF-44D7-8388-939CF513C2A1}"/>
    <cellStyle name="tableau | source | plage de cellules 4 2" xfId="2588" xr:uid="{D9E049FA-84B7-45F0-A0E5-0A3BF70ECECE}"/>
    <cellStyle name="tableau | source | plage de cellules 5" xfId="1611" xr:uid="{B93E5DB0-D31E-4D69-A09B-2AF3F2D2689D}"/>
    <cellStyle name="tableau | source | plage de cellules 5 2" xfId="2589" xr:uid="{3BEE8DE5-329A-49BE-8585-0FB039CB7658}"/>
    <cellStyle name="tableau | source | plage de cellules 6" xfId="2585" xr:uid="{8A8415BE-01E9-46E1-A02F-BE848329F1B8}"/>
    <cellStyle name="tableau | source | texte" xfId="1612" xr:uid="{DBAC31DD-6178-4A23-B642-7FD7183AD925}"/>
    <cellStyle name="tableau | source | texte 2" xfId="1613" xr:uid="{A704A90E-C6B3-4F16-ABEE-D9B416C26CE1}"/>
    <cellStyle name="tableau | source | texte 2 2" xfId="2591" xr:uid="{7B4861A5-C9E4-40F6-AD32-D747873649F2}"/>
    <cellStyle name="tableau | source | texte 3" xfId="1614" xr:uid="{0288185A-92A5-48AC-9EAA-591C595F7EB3}"/>
    <cellStyle name="tableau | source | texte 3 2" xfId="2592" xr:uid="{250B5F9B-99E0-43B7-A67B-1EA25578999A}"/>
    <cellStyle name="tableau | source | texte 4" xfId="1615" xr:uid="{CE6926AC-3A78-46DF-851B-F7FA915C0B77}"/>
    <cellStyle name="tableau | source | texte 4 2" xfId="2593" xr:uid="{AA80D567-3728-41EC-B227-18E1283CB10F}"/>
    <cellStyle name="tableau | source | texte 5" xfId="1616" xr:uid="{797F059C-83DD-4715-853C-BBD6EEF2AF1F}"/>
    <cellStyle name="tableau | source | texte 5 2" xfId="2594" xr:uid="{992C395B-7C3E-4B9D-8F09-1F1AA4D68C64}"/>
    <cellStyle name="tableau | source | texte 6" xfId="2590" xr:uid="{29C7D8FB-4B1B-4080-8181-3A449DDD51BB}"/>
    <cellStyle name="tableau | unite | plage de cellules" xfId="1617" xr:uid="{839D9345-3983-44E9-BE06-E736A7735414}"/>
    <cellStyle name="tableau | unite | plage de cellules 2" xfId="1618" xr:uid="{4D963819-FF1D-41D5-840F-D6A6CAB1A349}"/>
    <cellStyle name="tableau | unite | plage de cellules 2 2" xfId="2596" xr:uid="{45AC72C8-766F-4D09-84A0-0B3A46FBE85F}"/>
    <cellStyle name="tableau | unite | plage de cellules 3" xfId="1619" xr:uid="{12989064-1A44-40F8-A35C-C7035088C59A}"/>
    <cellStyle name="tableau | unite | plage de cellules 3 2" xfId="2597" xr:uid="{CCAD7845-2F36-46B6-AD29-4C1726DD476D}"/>
    <cellStyle name="tableau | unite | plage de cellules 4" xfId="1620" xr:uid="{DAE221CA-C8E0-49FC-B2B4-8D764671E6E8}"/>
    <cellStyle name="tableau | unite | plage de cellules 4 2" xfId="2598" xr:uid="{66E63949-54AD-4CF5-9C57-31C2EF942C8F}"/>
    <cellStyle name="tableau | unite | plage de cellules 5" xfId="1621" xr:uid="{BF266DCA-E8E3-4251-A28A-9A68AAF65949}"/>
    <cellStyle name="tableau | unite | plage de cellules 5 2" xfId="2599" xr:uid="{F1D46779-4E3A-4E4D-88F4-20273DB333C0}"/>
    <cellStyle name="tableau | unite | plage de cellules 6" xfId="2595" xr:uid="{58557673-6356-4F28-92B8-7CD437A4118C}"/>
    <cellStyle name="tableau | unite | texte" xfId="1622" xr:uid="{ADE84E0F-D858-42FF-8FDC-2A7EF6778C11}"/>
    <cellStyle name="tableau | unite | texte 2" xfId="1623" xr:uid="{29477716-7528-41D4-9E18-54817834A306}"/>
    <cellStyle name="tableau | unite | texte 2 2" xfId="2601" xr:uid="{BBD244A3-19DC-4A4F-9E55-BA998B669032}"/>
    <cellStyle name="tableau | unite | texte 3" xfId="1624" xr:uid="{9AB053EE-A889-4BD3-A757-674721AB93BE}"/>
    <cellStyle name="tableau | unite | texte 3 2" xfId="2602" xr:uid="{38E45C50-B537-476A-9DCC-9D0ADE579215}"/>
    <cellStyle name="tableau | unite | texte 4" xfId="1625" xr:uid="{FE01522D-B809-45C2-A67B-4EBDC634E684}"/>
    <cellStyle name="tableau | unite | texte 4 2" xfId="2603" xr:uid="{44AE1233-0DF1-416A-8F83-31613B7B9065}"/>
    <cellStyle name="tableau | unite | texte 5" xfId="1626" xr:uid="{F99C7490-4BC9-4C60-8DBC-B2A280DF5F15}"/>
    <cellStyle name="tableau | unite | texte 5 2" xfId="2604" xr:uid="{99EEA731-5257-461B-B417-7067DD6FCD72}"/>
    <cellStyle name="tableau | unite | texte 6" xfId="2600" xr:uid="{78FD377B-432B-4046-B13D-D0A623E9C793}"/>
    <cellStyle name="TableStyleLight1" xfId="1627" xr:uid="{E580B9B4-44AF-43BA-B97E-7EBB2ECE65AC}"/>
    <cellStyle name="TableStyleLight1 2" xfId="2605" xr:uid="{758CBF85-284C-48DC-B8C9-BC19F0A309DC}"/>
    <cellStyle name="Testo avviso" xfId="1628" xr:uid="{F4B13277-98D4-4816-B85A-A8A42EB0B96A}"/>
    <cellStyle name="Testo avviso 2" xfId="2606" xr:uid="{95ABD089-6705-41C5-8920-D78E0B407F79}"/>
    <cellStyle name="Testo descrittivo" xfId="1629" xr:uid="{A9E4674F-2BDA-42D2-AD89-79EC1EF063C7}"/>
    <cellStyle name="Testo descrittivo 2" xfId="2607" xr:uid="{C96AB27D-04AA-4894-B03C-3142240A6055}"/>
    <cellStyle name="Text" xfId="2718" xr:uid="{09151730-A5C6-44F5-B52B-A93C31FC7531}"/>
    <cellStyle name="Texte explicatif 2" xfId="689" xr:uid="{28F20202-90EA-4D4B-9234-0AF8D5F93417}"/>
    <cellStyle name="Texte explicatif 2 2" xfId="2608" xr:uid="{7808E50A-E880-4A27-ADA8-CBD4FEC2722B}"/>
    <cellStyle name="Texte explicatif 2 3" xfId="1630" xr:uid="{3DBA3208-3DE3-44F2-9063-03996D832920}"/>
    <cellStyle name="Texto de advertencia" xfId="1631" xr:uid="{8DF133D1-3261-4EC3-A8A2-F4968BF1963B}"/>
    <cellStyle name="Texto de advertencia 2" xfId="2609" xr:uid="{2CDA790C-2982-4F73-9B19-E28042355619}"/>
    <cellStyle name="Texto explicativo" xfId="1632" xr:uid="{7620BB63-876C-4E5A-A7F5-CA0C02F2305F}"/>
    <cellStyle name="Texto explicativo 2" xfId="2610" xr:uid="{7EABCB4A-4E1A-4AF9-8302-B19C90C710C6}"/>
    <cellStyle name="Title" xfId="2751" xr:uid="{E366629F-7609-49DF-BDB4-7A92B8471EAD}"/>
    <cellStyle name="Title 2" xfId="2611" xr:uid="{AEE17C68-F3D1-4554-870F-BFA0BF59E9C7}"/>
    <cellStyle name="Titolo" xfId="1633" xr:uid="{6738056C-8AA7-4922-9715-42452A87D610}"/>
    <cellStyle name="Titolo 1" xfId="1634" xr:uid="{2EDE50CC-5E1D-4A03-8C33-ED5C4DD15844}"/>
    <cellStyle name="Titolo 1 2" xfId="2613" xr:uid="{CC7143A3-6075-45F4-B5C0-CE5B9A77DF28}"/>
    <cellStyle name="Titolo 2" xfId="1635" xr:uid="{94E21FA8-ADB4-4D70-BFCE-188A1BE5BCD7}"/>
    <cellStyle name="Titolo 2 2" xfId="2614" xr:uid="{E85FFD84-48D2-40A9-B437-9F05A1DC354D}"/>
    <cellStyle name="Titolo 3" xfId="1636" xr:uid="{B8D60287-EF27-495B-8431-A3E351AECFBC}"/>
    <cellStyle name="Titolo 3 2" xfId="2615" xr:uid="{EF8D047F-73FC-4D25-A8F5-8BB514B99034}"/>
    <cellStyle name="Titolo 4" xfId="1637" xr:uid="{F2637000-AB89-4FED-9FE6-17B2E700583D}"/>
    <cellStyle name="Titolo 4 2" xfId="2616" xr:uid="{958B9DEF-A8CF-4060-AAFB-B7EC072D0E3B}"/>
    <cellStyle name="Titolo 5" xfId="2612" xr:uid="{82D4D04C-0D83-4A97-A9C7-6CA7D9F0EBE0}"/>
    <cellStyle name="Titolo_ANNÉE 2015" xfId="1638" xr:uid="{4DC27FC4-6E79-4895-92FE-DAA1D0A7BAA8}"/>
    <cellStyle name="Titre 1" xfId="1645" xr:uid="{CB446E32-CBA4-4AF9-A49B-08B12DF8C850}"/>
    <cellStyle name="Titre 1 2" xfId="1646" xr:uid="{B5905FDF-9E9C-4973-806A-234ADE7EAD51}"/>
    <cellStyle name="Titre 1 2 2" xfId="2618" xr:uid="{7F7FBD9A-FF27-4994-A122-799B7110D335}"/>
    <cellStyle name="Titre 1 2 2 2" xfId="2693" xr:uid="{B3D8641F-4F48-43D0-B3BB-71FFB1A9EB1B}"/>
    <cellStyle name="Titre 1 2 3" xfId="2689" xr:uid="{6315149B-4849-4828-B352-1490A187F344}"/>
    <cellStyle name="Titre 1 3" xfId="1647" xr:uid="{6A444C14-CF70-48D9-B8B4-E6B61EC5278E}"/>
    <cellStyle name="Titre 1 3 2" xfId="2619" xr:uid="{AA94CEC3-9B87-4991-B27A-BB195D59C5DC}"/>
    <cellStyle name="Titre 1 4" xfId="2617" xr:uid="{AC85A694-4290-4B7F-812F-0A68FB8502F5}"/>
    <cellStyle name="Titre 2" xfId="154" xr:uid="{1BA65BDD-3A10-4FA6-ABFB-808C2CCCA0F1}"/>
    <cellStyle name="Titre 2 2" xfId="1649" xr:uid="{089B2B3E-E320-4828-9A6E-029B27A802B9}"/>
    <cellStyle name="Titre 2 2 2" xfId="2621" xr:uid="{E2E38045-CEFD-46E2-A17E-2067FB5B4EDC}"/>
    <cellStyle name="Titre 2 2 2 2" xfId="2694" xr:uid="{65F92D8A-8942-41A0-A121-422BBB83C85E}"/>
    <cellStyle name="Titre 2 2 3" xfId="2690" xr:uid="{A95DDE13-7D7F-4318-A541-1E0C3430F003}"/>
    <cellStyle name="Titre 2 3" xfId="1650" xr:uid="{ABE1D332-1BA8-47D3-9EE5-7AEF06CAF5F9}"/>
    <cellStyle name="Titre 2 3 2" xfId="2622" xr:uid="{D2C25F73-7C04-4556-B2E8-1FD5D3797CBE}"/>
    <cellStyle name="Titre 2 4" xfId="2620" xr:uid="{42701E61-4687-4DAD-8B46-95AA44863A8D}"/>
    <cellStyle name="Titre 2 5" xfId="1648" xr:uid="{5C14C025-39D6-4912-99A2-E477BA7CFFA0}"/>
    <cellStyle name="Titre 3" xfId="1651" xr:uid="{C7B755AB-FBA8-4D52-8617-55FB0A4939BE}"/>
    <cellStyle name="Titre 3 2" xfId="1652" xr:uid="{5A279E77-182E-40D0-AAA3-DCC04F39CF3A}"/>
    <cellStyle name="Titre 3 2 2" xfId="2624" xr:uid="{B472A847-DED4-43C5-84BD-B758B576ED0A}"/>
    <cellStyle name="Titre 3 2 2 2" xfId="2695" xr:uid="{6BAA0DEC-5A78-4DC4-B680-5C6DC4B91D00}"/>
    <cellStyle name="Titre 3 2 3" xfId="2691" xr:uid="{E389439A-03B1-429F-9778-C34C4F28FDAC}"/>
    <cellStyle name="Titre 3 3" xfId="2623" xr:uid="{596E9548-969A-4846-9A1A-A01C576ED1E7}"/>
    <cellStyle name="Titre 4" xfId="1653" xr:uid="{16428B94-8B98-4124-8CDA-B09D5C6DC841}"/>
    <cellStyle name="Titre 4 2" xfId="1654" xr:uid="{28A56480-EAF5-4424-A706-EAD09D06ECF9}"/>
    <cellStyle name="Titre 4 2 2" xfId="2626" xr:uid="{E6CDE341-BA48-4AD9-A920-3C33B2C23975}"/>
    <cellStyle name="Titre 4 2 2 2" xfId="2696" xr:uid="{6A79C30B-2C1D-4268-BBEE-64CBB56CCED5}"/>
    <cellStyle name="Titre 4 2 3" xfId="2692" xr:uid="{F17C559B-A735-4B12-98A4-3F4C2C76E544}"/>
    <cellStyle name="Titre 4 3" xfId="2625" xr:uid="{0B65454A-988D-4D16-BD6A-E0010364E94A}"/>
    <cellStyle name="Titre 5" xfId="1655" xr:uid="{7DD025CC-4F7E-411A-95E3-A7385D1C2C5D}"/>
    <cellStyle name="Titre 5 2" xfId="1656" xr:uid="{6E2A148A-6A33-4DE5-BEA6-DDEA6FFC5245}"/>
    <cellStyle name="Titre 5 2 2" xfId="2628" xr:uid="{D6484F88-55BE-4484-BEE1-98FEFAF46E9D}"/>
    <cellStyle name="Titre 5 3" xfId="2627" xr:uid="{9CAF29D7-E69D-44AF-A20C-2B0CDEF32382}"/>
    <cellStyle name="Titre colonnes" xfId="1657" xr:uid="{D6EEF6C9-3679-4800-A591-18E4768D756E}"/>
    <cellStyle name="Titre colonnes 2" xfId="1658" xr:uid="{C0EE6403-04D7-476A-9F0A-17FF165D988D}"/>
    <cellStyle name="Titre colonnes 2 2" xfId="2630" xr:uid="{B5A097BE-B9C1-4470-A73A-B1B27DBF5EDE}"/>
    <cellStyle name="Titre colonnes 3" xfId="1659" xr:uid="{85B227FD-7AEB-4563-881C-3CA2B0A76528}"/>
    <cellStyle name="Titre colonnes 3 2" xfId="2631" xr:uid="{E224535A-9177-4888-A8F2-FBD249025482}"/>
    <cellStyle name="Titre colonnes 4" xfId="1660" xr:uid="{89BA0940-F849-460F-BDCF-FCD4893EA882}"/>
    <cellStyle name="Titre colonnes 4 2" xfId="2632" xr:uid="{4BDC67B3-3CDB-4CDA-A142-A3414ECFA2B9}"/>
    <cellStyle name="Titre colonnes 5" xfId="2629" xr:uid="{E1CE108C-01B9-405D-ADFB-A165AA4F46CF}"/>
    <cellStyle name="Titre général" xfId="1661" xr:uid="{9F393D70-6F63-470A-999D-519F5CD0D7AF}"/>
    <cellStyle name="Titre général 2" xfId="1662" xr:uid="{A97190A2-AAD0-494F-91F7-E757903822EF}"/>
    <cellStyle name="Titre général 2 2" xfId="2634" xr:uid="{639C24EB-91A3-4E3C-8C71-F9CD490C58F1}"/>
    <cellStyle name="Titre général 3" xfId="1663" xr:uid="{DB5C17EA-968B-4560-B6FC-14EA2A942110}"/>
    <cellStyle name="Titre général 3 2" xfId="2635" xr:uid="{D5A3BF8C-0A32-4DF6-B252-C281989FB9A5}"/>
    <cellStyle name="Titre général 4" xfId="2633" xr:uid="{D936B98D-2725-4339-B9D2-A8E79D1C424E}"/>
    <cellStyle name="Titre lignes" xfId="1664" xr:uid="{2D79673B-584F-4AA1-B4D4-C59FD9EAF9CB}"/>
    <cellStyle name="Titre lignes 1" xfId="1665" xr:uid="{718ED873-4872-4CEA-B52B-442D31EB3F70}"/>
    <cellStyle name="Titre lignes 1 2" xfId="2637" xr:uid="{E3ECBB2D-B3A6-4423-844D-DE5CC9490ED7}"/>
    <cellStyle name="Titre lignes 2" xfId="1666" xr:uid="{9F699E77-8BC2-476A-BC43-2CE00167431F}"/>
    <cellStyle name="Titre lignes 2 2" xfId="2638" xr:uid="{BE765142-19CE-4E36-BEEA-95D85825C71B}"/>
    <cellStyle name="Titre lignes 3" xfId="1667" xr:uid="{DACC0A5D-2D93-40E5-918D-880D6232BEA0}"/>
    <cellStyle name="Titre lignes 3 2" xfId="2639" xr:uid="{4B3ACA39-0BF0-4BF4-A69C-71915E433558}"/>
    <cellStyle name="Titre lignes 4" xfId="1668" xr:uid="{6773E6AE-F58C-412D-A5A5-4E4A0DF83CBD}"/>
    <cellStyle name="Titre lignes 4 2" xfId="2640" xr:uid="{DFA31A73-1865-405F-A104-FDE3D9D231A0}"/>
    <cellStyle name="Titre lignes 5" xfId="2636" xr:uid="{644CEF3B-46B6-4A8F-9957-5437366B8785}"/>
    <cellStyle name="Titre lignes_Fiches C 2010 version juin rebasé3" xfId="1669" xr:uid="{1BFB0D9F-EAD7-4C1D-AEE8-A0712DF8034B}"/>
    <cellStyle name="Titre page" xfId="1670" xr:uid="{07037430-9D5B-4949-810D-1F2146D26ED3}"/>
    <cellStyle name="Titre page 2" xfId="1671" xr:uid="{6C25A92A-108A-4586-8D72-6CA17B012F2A}"/>
    <cellStyle name="Titre page 2 2" xfId="2642" xr:uid="{8CD6D511-6C5F-4919-9674-73404A009F63}"/>
    <cellStyle name="Titre page 3" xfId="1672" xr:uid="{1623C8E5-A1E1-40F9-894C-F35635D12D47}"/>
    <cellStyle name="Titre page 3 2" xfId="2643" xr:uid="{2CEE1414-CBBE-4BB0-84DD-F82DEA53A96B}"/>
    <cellStyle name="Titre page 4" xfId="2641" xr:uid="{51447626-1414-4266-86F5-E08E95E55A68}"/>
    <cellStyle name="Titre " xfId="1639" xr:uid="{3FDBF5E5-A3B4-4222-B030-AA5798DB5B56}"/>
    <cellStyle name="Titre  2" xfId="1640" xr:uid="{97C9A07A-32C3-4B53-B98F-C50BA386E915}"/>
    <cellStyle name="Titre  2 2" xfId="2645" xr:uid="{0A3330EC-9175-44C9-B9A7-991F85F9F5D9}"/>
    <cellStyle name="Titre  3" xfId="2644" xr:uid="{9260BF09-E6B1-4B54-9BA8-DD7A103FDDB7}"/>
    <cellStyle name="Titre 1 2" xfId="1641" xr:uid="{558FF7AF-8B9F-4FD6-A1E3-72B84AD17FD0}"/>
    <cellStyle name="Titre 1 2 2" xfId="2646" xr:uid="{42C80D56-5312-4D8D-97AA-3F2216AB2EDD}"/>
    <cellStyle name="Titre 2 2" xfId="1642" xr:uid="{96CF7225-A309-4B69-B78D-5E70D6E03404}"/>
    <cellStyle name="Titre 2 2 2" xfId="2647" xr:uid="{5A25FF00-114E-4E6C-A56F-3802E7D8D8AD}"/>
    <cellStyle name="Titre 3 2" xfId="1643" xr:uid="{BBDB3869-1DD1-4D1F-A752-3639CE6351F4}"/>
    <cellStyle name="Titre 3 2 2" xfId="2648" xr:uid="{11A47EDA-9198-41F9-86D4-16696DA23C45}"/>
    <cellStyle name="Titre 4 2" xfId="1644" xr:uid="{BE8D1E65-7258-479F-85A3-7FD42E929F0B}"/>
    <cellStyle name="Titre 4 2 2" xfId="2649" xr:uid="{6E19446B-829C-47F0-A1E2-D5C420388BA9}"/>
    <cellStyle name="Título" xfId="1159" xr:uid="{60E1C646-A405-42F9-BF0A-3BB5F93DB451}"/>
    <cellStyle name="Título 1" xfId="1160" xr:uid="{1AEFE026-0658-45DF-9DA4-79392A24649F}"/>
    <cellStyle name="Título 1 2" xfId="2651" xr:uid="{19A9B7D0-42ED-45D4-A6C6-4ED18F5DE4D1}"/>
    <cellStyle name="Título 2" xfId="1161" xr:uid="{F68D0575-B514-467D-BACF-BEB4D65E5327}"/>
    <cellStyle name="Título 2 2" xfId="2652" xr:uid="{247F9057-8D17-49F5-B080-3FE041B0E95F}"/>
    <cellStyle name="Título 3" xfId="1162" xr:uid="{891C953A-47B7-41A7-9C28-6ECC84D799CD}"/>
    <cellStyle name="Título 3 2" xfId="2653" xr:uid="{F93B9790-0D1F-4A74-AB67-F75B4451AE2D}"/>
    <cellStyle name="Título 4" xfId="2650" xr:uid="{972AAFB0-D9E9-4597-AD47-9CF5CBB02D41}"/>
    <cellStyle name="Total" xfId="2" builtinId="25" customBuiltin="1"/>
    <cellStyle name="Total 1" xfId="1673" xr:uid="{45215872-CD36-4B65-9576-925DE564AE66}"/>
    <cellStyle name="Total 1 2" xfId="2654" xr:uid="{D60DE35E-D843-4676-B440-656175EF6FB6}"/>
    <cellStyle name="Total 2" xfId="1674" xr:uid="{4CAB5208-DBDF-4A8C-82AD-F651B7CF6EA1}"/>
    <cellStyle name="Total 2 2" xfId="2655" xr:uid="{850779DF-729B-4C68-8CF2-56653BB75A77}"/>
    <cellStyle name="Totale" xfId="1675" xr:uid="{1546F657-CC1A-4E1F-92E1-DB86D7A29C5E}"/>
    <cellStyle name="Totale 2" xfId="2656" xr:uid="{424A7D4F-C44D-4A88-8B05-7AFD9D973445}"/>
    <cellStyle name="Valore non valido" xfId="1679" xr:uid="{CFC4E809-2AF6-4312-BEEF-2F0BF0B0B9D6}"/>
    <cellStyle name="Valore non valido 2" xfId="2657" xr:uid="{078D58CC-ABC0-404D-B13B-87280CAE7CAF}"/>
    <cellStyle name="Valore valido" xfId="1680" xr:uid="{EED1D43B-741A-44BC-8DDE-89CB3FEE25F6}"/>
    <cellStyle name="Valore valido 2" xfId="2658" xr:uid="{43B4E569-9EA9-4B4B-A61E-C0FFBB146C89}"/>
    <cellStyle name="Vérification 2" xfId="1676" xr:uid="{35847978-B6BB-4916-BA83-22DB65998AF5}"/>
    <cellStyle name="Vérification 2 2" xfId="2659" xr:uid="{21963460-057E-4EE3-BD65-F9C77F0D4F35}"/>
    <cellStyle name="Vérification de cellule" xfId="1677" xr:uid="{5F193AD5-116E-4601-9883-FA309405EFD3}"/>
    <cellStyle name="Vérification de cellule 2" xfId="1678" xr:uid="{96AFB083-6C1F-489F-B071-865C15B19CC0}"/>
    <cellStyle name="Vérification de cellule 2 2" xfId="2661" xr:uid="{F180DBB4-5650-4322-A30B-2DD4ED7579EF}"/>
    <cellStyle name="Vérification de cellule 3" xfId="2660" xr:uid="{53547013-4E2A-4FEF-A824-28E836BF39FF}"/>
    <cellStyle name="Virgule fixe" xfId="1681" xr:uid="{401D2055-EB40-4DBD-9E12-7986C69E1B5B}"/>
    <cellStyle name="Virgule fixe 2" xfId="1682" xr:uid="{E191BD54-C20E-4461-B2DA-160A86225BA4}"/>
    <cellStyle name="Virgule fixe 2 2" xfId="2663" xr:uid="{DDA4BBB5-E486-4D85-8F05-BD94FCE6C7F1}"/>
    <cellStyle name="Virgule fixe 3" xfId="2662" xr:uid="{8D4D5616-705B-4408-8C69-285ABD5E295B}"/>
    <cellStyle name="Währung [0]_VPVUL94-00 2ème version" xfId="1683" xr:uid="{05E81C95-1CB2-4BD3-904F-55DAE4079296}"/>
    <cellStyle name="Währung_VPVUL94-00 2ème version" xfId="1684" xr:uid="{652A52F7-CCD8-4539-9422-F225E8C56AB8}"/>
    <cellStyle name="Warning" xfId="2719" xr:uid="{64943A20-B032-47D8-8603-306ADED15E09}"/>
    <cellStyle name="Warning Text 2" xfId="2664" xr:uid="{8F63030F-D8FE-4A17-B87B-9BB93C79DF8B}"/>
    <cellStyle name="Обычный_CRF2002 (1)" xfId="694" xr:uid="{5E97CA19-939C-4EF6-90EC-34C3600CD84B}"/>
  </cellStyles>
  <dxfs count="0"/>
  <tableStyles count="1" defaultTableStyle="TableStyleMedium2" defaultPivotStyle="PivotStyleLight16">
    <tableStyle name="Style de tableau 1" pivot="0" count="0" xr9:uid="{C3964D53-0454-4D6A-A3E9-322C070C59CC}"/>
  </tableStyles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VP électriques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Investissements!$B$4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Investissements!$C$4:$D$4</c:f>
              <c:numCache>
                <c:formatCode>0</c:formatCode>
                <c:ptCount val="2"/>
                <c:pt idx="0">
                  <c:v>13.6491580936224</c:v>
                </c:pt>
                <c:pt idx="1">
                  <c:v>44.796895171433214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D-4B75-A789-B06B0456196E}"/>
            </c:ext>
          </c:extLst>
        </c:ser>
        <c:ser>
          <c:idx val="5"/>
          <c:order val="2"/>
          <c:tx>
            <c:strRef>
              <c:f>Investissements!$B$5</c:f>
              <c:strCache>
                <c:ptCount val="1"/>
                <c:pt idx="0">
                  <c:v>AMS ThreeME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Investissements!$C$5:$D$5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B7D-4B75-A789-B06B0456196E}"/>
            </c:ext>
          </c:extLst>
        </c:ser>
        <c:ser>
          <c:idx val="6"/>
          <c:order val="3"/>
          <c:tx>
            <c:strRef>
              <c:f>Investissements!$B$6</c:f>
              <c:strCache>
                <c:ptCount val="1"/>
                <c:pt idx="0">
                  <c:v>AMS ThreeME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Investissements!$C$6:$D$6</c:f>
              <c:numCache>
                <c:formatCode>0</c:formatCode>
                <c:ptCount val="2"/>
                <c:pt idx="0">
                  <c:v>7.2514653199865986</c:v>
                </c:pt>
                <c:pt idx="1">
                  <c:v>42.344420609287539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1-48E4-AD4C-84A0B07A53D4}"/>
            </c:ext>
          </c:extLst>
        </c:ser>
        <c:ser>
          <c:idx val="3"/>
          <c:order val="4"/>
          <c:tx>
            <c:strRef>
              <c:f>Investissements!$B$7</c:f>
              <c:strCache>
                <c:ptCount val="1"/>
                <c:pt idx="0">
                  <c:v>AMS JPF-SM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Investissements!$C$7:$D$7</c:f>
              <c:numCache>
                <c:formatCode>0</c:formatCode>
                <c:ptCount val="2"/>
                <c:pt idx="1">
                  <c:v>40.025050559999997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D-4B75-A789-B06B0456196E}"/>
            </c:ext>
          </c:extLst>
        </c:ser>
        <c:ser>
          <c:idx val="4"/>
          <c:order val="5"/>
          <c:tx>
            <c:strRef>
              <c:f>Investissements!$B$8</c:f>
              <c:strCache>
                <c:ptCount val="1"/>
                <c:pt idx="0">
                  <c:v>AMS 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Investissements!$C$8:$D$8</c:f>
              <c:numCache>
                <c:formatCode>0</c:formatCode>
                <c:ptCount val="2"/>
                <c:pt idx="1">
                  <c:v>38.441250000000011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B7D-4B75-A789-B06B045619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barChart>
        <c:barDir val="col"/>
        <c:grouping val="clustered"/>
        <c:varyColors val="0"/>
        <c:ser>
          <c:idx val="2"/>
          <c:order val="6"/>
          <c:tx>
            <c:strRef>
              <c:f>Investissements!$B$9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Investissements!$C$9:$D$9</c:f>
              <c:numCache>
                <c:formatCode>#,##0</c:formatCode>
                <c:ptCount val="2"/>
                <c:pt idx="0" formatCode="0">
                  <c:v>13.557893660992001</c:v>
                </c:pt>
                <c:pt idx="1">
                  <c:v>40.993024152025299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D-4B75-A789-B06B0456196E}"/>
            </c:ext>
          </c:extLst>
        </c:ser>
        <c:ser>
          <c:idx val="9"/>
          <c:order val="7"/>
          <c:tx>
            <c:strRef>
              <c:f>Investissements!$B$10</c:f>
              <c:strCache>
                <c:ptCount val="1"/>
                <c:pt idx="0">
                  <c:v>AME 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Investissements!$C$10:$D$10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51F1-48E4-AD4C-84A0B07A53D4}"/>
            </c:ext>
          </c:extLst>
        </c:ser>
        <c:ser>
          <c:idx val="10"/>
          <c:order val="8"/>
          <c:tx>
            <c:strRef>
              <c:f>Investissements!$B$11</c:f>
              <c:strCache>
                <c:ptCount val="1"/>
                <c:pt idx="0">
                  <c:v>AME ThreeME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Investissements!$C$11:$D$11</c:f>
              <c:numCache>
                <c:formatCode>0</c:formatCode>
                <c:ptCount val="2"/>
                <c:pt idx="0">
                  <c:v>7.2514653199865986</c:v>
                </c:pt>
                <c:pt idx="1">
                  <c:v>28.818302376589617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F1-48E4-AD4C-84A0B07A53D4}"/>
            </c:ext>
          </c:extLst>
        </c:ser>
        <c:ser>
          <c:idx val="7"/>
          <c:order val="9"/>
          <c:tx>
            <c:strRef>
              <c:f>Investissements!$B$12</c:f>
              <c:strCache>
                <c:ptCount val="1"/>
                <c:pt idx="0">
                  <c:v>AME JPF-SM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Investissements!$C$12:$D$12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51F1-48E4-AD4C-84A0B07A53D4}"/>
            </c:ext>
          </c:extLst>
        </c:ser>
        <c:ser>
          <c:idx val="8"/>
          <c:order val="10"/>
          <c:tx>
            <c:strRef>
              <c:f>Investissements!$B$13</c:f>
              <c:strCache>
                <c:ptCount val="1"/>
                <c:pt idx="0">
                  <c:v>AME Tresor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Investissements!$C$13:$D$13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51F1-48E4-AD4C-84A0B07A53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9743439"/>
        <c:axId val="969752591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Investissements!$B$3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453193350831208E-2"/>
                  <c:y val="-4.4715447154471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7D-4B75-A789-B06B04561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Investissements!$C$3:$D$3</c:f>
              <c:numCache>
                <c:formatCode>0</c:formatCode>
                <c:ptCount val="2"/>
                <c:pt idx="0">
                  <c:v>12.278311413422262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D-4B75-A789-B06B045619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</a:t>
                </a:r>
                <a:r>
                  <a:rPr lang="fr-FR" baseline="-25000"/>
                  <a:t>2022</a:t>
                </a:r>
                <a:r>
                  <a:rPr lang="fr-FR"/>
                  <a:t>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969752591"/>
        <c:scaling>
          <c:orientation val="minMax"/>
          <c:max val="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743439"/>
        <c:crosses val="max"/>
        <c:crossBetween val="between"/>
      </c:valAx>
      <c:catAx>
        <c:axId val="96974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5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VP fossiles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6"/>
          <c:tx>
            <c:strRef>
              <c:f>Investissements!$B$21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Investissements!$C$21:$D$21</c:f>
              <c:numCache>
                <c:formatCode>#,##0</c:formatCode>
                <c:ptCount val="2"/>
                <c:pt idx="0" formatCode="0">
                  <c:v>41.942052527012201</c:v>
                </c:pt>
                <c:pt idx="1">
                  <c:v>34.508862500952503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E-40BA-922F-F8A4527FDDE6}"/>
            </c:ext>
          </c:extLst>
        </c:ser>
        <c:ser>
          <c:idx val="10"/>
          <c:order val="8"/>
          <c:tx>
            <c:strRef>
              <c:f>Investissements!$B$23</c:f>
              <c:strCache>
                <c:ptCount val="1"/>
                <c:pt idx="0">
                  <c:v>AME ThreeME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Investissements!$C$23:$D$23</c:f>
              <c:numCache>
                <c:formatCode>0</c:formatCode>
                <c:ptCount val="2"/>
                <c:pt idx="0">
                  <c:v>43.804264253166522</c:v>
                </c:pt>
                <c:pt idx="1">
                  <c:v>34.939671370636795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E-40BA-922F-F8A4527FDDE6}"/>
            </c:ext>
          </c:extLst>
        </c:ser>
        <c:ser>
          <c:idx val="7"/>
          <c:order val="9"/>
          <c:tx>
            <c:strRef>
              <c:f>Investissements!$B$24</c:f>
              <c:strCache>
                <c:ptCount val="1"/>
                <c:pt idx="0">
                  <c:v>AME JPF-SM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Investissements!$C$24:$D$24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72AE-40BA-922F-F8A4527FDDE6}"/>
            </c:ext>
          </c:extLst>
        </c:ser>
        <c:ser>
          <c:idx val="8"/>
          <c:order val="10"/>
          <c:tx>
            <c:strRef>
              <c:f>Investissements!$B$25</c:f>
              <c:strCache>
                <c:ptCount val="1"/>
                <c:pt idx="0">
                  <c:v>AME Tresor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Investissements!$C$25:$D$25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72AE-40BA-922F-F8A4527FDD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</c:barChart>
      <c:barChart>
        <c:barDir val="col"/>
        <c:grouping val="clustered"/>
        <c:varyColors val="0"/>
        <c:ser>
          <c:idx val="1"/>
          <c:order val="1"/>
          <c:tx>
            <c:strRef>
              <c:f>Investissements!$B$16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Investissements!$C$16:$D$16</c:f>
              <c:numCache>
                <c:formatCode>0</c:formatCode>
                <c:ptCount val="2"/>
                <c:pt idx="0">
                  <c:v>40.313331752477197</c:v>
                </c:pt>
                <c:pt idx="1">
                  <c:v>15.405818773177868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0BA-922F-F8A4527FDDE6}"/>
            </c:ext>
          </c:extLst>
        </c:ser>
        <c:ser>
          <c:idx val="5"/>
          <c:order val="2"/>
          <c:tx>
            <c:strRef>
              <c:f>Investissements!$B$17</c:f>
              <c:strCache>
                <c:ptCount val="1"/>
                <c:pt idx="0">
                  <c:v>AMS ThreeME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Investissements!$C$17:$D$17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2AE-40BA-922F-F8A4527FDDE6}"/>
            </c:ext>
          </c:extLst>
        </c:ser>
        <c:ser>
          <c:idx val="6"/>
          <c:order val="3"/>
          <c:tx>
            <c:strRef>
              <c:f>Investissements!$B$18</c:f>
              <c:strCache>
                <c:ptCount val="1"/>
                <c:pt idx="0">
                  <c:v>AMS ThreeME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Investissements!$C$18:$D$18</c:f>
              <c:numCache>
                <c:formatCode>0</c:formatCode>
                <c:ptCount val="2"/>
                <c:pt idx="0">
                  <c:v>43.804264253166522</c:v>
                </c:pt>
                <c:pt idx="1">
                  <c:v>13.367510353623318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E-40BA-922F-F8A4527FDDE6}"/>
            </c:ext>
          </c:extLst>
        </c:ser>
        <c:ser>
          <c:idx val="3"/>
          <c:order val="4"/>
          <c:tx>
            <c:strRef>
              <c:f>Investissements!$B$19</c:f>
              <c:strCache>
                <c:ptCount val="1"/>
                <c:pt idx="0">
                  <c:v>AMS 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Investissements!$C$19:$D$19</c:f>
              <c:numCache>
                <c:formatCode>0</c:formatCode>
                <c:ptCount val="2"/>
                <c:pt idx="1">
                  <c:v>15.003994669983678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E-40BA-922F-F8A4527FDDE6}"/>
            </c:ext>
          </c:extLst>
        </c:ser>
        <c:ser>
          <c:idx val="4"/>
          <c:order val="5"/>
          <c:tx>
            <c:strRef>
              <c:f>Investissements!$B$20</c:f>
              <c:strCache>
                <c:ptCount val="1"/>
                <c:pt idx="0">
                  <c:v>AMS 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Investissements!$C$20:$D$20</c:f>
              <c:numCache>
                <c:formatCode>0</c:formatCode>
                <c:ptCount val="2"/>
                <c:pt idx="1">
                  <c:v>16.438793723158188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2AE-40BA-922F-F8A4527FDDE6}"/>
            </c:ext>
          </c:extLst>
        </c:ser>
        <c:ser>
          <c:idx val="9"/>
          <c:order val="7"/>
          <c:tx>
            <c:strRef>
              <c:f>Investissements!$B$22</c:f>
              <c:strCache>
                <c:ptCount val="1"/>
                <c:pt idx="0">
                  <c:v>AME 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Investissements!$C$22:$D$22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2AE-40BA-922F-F8A4527FDD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9743439"/>
        <c:axId val="969752591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Investissements!$B$15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Investissements!$C$15:$D$15</c:f>
              <c:numCache>
                <c:formatCode>0</c:formatCode>
                <c:ptCount val="2"/>
                <c:pt idx="0">
                  <c:v>38.258636135980289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AE-40BA-922F-F8A4527FDD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</a:t>
                </a:r>
                <a:r>
                  <a:rPr lang="fr-FR" baseline="-25000"/>
                  <a:t>2022</a:t>
                </a:r>
                <a:r>
                  <a:rPr lang="fr-FR"/>
                  <a:t>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969752591"/>
        <c:scaling>
          <c:orientation val="minMax"/>
          <c:max val="6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743439"/>
        <c:crosses val="max"/>
        <c:crossBetween val="between"/>
      </c:valAx>
      <c:catAx>
        <c:axId val="96974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5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baseline="0">
                <a:effectLst/>
              </a:rPr>
              <a:t>Résidentiel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200" b="0" i="0" baseline="0">
                <a:effectLst/>
              </a:rPr>
              <a:t>Postes de rénovation énergétique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Investissements!$B$57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Investissements!$C$57:$D$57</c:f>
              <c:numCache>
                <c:formatCode>0</c:formatCode>
                <c:ptCount val="2"/>
                <c:pt idx="0">
                  <c:v>0</c:v>
                </c:pt>
                <c:pt idx="1">
                  <c:v>31.2189798208145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F-4509-8CF2-C669C2B5E322}"/>
            </c:ext>
          </c:extLst>
        </c:ser>
        <c:ser>
          <c:idx val="5"/>
          <c:order val="2"/>
          <c:tx>
            <c:strRef>
              <c:f>Investissements!$B$58</c:f>
              <c:strCache>
                <c:ptCount val="1"/>
                <c:pt idx="0">
                  <c:v>AMS ThreeME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Investissements!$C$58:$D$58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BEF-4509-8CF2-C669C2B5E322}"/>
            </c:ext>
          </c:extLst>
        </c:ser>
        <c:ser>
          <c:idx val="6"/>
          <c:order val="3"/>
          <c:tx>
            <c:strRef>
              <c:f>Investissements!$B$59</c:f>
              <c:strCache>
                <c:ptCount val="1"/>
                <c:pt idx="0">
                  <c:v>AMS ThreeME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Investissements!$C$59:$D$59</c:f>
              <c:numCache>
                <c:formatCode>0</c:formatCode>
                <c:ptCount val="2"/>
                <c:pt idx="0">
                  <c:v>20.611480872419779</c:v>
                </c:pt>
                <c:pt idx="1">
                  <c:v>33.731524336041176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F-4509-8CF2-C669C2B5E322}"/>
            </c:ext>
          </c:extLst>
        </c:ser>
        <c:ser>
          <c:idx val="3"/>
          <c:order val="4"/>
          <c:tx>
            <c:strRef>
              <c:f>Investissements!$B$60</c:f>
              <c:strCache>
                <c:ptCount val="1"/>
                <c:pt idx="0">
                  <c:v>AMS 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Investissements!$C$60:$D$60</c:f>
              <c:numCache>
                <c:formatCode>0</c:formatCode>
                <c:ptCount val="2"/>
                <c:pt idx="1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F-4509-8CF2-C669C2B5E322}"/>
            </c:ext>
          </c:extLst>
        </c:ser>
        <c:ser>
          <c:idx val="4"/>
          <c:order val="5"/>
          <c:tx>
            <c:strRef>
              <c:f>Investissements!$B$61</c:f>
              <c:strCache>
                <c:ptCount val="1"/>
                <c:pt idx="0">
                  <c:v>AMS 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Investissements!$C$61:$D$61</c:f>
              <c:numCache>
                <c:formatCode>0</c:formatCode>
                <c:ptCount val="2"/>
                <c:pt idx="1">
                  <c:v>36.564896884627707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BEF-4509-8CF2-C669C2B5E3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barChart>
        <c:barDir val="col"/>
        <c:grouping val="clustered"/>
        <c:varyColors val="0"/>
        <c:ser>
          <c:idx val="2"/>
          <c:order val="6"/>
          <c:tx>
            <c:strRef>
              <c:f>Investissements!$B$62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Investissements!$C$62:$D$62</c:f>
              <c:numCache>
                <c:formatCode>0</c:formatCode>
                <c:ptCount val="2"/>
                <c:pt idx="0">
                  <c:v>0</c:v>
                </c:pt>
                <c:pt idx="1">
                  <c:v>19.491120913028901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F-4509-8CF2-C669C2B5E322}"/>
            </c:ext>
          </c:extLst>
        </c:ser>
        <c:ser>
          <c:idx val="9"/>
          <c:order val="7"/>
          <c:tx>
            <c:strRef>
              <c:f>Investissements!$B$63</c:f>
              <c:strCache>
                <c:ptCount val="1"/>
                <c:pt idx="0">
                  <c:v>AME 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Investissements!$C$63:$D$63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BEF-4509-8CF2-C669C2B5E322}"/>
            </c:ext>
          </c:extLst>
        </c:ser>
        <c:ser>
          <c:idx val="10"/>
          <c:order val="8"/>
          <c:tx>
            <c:strRef>
              <c:f>Investissements!$B$64</c:f>
              <c:strCache>
                <c:ptCount val="1"/>
                <c:pt idx="0">
                  <c:v>AME ThreeME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Investissements!$C$64:$D$64</c:f>
              <c:numCache>
                <c:formatCode>0</c:formatCode>
                <c:ptCount val="2"/>
                <c:pt idx="0">
                  <c:v>20.611480872419779</c:v>
                </c:pt>
                <c:pt idx="1">
                  <c:v>23.257173181719068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F-4509-8CF2-C669C2B5E322}"/>
            </c:ext>
          </c:extLst>
        </c:ser>
        <c:ser>
          <c:idx val="7"/>
          <c:order val="9"/>
          <c:tx>
            <c:strRef>
              <c:f>Investissements!$B$65</c:f>
              <c:strCache>
                <c:ptCount val="1"/>
                <c:pt idx="0">
                  <c:v>AME JPF-SM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Investissements!$C$65:$D$65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EBEF-4509-8CF2-C669C2B5E322}"/>
            </c:ext>
          </c:extLst>
        </c:ser>
        <c:ser>
          <c:idx val="8"/>
          <c:order val="10"/>
          <c:tx>
            <c:strRef>
              <c:f>Investissements!$B$66</c:f>
              <c:strCache>
                <c:ptCount val="1"/>
                <c:pt idx="0">
                  <c:v>AME Tresor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Investissements!$C$66:$D$66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EBEF-4509-8CF2-C669C2B5E3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9743439"/>
        <c:axId val="969752591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Investissements!$B$56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49693788276459E-2"/>
                  <c:y val="3.5472097638139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EF-4509-8CF2-C669C2B5E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Investissements!$C$56:$D$56</c:f>
              <c:numCache>
                <c:formatCode>0</c:formatCode>
                <c:ptCount val="2"/>
                <c:pt idx="0">
                  <c:v>15.194627915081327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EF-4509-8CF2-C669C2B5E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</a:t>
                </a:r>
                <a:r>
                  <a:rPr lang="fr-FR" baseline="-25000"/>
                  <a:t>2022</a:t>
                </a:r>
                <a:r>
                  <a:rPr lang="fr-FR"/>
                  <a:t>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969752591"/>
        <c:scaling>
          <c:orientation val="minMax"/>
          <c:max val="4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743439"/>
        <c:crosses val="max"/>
        <c:crossBetween val="between"/>
      </c:valAx>
      <c:catAx>
        <c:axId val="96974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5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Véhicules légers</a:t>
            </a:r>
            <a:r>
              <a:rPr lang="fr-FR" baseline="0"/>
              <a:t> (AMS-AME)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117867826977537E-2"/>
          <c:y val="0.10544420753375977"/>
          <c:w val="0.63158140543468133"/>
          <c:h val="0.8286047826111288"/>
        </c:manualLayout>
      </c:layout>
      <c:lineChart>
        <c:grouping val="standard"/>
        <c:varyColors val="0"/>
        <c:ser>
          <c:idx val="2"/>
          <c:order val="0"/>
          <c:tx>
            <c:strRef>
              <c:f>'Transport AMS'!$B$37</c:f>
              <c:strCache>
                <c:ptCount val="1"/>
                <c:pt idx="0">
                  <c:v>investissement (M€2021)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'Transport AMS'!$R$1:$AW$1</c:f>
              <c:numCache>
                <c:formatCode>General</c:formatCode>
                <c:ptCount val="7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'Transport AMS'!$R$37:$AW$37</c:f>
              <c:numCache>
                <c:formatCode>0</c:formatCode>
                <c:ptCount val="7"/>
                <c:pt idx="0">
                  <c:v>66052.051125995335</c:v>
                </c:pt>
                <c:pt idx="1">
                  <c:v>67910.778426046003</c:v>
                </c:pt>
                <c:pt idx="2">
                  <c:v>53422.952149645782</c:v>
                </c:pt>
                <c:pt idx="3">
                  <c:v>52720.208801965673</c:v>
                </c:pt>
                <c:pt idx="4">
                  <c:v>52177.539652964224</c:v>
                </c:pt>
                <c:pt idx="5">
                  <c:v>49788.625506878911</c:v>
                </c:pt>
                <c:pt idx="6">
                  <c:v>46473.989250859369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D40-B3A3-4579EB4D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952"/>
        <c:axId val="2082700320"/>
      </c:lineChart>
      <c:lineChart>
        <c:grouping val="standard"/>
        <c:varyColors val="0"/>
        <c:ser>
          <c:idx val="0"/>
          <c:order val="1"/>
          <c:tx>
            <c:strRef>
              <c:f>'Transport AMS'!$B$33</c:f>
              <c:strCache>
                <c:ptCount val="1"/>
                <c:pt idx="0">
                  <c:v>nombre d'immatriculations (milliers)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AMS'!$R$33:$AW$33</c:f>
              <c:numCache>
                <c:formatCode>0</c:formatCode>
                <c:ptCount val="7"/>
                <c:pt idx="0">
                  <c:v>2240.3020000000001</c:v>
                </c:pt>
                <c:pt idx="1">
                  <c:v>2429.983643</c:v>
                </c:pt>
                <c:pt idx="2">
                  <c:v>1694.2762749999999</c:v>
                </c:pt>
                <c:pt idx="3">
                  <c:v>1591.99766</c:v>
                </c:pt>
                <c:pt idx="4">
                  <c:v>1621.706308</c:v>
                </c:pt>
                <c:pt idx="5">
                  <c:v>1598.5211400000001</c:v>
                </c:pt>
                <c:pt idx="6">
                  <c:v>1532.648252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1-4D40-B3A3-4579EB4D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45216"/>
        <c:axId val="1776747712"/>
      </c:lineChart>
      <c:catAx>
        <c:axId val="175149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0320"/>
        <c:crossesAt val="0"/>
        <c:auto val="1"/>
        <c:lblAlgn val="ctr"/>
        <c:lblOffset val="100"/>
        <c:noMultiLvlLbl val="0"/>
      </c:catAx>
      <c:valAx>
        <c:axId val="20827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M€(2021)</a:t>
                </a:r>
              </a:p>
            </c:rich>
          </c:tx>
          <c:layout>
            <c:manualLayout>
              <c:xMode val="edge"/>
              <c:yMode val="edge"/>
              <c:x val="2.2617124394184167E-2"/>
              <c:y val="6.2322368727577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495952"/>
        <c:crosses val="autoZero"/>
        <c:crossBetween val="between"/>
      </c:valAx>
      <c:valAx>
        <c:axId val="1776747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Immatriculations</a:t>
                </a:r>
              </a:p>
            </c:rich>
          </c:tx>
          <c:layout>
            <c:manualLayout>
              <c:xMode val="edge"/>
              <c:yMode val="edge"/>
              <c:x val="0.77163582554818411"/>
              <c:y val="6.2176407053595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745216"/>
        <c:crosses val="max"/>
        <c:crossBetween val="between"/>
      </c:valAx>
      <c:catAx>
        <c:axId val="17767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674771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270520139014"/>
          <c:y val="0.34125526039719761"/>
          <c:w val="0.21942351284780481"/>
          <c:h val="0.406585715836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Véhicules légers</a:t>
            </a:r>
            <a:r>
              <a:rPr lang="fr-FR" baseline="0"/>
              <a:t>, immatriculations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AME'!$R$33:$AW$33</c:f>
              <c:numCache>
                <c:formatCode>0</c:formatCode>
                <c:ptCount val="12"/>
                <c:pt idx="0">
                  <c:v>2240.3020000000001</c:v>
                </c:pt>
                <c:pt idx="1">
                  <c:v>1875.7375569999999</c:v>
                </c:pt>
                <c:pt idx="2">
                  <c:v>1688.6041929999999</c:v>
                </c:pt>
                <c:pt idx="3">
                  <c:v>1682.972164</c:v>
                </c:pt>
                <c:pt idx="4">
                  <c:v>1738.6433059999999</c:v>
                </c:pt>
                <c:pt idx="5">
                  <c:v>1710.995365</c:v>
                </c:pt>
                <c:pt idx="6">
                  <c:v>1671.992933</c:v>
                </c:pt>
                <c:pt idx="7">
                  <c:v>2138.3869850000001</c:v>
                </c:pt>
                <c:pt idx="8">
                  <c:v>1881.7299860000001</c:v>
                </c:pt>
                <c:pt idx="9">
                  <c:v>1968.5003959999999</c:v>
                </c:pt>
                <c:pt idx="10">
                  <c:v>1966.1024609999999</c:v>
                </c:pt>
                <c:pt idx="11">
                  <c:v>1987.873167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E-4BB4-90DD-490F668AEC00}"/>
            </c:ext>
          </c:extLst>
        </c:ser>
        <c:ser>
          <c:idx val="2"/>
          <c:order val="1"/>
          <c:tx>
            <c:v>AMS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AMS'!$R$33:$AW$33</c:f>
              <c:numCache>
                <c:formatCode>0</c:formatCode>
                <c:ptCount val="7"/>
                <c:pt idx="0">
                  <c:v>2240.3020000000001</c:v>
                </c:pt>
                <c:pt idx="1">
                  <c:v>2429.983643</c:v>
                </c:pt>
                <c:pt idx="2">
                  <c:v>1694.2762749999999</c:v>
                </c:pt>
                <c:pt idx="3">
                  <c:v>1591.99766</c:v>
                </c:pt>
                <c:pt idx="4">
                  <c:v>1621.706308</c:v>
                </c:pt>
                <c:pt idx="5">
                  <c:v>1598.5211400000001</c:v>
                </c:pt>
                <c:pt idx="6">
                  <c:v>1532.648252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E-4BB4-90DD-490F668A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495952"/>
        <c:axId val="2082700320"/>
      </c:lineChart>
      <c:catAx>
        <c:axId val="1751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0320"/>
        <c:crosses val="autoZero"/>
        <c:auto val="1"/>
        <c:lblAlgn val="ctr"/>
        <c:lblOffset val="100"/>
        <c:noMultiLvlLbl val="0"/>
      </c:catAx>
      <c:valAx>
        <c:axId val="20827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 millilers</a:t>
                </a:r>
              </a:p>
            </c:rich>
          </c:tx>
          <c:layout>
            <c:manualLayout>
              <c:xMode val="edge"/>
              <c:yMode val="edge"/>
              <c:x val="1.7140631086871836E-2"/>
              <c:y val="6.03750105509398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89324920814619"/>
          <c:y val="0.1129285281647486"/>
          <c:w val="7.641369748006055E-2"/>
          <c:h val="0.4755924148534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Véhicules légers</a:t>
            </a:r>
            <a:r>
              <a:rPr lang="fr-FR" baseline="0"/>
              <a:t>, investissements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AME'!$R$37:$AW$37</c:f>
              <c:numCache>
                <c:formatCode>0</c:formatCode>
                <c:ptCount val="12"/>
                <c:pt idx="0">
                  <c:v>66052.051125995335</c:v>
                </c:pt>
                <c:pt idx="1">
                  <c:v>54538.705555805849</c:v>
                </c:pt>
                <c:pt idx="2">
                  <c:v>48958.05535000001</c:v>
                </c:pt>
                <c:pt idx="3">
                  <c:v>47813.226735861739</c:v>
                </c:pt>
                <c:pt idx="4">
                  <c:v>48965.916458887055</c:v>
                </c:pt>
                <c:pt idx="5">
                  <c:v>48076.17160351036</c:v>
                </c:pt>
                <c:pt idx="6">
                  <c:v>46863.871030283415</c:v>
                </c:pt>
                <c:pt idx="7">
                  <c:v>61138.415464370199</c:v>
                </c:pt>
                <c:pt idx="8">
                  <c:v>55427.543084255361</c:v>
                </c:pt>
                <c:pt idx="9">
                  <c:v>59294.041215596313</c:v>
                </c:pt>
                <c:pt idx="10">
                  <c:v>59662.728804861799</c:v>
                </c:pt>
                <c:pt idx="11">
                  <c:v>60043.999778673919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991-8D3C-CB99DB0F69ED}"/>
            </c:ext>
          </c:extLst>
        </c:ser>
        <c:ser>
          <c:idx val="2"/>
          <c:order val="1"/>
          <c:tx>
            <c:v>AMS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AMS'!$R$37:$AW$37</c:f>
              <c:numCache>
                <c:formatCode>0</c:formatCode>
                <c:ptCount val="7"/>
                <c:pt idx="0">
                  <c:v>66052.051125995335</c:v>
                </c:pt>
                <c:pt idx="1">
                  <c:v>67910.778426046003</c:v>
                </c:pt>
                <c:pt idx="2">
                  <c:v>53422.952149645782</c:v>
                </c:pt>
                <c:pt idx="3">
                  <c:v>52720.208801965673</c:v>
                </c:pt>
                <c:pt idx="4">
                  <c:v>52177.539652964224</c:v>
                </c:pt>
                <c:pt idx="5">
                  <c:v>49788.625506878911</c:v>
                </c:pt>
                <c:pt idx="6">
                  <c:v>46473.989250859369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991-8D3C-CB99DB0F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495952"/>
        <c:axId val="2082700320"/>
      </c:lineChart>
      <c:catAx>
        <c:axId val="1751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0320"/>
        <c:crosses val="autoZero"/>
        <c:auto val="1"/>
        <c:lblAlgn val="ctr"/>
        <c:lblOffset val="100"/>
        <c:noMultiLvlLbl val="0"/>
      </c:catAx>
      <c:valAx>
        <c:axId val="20827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M€(2021)</a:t>
                </a:r>
              </a:p>
            </c:rich>
          </c:tx>
          <c:layout>
            <c:manualLayout>
              <c:xMode val="edge"/>
              <c:yMode val="edge"/>
              <c:x val="1.7140631086871836E-2"/>
              <c:y val="6.03750105509398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89324920814619"/>
          <c:y val="0.1129285281647486"/>
          <c:w val="7.641369748006055E-2"/>
          <c:h val="0.4755924148534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Véhicules</a:t>
            </a:r>
            <a:r>
              <a:rPr lang="fr-FR" baseline="0"/>
              <a:t> électriques, investissements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AME'!$R$8:$AW$8</c:f>
              <c:numCache>
                <c:formatCode>0</c:formatCode>
                <c:ptCount val="12"/>
                <c:pt idx="0">
                  <c:v>6061.2546977382144</c:v>
                </c:pt>
                <c:pt idx="1">
                  <c:v>6316.1944455617813</c:v>
                </c:pt>
                <c:pt idx="2">
                  <c:v>6953.5318236693829</c:v>
                </c:pt>
                <c:pt idx="3">
                  <c:v>8259.3469066699126</c:v>
                </c:pt>
                <c:pt idx="4">
                  <c:v>10063.187145058593</c:v>
                </c:pt>
                <c:pt idx="5">
                  <c:v>11572.56775403014</c:v>
                </c:pt>
                <c:pt idx="6">
                  <c:v>13002.747916380111</c:v>
                </c:pt>
                <c:pt idx="7">
                  <c:v>27634.274431048823</c:v>
                </c:pt>
                <c:pt idx="8">
                  <c:v>31906.244556531059</c:v>
                </c:pt>
                <c:pt idx="9">
                  <c:v>38768.079809426235</c:v>
                </c:pt>
                <c:pt idx="10">
                  <c:v>42065.001979499779</c:v>
                </c:pt>
                <c:pt idx="11">
                  <c:v>44482.612124101397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74B-85C0-79E707C0E964}"/>
            </c:ext>
          </c:extLst>
        </c:ser>
        <c:ser>
          <c:idx val="2"/>
          <c:order val="1"/>
          <c:tx>
            <c:v>AMS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'[1]G transport'!$B$1:$AG$1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'Transport AMS'!$R$8:$AW$8</c:f>
              <c:numCache>
                <c:formatCode>0</c:formatCode>
                <c:ptCount val="7"/>
                <c:pt idx="0">
                  <c:v>6061.2546977382144</c:v>
                </c:pt>
                <c:pt idx="1">
                  <c:v>18864.460448844085</c:v>
                </c:pt>
                <c:pt idx="2">
                  <c:v>40604.658957683154</c:v>
                </c:pt>
                <c:pt idx="3">
                  <c:v>52001.438573475811</c:v>
                </c:pt>
                <c:pt idx="4">
                  <c:v>52154.347466065497</c:v>
                </c:pt>
                <c:pt idx="5">
                  <c:v>49787.927625812685</c:v>
                </c:pt>
                <c:pt idx="6">
                  <c:v>46473.968783145501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74B-85C0-79E707C0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495952"/>
        <c:axId val="2082700320"/>
      </c:lineChart>
      <c:catAx>
        <c:axId val="1751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0320"/>
        <c:crosses val="autoZero"/>
        <c:auto val="1"/>
        <c:lblAlgn val="ctr"/>
        <c:lblOffset val="100"/>
        <c:noMultiLvlLbl val="0"/>
      </c:catAx>
      <c:valAx>
        <c:axId val="20827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M€(2021)</a:t>
                </a:r>
              </a:p>
            </c:rich>
          </c:tx>
          <c:layout>
            <c:manualLayout>
              <c:xMode val="edge"/>
              <c:yMode val="edge"/>
              <c:x val="1.7140631086871836E-2"/>
              <c:y val="6.03750105509398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89324920814619"/>
          <c:y val="0.1129285281647486"/>
          <c:w val="7.641369748006055E-2"/>
          <c:h val="0.4755924148534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Surcoût Industrie</a:t>
            </a:r>
          </a:p>
          <a:p>
            <a:pPr algn="ctr" rtl="0">
              <a:defRPr/>
            </a:pPr>
            <a:r>
              <a:rPr lang="fr-FR" sz="1200"/>
              <a:t>Surcoût par rapport à l'alternative carbonée</a:t>
            </a:r>
          </a:p>
          <a:p>
            <a:pPr algn="ctr" rtl="0">
              <a:defRPr/>
            </a:pPr>
            <a:r>
              <a:rPr lang="fr-FR" sz="1200"/>
              <a:t>Besoins supplémentaires 2030 par rapport à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451406846961584"/>
          <c:y val="0.2077074769693357"/>
          <c:w val="0.67996306952062779"/>
          <c:h val="0.63980764614608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Investissements!$B$122</c:f>
              <c:strCache>
                <c:ptCount val="1"/>
                <c:pt idx="0">
                  <c:v>JPF-SM AMS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Investissements!$C$122:$F$122</c15:sqref>
                  </c15:fullRef>
                </c:ext>
              </c:extLst>
              <c:f>Investissements!$F$122</c:f>
              <c:numCache>
                <c:formatCode>0</c:formatCode>
                <c:ptCount val="1"/>
                <c:pt idx="0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4BEB-BAE5-38EB494975D6}"/>
            </c:ext>
          </c:extLst>
        </c:ser>
        <c:ser>
          <c:idx val="2"/>
          <c:order val="2"/>
          <c:tx>
            <c:strRef>
              <c:f>Investissements!$B$123</c:f>
              <c:strCache>
                <c:ptCount val="1"/>
                <c:pt idx="0">
                  <c:v>Tresor 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Investissements!$C$123:$F$123</c15:sqref>
                  </c15:fullRef>
                </c:ext>
              </c:extLst>
              <c:f>Investissements!$F$123</c:f>
              <c:numCache>
                <c:formatCode>0</c:formatCode>
                <c:ptCount val="1"/>
                <c:pt idx="0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4BEB-BAE5-38EB494975D6}"/>
            </c:ext>
          </c:extLst>
        </c:ser>
        <c:ser>
          <c:idx val="3"/>
          <c:order val="3"/>
          <c:tx>
            <c:strRef>
              <c:f>Investissements!$B$124</c:f>
              <c:strCache>
                <c:ptCount val="1"/>
                <c:pt idx="0">
                  <c:v>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Investissements!$C$124:$F$124</c15:sqref>
                  </c15:fullRef>
                </c:ext>
              </c:extLst>
              <c:f>Investissements!$F$124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549-4BEB-BAE5-38EB494975D6}"/>
            </c:ext>
          </c:extLst>
        </c:ser>
        <c:ser>
          <c:idx val="4"/>
          <c:order val="4"/>
          <c:tx>
            <c:strRef>
              <c:f>Investissements!$B$125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Investissements!$C$125:$F$125</c15:sqref>
                  </c15:fullRef>
                </c:ext>
              </c:extLst>
              <c:f>Investissements!$F$125</c:f>
              <c:numCache>
                <c:formatCode>0</c:formatCode>
                <c:ptCount val="1"/>
                <c:pt idx="0" formatCode="0.0">
                  <c:v>4.2191799809697219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49-4BEB-BAE5-38EB494975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Investissements!$B$121</c15:sqref>
                        </c15:formulaRef>
                      </c:ext>
                    </c:extLst>
                    <c:strCache>
                      <c:ptCount val="1"/>
                      <c:pt idx="0">
                        <c:v>I4CE run 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Investissements!$C$121:$F$121</c15:sqref>
                        </c15:fullRef>
                        <c15:formulaRef>
                          <c15:sqref>Investissements!$F$121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49-4BEB-BAE5-38EB494975D6}"/>
                  </c:ext>
                </c:extLst>
              </c15:ser>
            </c15:filteredBarSeries>
          </c:ext>
        </c:extLst>
      </c:bar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Md€2022/an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Agriculture</a:t>
            </a:r>
          </a:p>
          <a:p>
            <a:pPr algn="ctr" rtl="0">
              <a:defRPr/>
            </a:pPr>
            <a:r>
              <a:rPr lang="fr-FR" sz="1200"/>
              <a:t>Besoins supplémentaires 2030 par rapport à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Investissements!$B$128</c:f>
              <c:strCache>
                <c:ptCount val="1"/>
                <c:pt idx="0">
                  <c:v>JPF-SM AMS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Investissements!$C$128:$F$128</c15:sqref>
                  </c15:fullRef>
                </c:ext>
              </c:extLst>
              <c:f>Investissements!$F$128</c:f>
              <c:numCache>
                <c:formatCode>0</c:formatCode>
                <c:ptCount val="1"/>
                <c:pt idx="0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2-4514-AD41-8C213ED4D5A9}"/>
            </c:ext>
          </c:extLst>
        </c:ser>
        <c:ser>
          <c:idx val="2"/>
          <c:order val="2"/>
          <c:tx>
            <c:strRef>
              <c:f>Investissements!$B$129</c:f>
              <c:strCache>
                <c:ptCount val="1"/>
                <c:pt idx="0">
                  <c:v>Tresor 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Investissements!$C$129:$F$129</c15:sqref>
                  </c15:fullRef>
                </c:ext>
              </c:extLst>
              <c:f>Investissements!$F$129</c:f>
              <c:numCache>
                <c:formatCode>0</c:formatCode>
                <c:ptCount val="1"/>
                <c:pt idx="0" formatCode="General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2-4514-AD41-8C213ED4D5A9}"/>
            </c:ext>
          </c:extLst>
        </c:ser>
        <c:ser>
          <c:idx val="3"/>
          <c:order val="3"/>
          <c:tx>
            <c:strRef>
              <c:f>Investissements!$B$130</c:f>
              <c:strCache>
                <c:ptCount val="1"/>
                <c:pt idx="0">
                  <c:v>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Investissements!$C$130:$F$130</c15:sqref>
                  </c15:fullRef>
                </c:ext>
              </c:extLst>
              <c:f>Investissements!$F$130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352-4514-AD41-8C213ED4D5A9}"/>
            </c:ext>
          </c:extLst>
        </c:ser>
        <c:ser>
          <c:idx val="4"/>
          <c:order val="4"/>
          <c:tx>
            <c:strRef>
              <c:f>Investissements!$B$131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Investissements!$C$131:$F$131</c15:sqref>
                  </c15:fullRef>
                </c:ext>
              </c:extLst>
              <c:f>Investissements!$F$131</c:f>
              <c:numCache>
                <c:formatCode>0</c:formatCode>
                <c:ptCount val="1"/>
                <c:pt idx="0" formatCode="0.0">
                  <c:v>-0.46281728622792856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Investissements!$E$131</c15:sqref>
                  <c15:dLbl>
                    <c:idx val="-1"/>
                    <c:layout>
                      <c:manualLayout>
                        <c:x val="0.14698162729658779"/>
                        <c:y val="-3.763914126118839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6C9-4574-BC3B-7320CD84FB7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E352-4514-AD41-8C213ED4D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Investissements!$B$127</c15:sqref>
                        </c15:formulaRef>
                      </c:ext>
                    </c:extLst>
                    <c:strCache>
                      <c:ptCount val="1"/>
                      <c:pt idx="0">
                        <c:v>I4CE run 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Investissements!$C$127:$F$127</c15:sqref>
                        </c15:fullRef>
                        <c15:formulaRef>
                          <c15:sqref>Investissements!$F$127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52-4514-AD41-8C213ED4D5A9}"/>
                  </c:ext>
                </c:extLst>
              </c15:ser>
            </c15:filteredBarSeries>
          </c:ext>
        </c:extLst>
      </c:bar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Md€2022/an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Tertiaire</a:t>
            </a:r>
          </a:p>
          <a:p>
            <a:pPr algn="ctr" rtl="0">
              <a:defRPr/>
            </a:pPr>
            <a:r>
              <a:rPr lang="fr-FR" sz="1200"/>
              <a:t>Postes de rénovation énergétique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702847183472146"/>
          <c:y val="0.11743438320209974"/>
          <c:w val="0.77447634006379129"/>
          <c:h val="0.638543997789750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Investissements!$B$69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Investissements!$C$69:$D$69</c:f>
              <c:numCache>
                <c:formatCode>0</c:formatCode>
                <c:ptCount val="2"/>
                <c:pt idx="1">
                  <c:v>22.258019933966832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E-46DE-A7CE-8095260FE21F}"/>
            </c:ext>
          </c:extLst>
        </c:ser>
        <c:ser>
          <c:idx val="2"/>
          <c:order val="2"/>
          <c:tx>
            <c:strRef>
              <c:f>Investissements!$B$70</c:f>
              <c:strCache>
                <c:ptCount val="1"/>
                <c:pt idx="0">
                  <c:v>AMS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Investissements!$C$70:$D$70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9EE-46DE-A7CE-8095260FE21F}"/>
            </c:ext>
          </c:extLst>
        </c:ser>
        <c:ser>
          <c:idx val="3"/>
          <c:order val="3"/>
          <c:tx>
            <c:strRef>
              <c:f>Investissements!$B$71</c:f>
              <c:strCache>
                <c:ptCount val="1"/>
                <c:pt idx="0">
                  <c:v>AMS ThreeME*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Investissements!$C$71:$D$71</c:f>
              <c:numCache>
                <c:formatCode>0</c:formatCode>
                <c:ptCount val="2"/>
                <c:pt idx="0">
                  <c:v>5.2675640443235263</c:v>
                </c:pt>
                <c:pt idx="1">
                  <c:v>17.599597331895609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9EE-46DE-A7CE-8095260FE21F}"/>
            </c:ext>
          </c:extLst>
        </c:ser>
        <c:ser>
          <c:idx val="4"/>
          <c:order val="4"/>
          <c:tx>
            <c:strRef>
              <c:f>Investissements!$B$72</c:f>
              <c:strCache>
                <c:ptCount val="1"/>
                <c:pt idx="0">
                  <c:v>AMS JPF-SM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Investissements!$C$72:$D$72</c:f>
              <c:numCache>
                <c:formatCode>0</c:formatCode>
                <c:ptCount val="2"/>
                <c:pt idx="1">
                  <c:v>27.167401494723016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9EE-46DE-A7CE-8095260FE2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barChart>
        <c:barDir val="col"/>
        <c:grouping val="clustered"/>
        <c:varyColors val="0"/>
        <c:ser>
          <c:idx val="6"/>
          <c:order val="5"/>
          <c:tx>
            <c:strRef>
              <c:f>Investissements!$B$73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Investissements!$C$54:$D$54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f>Investissements!$C$73:$D$73</c:f>
              <c:numCache>
                <c:formatCode>0</c:formatCode>
                <c:ptCount val="2"/>
                <c:pt idx="0">
                  <c:v>0</c:v>
                </c:pt>
                <c:pt idx="1">
                  <c:v>16.52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9-4403-B9FB-7C9864284BF4}"/>
            </c:ext>
          </c:extLst>
        </c:ser>
        <c:ser>
          <c:idx val="8"/>
          <c:order val="7"/>
          <c:tx>
            <c:strRef>
              <c:f>Investissements!$B$75</c:f>
              <c:strCache>
                <c:ptCount val="1"/>
                <c:pt idx="0">
                  <c:v>AME ThreeME*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 w="9525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Investissements!$C$54:$D$54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f>Investissements!$C$75:$D$75</c:f>
              <c:numCache>
                <c:formatCode>0</c:formatCode>
                <c:ptCount val="2"/>
                <c:pt idx="0">
                  <c:v>5.2675640443235263</c:v>
                </c:pt>
                <c:pt idx="1">
                  <c:v>4.9676793085477851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9-4403-B9FB-7C9864284BF4}"/>
            </c:ext>
          </c:extLst>
        </c:ser>
        <c:ser>
          <c:idx val="9"/>
          <c:order val="8"/>
          <c:tx>
            <c:strRef>
              <c:f>Investissements!$B$76</c:f>
              <c:strCache>
                <c:ptCount val="1"/>
                <c:pt idx="0">
                  <c:v>AME JPF-SM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Investissements!$C$54:$D$54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f>Investissements!$C$76:$D$76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899-4403-B9FB-7C9864284B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3953727"/>
        <c:axId val="1333947487"/>
      </c:barChart>
      <c:lineChart>
        <c:grouping val="standard"/>
        <c:varyColors val="0"/>
        <c:ser>
          <c:idx val="0"/>
          <c:order val="0"/>
          <c:tx>
            <c:strRef>
              <c:f>Investissements!$B$68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882833543444865E-2"/>
                  <c:y val="-6.5040650406503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EE-46DE-A7CE-8095260FE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Investissements!$C$54:$D$54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f>Investissements!$C$68:$D$68</c:f>
              <c:numCache>
                <c:formatCode>0.0</c:formatCode>
                <c:ptCount val="2"/>
                <c:pt idx="0">
                  <c:v>5.3661344699355551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E-46DE-A7CE-8095260FE21F}"/>
            </c:ext>
          </c:extLst>
        </c:ser>
        <c:ser>
          <c:idx val="7"/>
          <c:order val="6"/>
          <c:tx>
            <c:strRef>
              <c:f>Investissements!$B$74</c:f>
              <c:strCache>
                <c:ptCount val="1"/>
                <c:pt idx="0">
                  <c:v>AME ThreeME*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Investissements!$C$54:$D$54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  <c:extLst xmlns:c15="http://schemas.microsoft.com/office/drawing/2012/chart"/>
            </c:strRef>
          </c:cat>
          <c:val>
            <c:numRef>
              <c:f>Investissements!$C$74:$D$74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99-4403-B9FB-7C9864284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  <c:extLst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Md€</a:t>
                </a:r>
                <a:r>
                  <a:rPr lang="fr-FR" sz="1200" b="0" i="0" baseline="-25000">
                    <a:effectLst/>
                  </a:rPr>
                  <a:t>2022</a:t>
                </a:r>
                <a:r>
                  <a:rPr lang="fr-FR" sz="1200" b="0" i="0" baseline="0">
                    <a:effectLst/>
                  </a:rPr>
                  <a:t>/an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1333947487"/>
        <c:scaling>
          <c:orientation val="minMax"/>
          <c:max val="3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953727"/>
        <c:crosses val="max"/>
        <c:crossBetween val="between"/>
      </c:valAx>
      <c:catAx>
        <c:axId val="133395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947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1.3577200487734314E-2"/>
          <c:y val="0.81248445917944467"/>
          <c:w val="0.97284532346842467"/>
          <c:h val="0.12391904959248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25769318205304"/>
          <c:y val="0.12231707317073173"/>
          <c:w val="0.81113164004105776"/>
          <c:h val="0.6619374559887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Investissements!$B$89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Investissements!$C$89:$F$89</c15:sqref>
                  </c15:fullRef>
                </c:ext>
              </c:extLst>
              <c:f>Investissements!$C$89:$D$89</c:f>
              <c:numCache>
                <c:formatCode>0</c:formatCode>
                <c:ptCount val="2"/>
                <c:pt idx="1">
                  <c:v>30.079507974094447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E-426A-B203-3CE2C22E3D79}"/>
            </c:ext>
          </c:extLst>
        </c:ser>
        <c:ser>
          <c:idx val="2"/>
          <c:order val="2"/>
          <c:tx>
            <c:strRef>
              <c:f>Investissements!$B$92</c:f>
              <c:strCache>
                <c:ptCount val="1"/>
                <c:pt idx="0">
                  <c:v>AMS JPF-SM*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Investissements!$C$92:$F$92</c15:sqref>
                  </c15:fullRef>
                </c:ext>
              </c:extLst>
              <c:f>Investissements!$C$92:$D$92</c:f>
              <c:numCache>
                <c:formatCode>0</c:formatCode>
                <c:ptCount val="2"/>
                <c:pt idx="1">
                  <c:v>27.410935349839463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E-426A-B203-3CE2C22E3D79}"/>
            </c:ext>
          </c:extLst>
        </c:ser>
        <c:ser>
          <c:idx val="3"/>
          <c:order val="3"/>
          <c:tx>
            <c:strRef>
              <c:f>Investissements!$B$93</c:f>
              <c:strCache>
                <c:ptCount val="1"/>
                <c:pt idx="0">
                  <c:v>AMS Tresor*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Investissements!$C$93:$F$93</c15:sqref>
                  </c15:fullRef>
                </c:ext>
              </c:extLst>
              <c:f>Investissements!$C$93:$D$93</c:f>
              <c:numCache>
                <c:formatCode>0</c:formatCode>
                <c:ptCount val="2"/>
                <c:pt idx="1">
                  <c:v>35.410935349839463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E-426A-B203-3CE2C22E3D79}"/>
            </c:ext>
          </c:extLst>
        </c:ser>
        <c:ser>
          <c:idx val="4"/>
          <c:order val="4"/>
          <c:tx>
            <c:strRef>
              <c:f>Investissements!$B$90</c:f>
              <c:strCache>
                <c:ptCount val="1"/>
                <c:pt idx="0">
                  <c:v>AMS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Investissements!$C$90:$F$90</c15:sqref>
                  </c15:fullRef>
                </c:ext>
              </c:extLst>
              <c:f>Investissements!$C$90:$D$90</c:f>
              <c:numCache>
                <c:formatCode>0</c:formatCode>
                <c:ptCount val="2"/>
                <c:pt idx="0">
                  <c:v>9.2306073101278798</c:v>
                </c:pt>
                <c:pt idx="1">
                  <c:v>19.542962211846799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D5E-426A-B203-3CE2C22E3D79}"/>
            </c:ext>
          </c:extLst>
        </c:ser>
        <c:ser>
          <c:idx val="5"/>
          <c:order val="5"/>
          <c:tx>
            <c:strRef>
              <c:f>Investissements!$B$91</c:f>
              <c:strCache>
                <c:ptCount val="1"/>
                <c:pt idx="0">
                  <c:v>AMS ThreeME*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Investissements!$C$91:$F$91</c15:sqref>
                  </c15:fullRef>
                </c:ext>
              </c:extLst>
              <c:f>Investissements!$C$91:$D$91</c:f>
              <c:numCache>
                <c:formatCode>0</c:formatCode>
                <c:ptCount val="2"/>
                <c:pt idx="0">
                  <c:v>9.6261051921791925</c:v>
                </c:pt>
                <c:pt idx="1">
                  <c:v>20.380306917791955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E-426A-B203-3CE2C22E3D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Investissements!$B$88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651724636782602E-2"/>
                  <c:y val="-7.3770491803278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E3-4485-95A4-F1761F2EC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Investissements!$C$88:$F$88</c15:sqref>
                  </c15:fullRef>
                </c:ext>
              </c:extLst>
              <c:f>Investissements!$C$88:$D$88</c:f>
              <c:numCache>
                <c:formatCode>0</c:formatCode>
                <c:ptCount val="2"/>
                <c:pt idx="0">
                  <c:v>18.410935349839463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E-426A-B203-3CE2C22E3D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Md€</a:t>
                </a:r>
                <a:r>
                  <a:rPr lang="fr-FR" sz="1200" b="0" i="0" baseline="-25000">
                    <a:effectLst/>
                  </a:rPr>
                  <a:t>2022</a:t>
                </a:r>
                <a:r>
                  <a:rPr lang="fr-FR" sz="1200" b="0" i="0" baseline="0">
                    <a:effectLst/>
                  </a:rPr>
                  <a:t>/an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1110973332E-2"/>
          <c:y val="0.86636130849497472"/>
          <c:w val="0.62537293074586153"/>
          <c:h val="9.1881014873140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Energie</a:t>
            </a:r>
          </a:p>
          <a:p>
            <a:pPr>
              <a:defRPr/>
            </a:pPr>
            <a:r>
              <a:rPr lang="fr-FR"/>
              <a:t>Besoins d'investissements par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Investissements!$B$100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</c:multiLvlStrRef>
          </c:cat>
          <c:val>
            <c:numRef>
              <c:f>Investissements!$C$100:$J$100</c:f>
              <c:numCache>
                <c:formatCode>0</c:formatCode>
                <c:ptCount val="8"/>
                <c:pt idx="4">
                  <c:v>10.394188382288457</c:v>
                </c:pt>
                <c:pt idx="5">
                  <c:v>5.7688343414634149</c:v>
                </c:pt>
                <c:pt idx="6">
                  <c:v>2.8771234258794816</c:v>
                </c:pt>
                <c:pt idx="7">
                  <c:v>11.039361824463091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32A-477C-8937-6F5D69CF50A2}"/>
            </c:ext>
          </c:extLst>
        </c:ser>
        <c:ser>
          <c:idx val="0"/>
          <c:order val="2"/>
          <c:tx>
            <c:strRef>
              <c:f>Investissements!$B$103</c:f>
              <c:strCache>
                <c:ptCount val="1"/>
                <c:pt idx="0">
                  <c:v>AMS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Investissements!$C$103:$J$103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32A-477C-8937-6F5D69CF50A2}"/>
            </c:ext>
          </c:extLst>
        </c:ser>
        <c:ser>
          <c:idx val="3"/>
          <c:order val="3"/>
          <c:tx>
            <c:strRef>
              <c:f>Investissements!$B$104</c:f>
              <c:strCache>
                <c:ptCount val="1"/>
                <c:pt idx="0">
                  <c:v>AMS ThreeME*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</c:multiLvlStrRef>
          </c:cat>
          <c:val>
            <c:numRef>
              <c:f>Investissements!$C$104:$J$104</c:f>
              <c:numCache>
                <c:formatCode>0</c:formatCode>
                <c:ptCount val="8"/>
                <c:pt idx="0">
                  <c:v>10.154408621752404</c:v>
                </c:pt>
                <c:pt idx="1">
                  <c:v>8.2790788341526014</c:v>
                </c:pt>
                <c:pt idx="2">
                  <c:v>3.1280717806431118</c:v>
                </c:pt>
                <c:pt idx="4">
                  <c:v>9.8211358557458652</c:v>
                </c:pt>
                <c:pt idx="5">
                  <c:v>3.7478631016062147</c:v>
                </c:pt>
                <c:pt idx="6">
                  <c:v>6.2504021492388491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1-452E-A720-BAE125754A1E}"/>
            </c:ext>
          </c:extLst>
        </c:ser>
        <c:ser>
          <c:idx val="5"/>
          <c:order val="5"/>
          <c:tx>
            <c:strRef>
              <c:f>Investissements!$B$112</c:f>
              <c:strCache>
                <c:ptCount val="1"/>
                <c:pt idx="0">
                  <c:v>AME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Investissements!$C$112:$J$112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41-452E-A720-BAE125754A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0738879"/>
        <c:axId val="650735135"/>
        <c:extLst/>
      </c:barChart>
      <c:barChart>
        <c:barDir val="col"/>
        <c:grouping val="clustered"/>
        <c:varyColors val="0"/>
        <c:ser>
          <c:idx val="4"/>
          <c:order val="4"/>
          <c:tx>
            <c:strRef>
              <c:f>Investissements!$B$109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</c:multiLvlStrRef>
          </c:cat>
          <c:val>
            <c:numRef>
              <c:f>Investissements!$C$109:$J$109</c:f>
              <c:numCache>
                <c:formatCode>0</c:formatCode>
                <c:ptCount val="8"/>
                <c:pt idx="4">
                  <c:v>4.818804243530626</c:v>
                </c:pt>
                <c:pt idx="5">
                  <c:v>5.3840850731707315</c:v>
                </c:pt>
                <c:pt idx="6">
                  <c:v>0.22643610071747344</c:v>
                </c:pt>
                <c:pt idx="7">
                  <c:v>7.892802960148968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1-452E-A720-BAE125754A1E}"/>
            </c:ext>
          </c:extLst>
        </c:ser>
        <c:ser>
          <c:idx val="6"/>
          <c:order val="6"/>
          <c:tx>
            <c:strRef>
              <c:f>Investissements!$B$113</c:f>
              <c:strCache>
                <c:ptCount val="1"/>
                <c:pt idx="0">
                  <c:v>AME ThreeME*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</c:multiLvlStrRef>
          </c:cat>
          <c:val>
            <c:numRef>
              <c:f>Investissements!$C$113:$J$113</c:f>
              <c:numCache>
                <c:formatCode>0</c:formatCode>
                <c:ptCount val="8"/>
                <c:pt idx="0">
                  <c:v>10.154408621752404</c:v>
                </c:pt>
                <c:pt idx="1">
                  <c:v>8.2790788341526014</c:v>
                </c:pt>
                <c:pt idx="2">
                  <c:v>3.1280717806431118</c:v>
                </c:pt>
                <c:pt idx="4">
                  <c:v>9.0006282519745255</c:v>
                </c:pt>
                <c:pt idx="5">
                  <c:v>4.5401709498185943</c:v>
                </c:pt>
                <c:pt idx="6">
                  <c:v>3.935332204872009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1-452E-A720-BAE125754A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33947903"/>
        <c:axId val="1333940415"/>
      </c:barChart>
      <c:lineChart>
        <c:grouping val="standard"/>
        <c:varyColors val="0"/>
        <c:ser>
          <c:idx val="1"/>
          <c:order val="0"/>
          <c:tx>
            <c:strRef>
              <c:f>Investissements!$B$99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8.1775434238092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41-452E-A720-BAE125754A1E}"/>
                </c:ext>
              </c:extLst>
            </c:dLbl>
            <c:dLbl>
              <c:idx val="1"/>
              <c:layout>
                <c:manualLayout>
                  <c:x val="0"/>
                  <c:y val="-0.11151195577921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41-452E-A720-BAE125754A1E}"/>
                </c:ext>
              </c:extLst>
            </c:dLbl>
            <c:dLbl>
              <c:idx val="2"/>
              <c:layout>
                <c:manualLayout>
                  <c:x val="-9.3201747143806767E-3"/>
                  <c:y val="-7.43413038528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41-452E-A720-BAE125754A1E}"/>
                </c:ext>
              </c:extLst>
            </c:dLbl>
            <c:dLbl>
              <c:idx val="3"/>
              <c:layout>
                <c:manualLayout>
                  <c:x val="0"/>
                  <c:y val="-7.805836904545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41-452E-A720-BAE125754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Investissements!$C$97:$J$98</c:f>
              <c:multiLvlStrCache>
                <c:ptCount val="8"/>
                <c:lvl>
                  <c:pt idx="0">
                    <c:v>EnR électriques</c:v>
                  </c:pt>
                  <c:pt idx="1">
                    <c:v>Nucléaire électrique</c:v>
                  </c:pt>
                  <c:pt idx="2">
                    <c:v>Biométhane, chaleur renouvelable, biocarbs</c:v>
                  </c:pt>
                  <c:pt idx="3">
                    <c:v>Réseaux élec &amp; flexibilités</c:v>
                  </c:pt>
                  <c:pt idx="4">
                    <c:v>EnR électriques</c:v>
                  </c:pt>
                  <c:pt idx="5">
                    <c:v>Nucléaire électrique</c:v>
                  </c:pt>
                  <c:pt idx="6">
                    <c:v>Biométhane, chaleur renouvelable, biocarbs</c:v>
                  </c:pt>
                  <c:pt idx="7">
                    <c:v>Réseaux élec &amp; flexibilités</c:v>
                  </c:pt>
                </c:lvl>
                <c:lvl>
                  <c:pt idx="0">
                    <c:v>2021</c:v>
                  </c:pt>
                  <c:pt idx="4">
                    <c:v>2030</c:v>
                  </c:pt>
                </c:lvl>
              </c:multiLvlStrCache>
            </c:multiLvlStrRef>
          </c:cat>
          <c:val>
            <c:numRef>
              <c:f>Investissements!$C$99:$J$99</c:f>
              <c:numCache>
                <c:formatCode>0</c:formatCode>
                <c:ptCount val="8"/>
                <c:pt idx="0">
                  <c:v>6.1086706767908225</c:v>
                </c:pt>
                <c:pt idx="1">
                  <c:v>4.7182475311252325</c:v>
                </c:pt>
                <c:pt idx="2">
                  <c:v>1.4525000548831455</c:v>
                </c:pt>
                <c:pt idx="3">
                  <c:v>6.1315170870402635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A-477C-8937-6F5D69CF50A2}"/>
            </c:ext>
          </c:extLst>
        </c:ser>
        <c:ser>
          <c:idx val="7"/>
          <c:order val="7"/>
          <c:tx>
            <c:strRef>
              <c:f>Investissements!$B$101</c:f>
              <c:strCache>
                <c:ptCount val="1"/>
                <c:pt idx="0">
                  <c:v>AMS I4CE run2 moy 2030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Investissements!$C$101:$J$101</c:f>
              <c:numCache>
                <c:formatCode>0</c:formatCode>
                <c:ptCount val="8"/>
                <c:pt idx="4">
                  <c:v>9.752637355716633</c:v>
                </c:pt>
                <c:pt idx="5">
                  <c:v>4.6265768641114979</c:v>
                </c:pt>
                <c:pt idx="6">
                  <c:v>3.2539551615424056</c:v>
                </c:pt>
                <c:pt idx="7">
                  <c:v>10.736620629342642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9-4C41-86CB-CE877F817C52}"/>
            </c:ext>
          </c:extLst>
        </c:ser>
        <c:ser>
          <c:idx val="8"/>
          <c:order val="8"/>
          <c:tx>
            <c:strRef>
              <c:f>Investissements!$B$106</c:f>
              <c:strCache>
                <c:ptCount val="1"/>
                <c:pt idx="0">
                  <c:v>AMS ThreeME* moy 2030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Investissements!$C$106:$J$106</c:f>
              <c:numCache>
                <c:formatCode>0</c:formatCode>
                <c:ptCount val="8"/>
                <c:pt idx="4">
                  <c:v>10.182751809853171</c:v>
                </c:pt>
                <c:pt idx="5">
                  <c:v>4.0544257535869095</c:v>
                </c:pt>
                <c:pt idx="6">
                  <c:v>8.2606269533044987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9-4C41-86CB-CE877F817C52}"/>
            </c:ext>
          </c:extLst>
        </c:ser>
        <c:ser>
          <c:idx val="9"/>
          <c:order val="9"/>
          <c:tx>
            <c:strRef>
              <c:f>Investissements!$B$108</c:f>
              <c:strCache>
                <c:ptCount val="1"/>
                <c:pt idx="0">
                  <c:v>AMS ThreeME* moy 2050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Investissements!$C$108:$J$108</c:f>
              <c:numCache>
                <c:formatCode>0</c:formatCode>
                <c:ptCount val="8"/>
                <c:pt idx="4">
                  <c:v>15.415442511667239</c:v>
                </c:pt>
                <c:pt idx="5">
                  <c:v>7.1642307288321527</c:v>
                </c:pt>
                <c:pt idx="6">
                  <c:v>8.2885573411084454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9-4C41-86CB-CE877F817C52}"/>
            </c:ext>
          </c:extLst>
        </c:ser>
        <c:ser>
          <c:idx val="10"/>
          <c:order val="10"/>
          <c:tx>
            <c:strRef>
              <c:f>Investissements!$B$110</c:f>
              <c:strCache>
                <c:ptCount val="1"/>
                <c:pt idx="0">
                  <c:v>AME I4CE run2 moy 2030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Investissements!$C$110:$J$110</c:f>
              <c:numCache>
                <c:formatCode>0</c:formatCode>
                <c:ptCount val="8"/>
                <c:pt idx="4">
                  <c:v>5.580261022267738</c:v>
                </c:pt>
                <c:pt idx="5">
                  <c:v>4.5716126829268289</c:v>
                </c:pt>
                <c:pt idx="6">
                  <c:v>0.29643938103821554</c:v>
                </c:pt>
                <c:pt idx="7">
                  <c:v>8.2999266922087429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9-4C41-86CB-CE877F817C52}"/>
            </c:ext>
          </c:extLst>
        </c:ser>
        <c:ser>
          <c:idx val="11"/>
          <c:order val="11"/>
          <c:tx>
            <c:strRef>
              <c:f>Investissements!$B$115</c:f>
              <c:strCache>
                <c:ptCount val="1"/>
                <c:pt idx="0">
                  <c:v>AME ThreeME* moy 2030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Investissements!$C$115:$J$115</c:f>
              <c:numCache>
                <c:formatCode>0</c:formatCode>
                <c:ptCount val="8"/>
                <c:pt idx="4">
                  <c:v>9.3615881602250219</c:v>
                </c:pt>
                <c:pt idx="5">
                  <c:v>6.0067344597806196</c:v>
                </c:pt>
                <c:pt idx="6">
                  <c:v>3.5679226169058427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9-4C41-86CB-CE877F817C52}"/>
            </c:ext>
          </c:extLst>
        </c:ser>
        <c:ser>
          <c:idx val="12"/>
          <c:order val="12"/>
          <c:tx>
            <c:strRef>
              <c:f>Investissements!$B$117</c:f>
              <c:strCache>
                <c:ptCount val="1"/>
                <c:pt idx="0">
                  <c:v>AME ThreeME* moy 2050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Investissements!$C$117:$J$117</c:f>
              <c:numCache>
                <c:formatCode>0</c:formatCode>
                <c:ptCount val="8"/>
                <c:pt idx="4">
                  <c:v>10.297725467373937</c:v>
                </c:pt>
                <c:pt idx="5">
                  <c:v>3.3753670750175386</c:v>
                </c:pt>
                <c:pt idx="6">
                  <c:v>4.0758459556199416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59-4C41-86CB-CE877F817C52}"/>
            </c:ext>
          </c:extLst>
        </c:ser>
        <c:ser>
          <c:idx val="13"/>
          <c:order val="13"/>
          <c:tx>
            <c:strRef>
              <c:f>Investissements!$B$102</c:f>
              <c:strCache>
                <c:ptCount val="1"/>
                <c:pt idx="0">
                  <c:v>AMS I4CE run2 moy 2050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Investissements!$C$102:$J$102</c:f>
              <c:numCache>
                <c:formatCode>0</c:formatCode>
                <c:ptCount val="8"/>
                <c:pt idx="4">
                  <c:v>10.265998503835633</c:v>
                </c:pt>
                <c:pt idx="5">
                  <c:v>4.0858190337711067</c:v>
                </c:pt>
                <c:pt idx="6">
                  <c:v>3.3351661911799253</c:v>
                </c:pt>
                <c:pt idx="7">
                  <c:v>11.208222736008363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59-4C41-86CB-CE877F817C52}"/>
            </c:ext>
          </c:extLst>
        </c:ser>
        <c:ser>
          <c:idx val="14"/>
          <c:order val="14"/>
          <c:tx>
            <c:strRef>
              <c:f>Investissements!$B$111</c:f>
              <c:strCache>
                <c:ptCount val="1"/>
                <c:pt idx="0">
                  <c:v>AME I4CE run2 moy 2050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Investissements!$C$111:$J$111</c:f>
              <c:numCache>
                <c:formatCode>0</c:formatCode>
                <c:ptCount val="8"/>
                <c:pt idx="4">
                  <c:v>5.8534397221944712</c:v>
                </c:pt>
                <c:pt idx="5">
                  <c:v>4.0377253752345217</c:v>
                </c:pt>
                <c:pt idx="6">
                  <c:v>0.31164632297963557</c:v>
                </c:pt>
                <c:pt idx="7">
                  <c:v>8.345696725631603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9-4C41-86CB-CE877F817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38879"/>
        <c:axId val="650735135"/>
      </c:lineChart>
      <c:catAx>
        <c:axId val="6507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35135"/>
        <c:crosses val="autoZero"/>
        <c:auto val="1"/>
        <c:lblAlgn val="ctr"/>
        <c:lblOffset val="100"/>
        <c:noMultiLvlLbl val="0"/>
      </c:catAx>
      <c:valAx>
        <c:axId val="6507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Md€2022/an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38879"/>
        <c:crosses val="autoZero"/>
        <c:crossBetween val="between"/>
      </c:valAx>
      <c:valAx>
        <c:axId val="1333940415"/>
        <c:scaling>
          <c:orientation val="minMax"/>
          <c:max val="18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947903"/>
        <c:crosses val="max"/>
        <c:crossBetween val="between"/>
      </c:valAx>
      <c:catAx>
        <c:axId val="133394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940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Construction neuve</a:t>
            </a:r>
          </a:p>
          <a:p>
            <a:pPr>
              <a:defRPr/>
            </a:pPr>
            <a:r>
              <a:rPr lang="fr-FR" sz="1200" b="0"/>
              <a:t>Investissements</a:t>
            </a:r>
            <a:r>
              <a:rPr lang="fr-FR" sz="1200" b="0" baseline="0"/>
              <a:t> totaux du secteur (y compris postes non climat)</a:t>
            </a:r>
            <a:endParaRPr lang="fr-F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Investissements!$B$82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9525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Investissements!$C$82:$F$82</c15:sqref>
                  </c15:fullRef>
                </c:ext>
              </c:extLst>
              <c:f>Investissements!$C$82:$D$82</c:f>
              <c:numCache>
                <c:formatCode>0</c:formatCode>
                <c:ptCount val="2"/>
                <c:pt idx="0">
                  <c:v>94.479248157212297</c:v>
                </c:pt>
                <c:pt idx="1">
                  <c:v>75.709335731590301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7-4ADE-8985-CB69F2B050CC}"/>
            </c:ext>
          </c:extLst>
        </c:ser>
        <c:ser>
          <c:idx val="6"/>
          <c:order val="6"/>
          <c:tx>
            <c:strRef>
              <c:f>Investissements!$B$84</c:f>
              <c:strCache>
                <c:ptCount val="1"/>
                <c:pt idx="0">
                  <c:v>AME ThreeME*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 w="9525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Investissements!$C$84:$F$84</c15:sqref>
                  </c15:fullRef>
                </c:ext>
              </c:extLst>
              <c:f>Investissements!$C$84:$D$84</c:f>
              <c:numCache>
                <c:formatCode>0</c:formatCode>
                <c:ptCount val="2"/>
                <c:pt idx="0">
                  <c:v>65.157219260278708</c:v>
                </c:pt>
                <c:pt idx="1">
                  <c:v>55.750460460863437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7-4ADE-8985-CB69F2B0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</c:barChart>
      <c:barChart>
        <c:barDir val="col"/>
        <c:grouping val="clustered"/>
        <c:varyColors val="0"/>
        <c:ser>
          <c:idx val="1"/>
          <c:order val="1"/>
          <c:tx>
            <c:strRef>
              <c:f>Investissements!$B$79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Investissements!$C$79:$F$79</c15:sqref>
                  </c15:fullRef>
                </c:ext>
              </c:extLst>
              <c:f>Investissements!$C$79:$D$79</c:f>
              <c:numCache>
                <c:formatCode>0</c:formatCode>
                <c:ptCount val="2"/>
                <c:pt idx="0">
                  <c:v>93.676124567071597</c:v>
                </c:pt>
                <c:pt idx="1">
                  <c:v>36.4611619977563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8-4D71-BCF3-C9BBEBBB09A4}"/>
            </c:ext>
          </c:extLst>
        </c:ser>
        <c:ser>
          <c:idx val="2"/>
          <c:order val="2"/>
          <c:tx>
            <c:strRef>
              <c:f>Investissements!$B$80</c:f>
              <c:strCache>
                <c:ptCount val="1"/>
                <c:pt idx="0">
                  <c:v>AMS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Investissements!$C$80:$F$80</c15:sqref>
                  </c15:fullRef>
                </c:ext>
              </c:extLst>
              <c:f>Investissements!$C$80:$D$80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808-4D71-BCF3-C9BBEBBB09A4}"/>
            </c:ext>
          </c:extLst>
        </c:ser>
        <c:ser>
          <c:idx val="3"/>
          <c:order val="3"/>
          <c:tx>
            <c:strRef>
              <c:f>Investissements!$B$81</c:f>
              <c:strCache>
                <c:ptCount val="1"/>
                <c:pt idx="0">
                  <c:v>AMS ThreeME*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Investissements!$C$81:$F$81</c15:sqref>
                  </c15:fullRef>
                </c:ext>
              </c:extLst>
              <c:f>Investissements!$C$81:$D$81</c:f>
              <c:numCache>
                <c:formatCode>0</c:formatCode>
                <c:ptCount val="2"/>
                <c:pt idx="0">
                  <c:v>65.157219260278708</c:v>
                </c:pt>
                <c:pt idx="1">
                  <c:v>36.79024863009915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808-4D71-BCF3-C9BBEBBB09A4}"/>
            </c:ext>
          </c:extLst>
        </c:ser>
        <c:ser>
          <c:idx val="5"/>
          <c:order val="5"/>
          <c:tx>
            <c:strRef>
              <c:f>Investissements!$B$83</c:f>
              <c:strCache>
                <c:ptCount val="1"/>
                <c:pt idx="0">
                  <c:v>AME ThreeME*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Investissements!$C$83:$F$83</c15:sqref>
                  </c15:fullRef>
                </c:ext>
              </c:extLst>
              <c:f>Investissements!$C$83:$D$83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97-4ADE-8985-CB69F2B0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411967"/>
        <c:axId val="1232393247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Investissements!$B$78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0120734908136489"/>
                  <c:y val="-4.0626828508971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8-4D71-BCF3-C9BBEBBB0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Investissements!$C$78:$F$78</c15:sqref>
                  </c15:fullRef>
                </c:ext>
              </c:extLst>
              <c:f>Investissements!$C$78:$D$78</c:f>
              <c:numCache>
                <c:formatCode>0</c:formatCode>
                <c:ptCount val="2"/>
                <c:pt idx="0">
                  <c:v>77.458134828082336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8-4D71-BCF3-C9BBEBBB0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Md€</a:t>
                </a:r>
                <a:r>
                  <a:rPr lang="fr-FR" sz="1200" b="0" i="0" baseline="-25000">
                    <a:effectLst/>
                  </a:rPr>
                  <a:t>2022</a:t>
                </a:r>
                <a:r>
                  <a:rPr lang="fr-FR" sz="1200" b="0" i="0" baseline="0">
                    <a:effectLst/>
                  </a:rPr>
                  <a:t>/an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12323932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2411967"/>
        <c:crosses val="max"/>
        <c:crossBetween val="between"/>
      </c:valAx>
      <c:catAx>
        <c:axId val="1232411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239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Ferroviaire</a:t>
            </a:r>
          </a:p>
          <a:p>
            <a:pPr>
              <a:defRPr/>
            </a:pPr>
            <a:r>
              <a:rPr lang="fr-FR" sz="1200" b="0" baseline="0"/>
              <a:t>Y compris IdF mais h</a:t>
            </a:r>
            <a:r>
              <a:rPr lang="fr-FR" sz="1200" b="0"/>
              <a:t>ors</a:t>
            </a:r>
            <a:r>
              <a:rPr lang="fr-FR" sz="1200" b="0" baseline="0"/>
              <a:t> tramways et TCU</a:t>
            </a:r>
            <a:endParaRPr lang="fr-F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Investissements!$B$47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Investissements!$C$47:$F$47</c15:sqref>
                  </c15:fullRef>
                </c:ext>
              </c:extLst>
              <c:f>Investissements!$C$47:$D$47</c:f>
              <c:numCache>
                <c:formatCode>0</c:formatCode>
                <c:ptCount val="2"/>
                <c:pt idx="0">
                  <c:v>0</c:v>
                </c:pt>
                <c:pt idx="1">
                  <c:v>13.003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484-9B4D-DB901B4CDFC6}"/>
            </c:ext>
          </c:extLst>
        </c:ser>
        <c:ser>
          <c:idx val="2"/>
          <c:order val="2"/>
          <c:tx>
            <c:strRef>
              <c:f>Investissements!$B$48</c:f>
              <c:strCache>
                <c:ptCount val="1"/>
                <c:pt idx="0">
                  <c:v>AMS ThreeME 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Investissements!$C$48:$F$48</c15:sqref>
                  </c15:fullRef>
                </c:ext>
              </c:extLst>
              <c:f>Investissements!$C$48:$D$48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4BD-4484-9B4D-DB901B4CDFC6}"/>
            </c:ext>
          </c:extLst>
        </c:ser>
        <c:ser>
          <c:idx val="3"/>
          <c:order val="3"/>
          <c:tx>
            <c:strRef>
              <c:f>Investissements!$B$49</c:f>
              <c:strCache>
                <c:ptCount val="1"/>
                <c:pt idx="0">
                  <c:v>AMS ThreeME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Investissements!$C$49:$F$49</c15:sqref>
                  </c15:fullRef>
                </c:ext>
              </c:extLst>
              <c:f>Investissements!$C$49:$D$49</c:f>
              <c:numCache>
                <c:formatCode>0</c:formatCode>
                <c:ptCount val="2"/>
                <c:pt idx="0">
                  <c:v>2.0727390710933395</c:v>
                </c:pt>
                <c:pt idx="1">
                  <c:v>2.3893690704218926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4484-9B4D-DB901B4CDF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barChart>
        <c:barDir val="col"/>
        <c:grouping val="clustered"/>
        <c:varyColors val="0"/>
        <c:ser>
          <c:idx val="4"/>
          <c:order val="4"/>
          <c:tx>
            <c:strRef>
              <c:f>Investissements!$B$50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Investissements!$C$50:$F$50</c15:sqref>
                  </c15:fullRef>
                </c:ext>
              </c:extLst>
              <c:f>Investissements!$C$50:$D$50</c:f>
              <c:numCache>
                <c:formatCode>0</c:formatCode>
                <c:ptCount val="2"/>
                <c:pt idx="0">
                  <c:v>0</c:v>
                </c:pt>
                <c:pt idx="1">
                  <c:v>6.9630487482733203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B-4E94-B135-E492DF03A23A}"/>
            </c:ext>
          </c:extLst>
        </c:ser>
        <c:ser>
          <c:idx val="5"/>
          <c:order val="5"/>
          <c:tx>
            <c:strRef>
              <c:f>Investissements!$B$51</c:f>
              <c:strCache>
                <c:ptCount val="1"/>
                <c:pt idx="0">
                  <c:v>AME 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  <c:pt idx="2">
                  <c:v>2030 AMS - 2021 constaté</c:v>
                </c:pt>
                <c:pt idx="3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Investissements!$C$51:$F$51</c15:sqref>
                  </c15:fullRef>
                </c:ext>
              </c:extLst>
              <c:f>Investissements!$C$51:$D$51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DB-4E94-B135-E492DF03A23A}"/>
            </c:ext>
          </c:extLst>
        </c:ser>
        <c:ser>
          <c:idx val="6"/>
          <c:order val="6"/>
          <c:tx>
            <c:strRef>
              <c:f>Investissements!$B$52</c:f>
              <c:strCache>
                <c:ptCount val="1"/>
                <c:pt idx="0">
                  <c:v>AME ThreeME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Investissements!$C$52:$F$52</c15:sqref>
                  </c15:fullRef>
                </c:ext>
              </c:extLst>
              <c:f>Investissements!$C$52:$D$52</c:f>
              <c:numCache>
                <c:formatCode>0</c:formatCode>
                <c:ptCount val="2"/>
                <c:pt idx="0">
                  <c:v>2.0727390710933395</c:v>
                </c:pt>
                <c:pt idx="1">
                  <c:v>2.0529787029405089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B-4E94-B135-E492DF03A2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9745103"/>
        <c:axId val="969740111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Investissements!$B$46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276465441819773"/>
                  <c:y val="-6.8126520681265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BD-4484-9B4D-DB901B4CD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Investissements!$C$46:$F$46</c15:sqref>
                  </c15:fullRef>
                </c:ext>
              </c:extLst>
              <c:f>Investissements!$C$46:$D$46</c:f>
              <c:numCache>
                <c:formatCode>0</c:formatCode>
                <c:ptCount val="2"/>
                <c:pt idx="0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D-4484-9B4D-DB901B4CDF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</a:t>
                </a:r>
                <a:r>
                  <a:rPr lang="fr-FR" baseline="-25000"/>
                  <a:t>2022</a:t>
                </a:r>
                <a:r>
                  <a:rPr lang="fr-FR"/>
                  <a:t>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969740111"/>
        <c:scaling>
          <c:orientation val="minMax"/>
          <c:max val="14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745103"/>
        <c:crosses val="max"/>
        <c:crossBetween val="between"/>
      </c:valAx>
      <c:catAx>
        <c:axId val="969745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4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 </a:t>
            </a:r>
            <a:r>
              <a:rPr lang="fr-FR" sz="1400" b="1" i="0" baseline="0">
                <a:effectLst/>
              </a:rPr>
              <a:t> VUL et PL électriques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Investissements!$B$35</c:f>
              <c:strCache>
                <c:ptCount val="1"/>
                <c:pt idx="0">
                  <c:v>AMS I4CE run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Investissements!$C$35:$D$35</c:f>
              <c:numCache>
                <c:formatCode>0.0</c:formatCode>
                <c:ptCount val="2"/>
                <c:pt idx="1">
                  <c:v>11.245443018041382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4338-BEB3-AA4628974B31}"/>
            </c:ext>
          </c:extLst>
        </c:ser>
        <c:ser>
          <c:idx val="5"/>
          <c:order val="2"/>
          <c:tx>
            <c:strRef>
              <c:f>Investissements!$B$36</c:f>
              <c:strCache>
                <c:ptCount val="1"/>
                <c:pt idx="0">
                  <c:v>AMS ThreeME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Investissements!$C$36:$D$36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FCB2-4338-BEB3-AA4628974B31}"/>
            </c:ext>
          </c:extLst>
        </c:ser>
        <c:ser>
          <c:idx val="6"/>
          <c:order val="3"/>
          <c:tx>
            <c:strRef>
              <c:f>Investissements!$B$37</c:f>
              <c:strCache>
                <c:ptCount val="1"/>
                <c:pt idx="0">
                  <c:v>AMS ThreeME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99912510936133E-3"/>
                  <c:y val="-4.1377356031653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B2-4338-BEB3-AA4628974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Investissements!$C$37:$D$37</c:f>
              <c:numCache>
                <c:formatCode>0</c:formatCode>
                <c:ptCount val="2"/>
                <c:pt idx="0">
                  <c:v>2.5684386202940743</c:v>
                </c:pt>
                <c:pt idx="1">
                  <c:v>12.531796167431068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4338-BEB3-AA4628974B31}"/>
            </c:ext>
          </c:extLst>
        </c:ser>
        <c:ser>
          <c:idx val="3"/>
          <c:order val="4"/>
          <c:tx>
            <c:strRef>
              <c:f>Investissements!$B$38</c:f>
              <c:strCache>
                <c:ptCount val="1"/>
                <c:pt idx="0">
                  <c:v>AMS 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Investissements!$C$38:$D$38</c:f>
              <c:numCache>
                <c:formatCode>0.0</c:formatCode>
                <c:ptCount val="2"/>
                <c:pt idx="1">
                  <c:v>12.794607200000002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4338-BEB3-AA4628974B31}"/>
            </c:ext>
          </c:extLst>
        </c:ser>
        <c:ser>
          <c:idx val="4"/>
          <c:order val="5"/>
          <c:tx>
            <c:strRef>
              <c:f>Investissements!$B$39</c:f>
              <c:strCache>
                <c:ptCount val="1"/>
                <c:pt idx="0">
                  <c:v>AMS 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Investissements!$C$39:$D$39</c:f>
              <c:numCache>
                <c:formatCode>0.0</c:formatCode>
                <c:ptCount val="2"/>
                <c:pt idx="1">
                  <c:v>8.4760841859098246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B2-4338-BEB3-AA4628974B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/>
      </c:barChart>
      <c:barChart>
        <c:barDir val="col"/>
        <c:grouping val="clustered"/>
        <c:varyColors val="0"/>
        <c:ser>
          <c:idx val="2"/>
          <c:order val="6"/>
          <c:tx>
            <c:strRef>
              <c:f>Investissements!$B$40</c:f>
              <c:strCache>
                <c:ptCount val="1"/>
                <c:pt idx="0">
                  <c:v>AME I4CE run 2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Investissements!$C$40:$D$40</c:f>
              <c:numCache>
                <c:formatCode>#,##0</c:formatCode>
                <c:ptCount val="2"/>
                <c:pt idx="0" formatCode="0">
                  <c:v>0.24487205467878601</c:v>
                </c:pt>
                <c:pt idx="1">
                  <c:v>7.0051598151945322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2-4338-BEB3-AA4628974B31}"/>
            </c:ext>
          </c:extLst>
        </c:ser>
        <c:ser>
          <c:idx val="9"/>
          <c:order val="7"/>
          <c:tx>
            <c:strRef>
              <c:f>Investissements!$B$41</c:f>
              <c:strCache>
                <c:ptCount val="1"/>
                <c:pt idx="0">
                  <c:v>AME ThreeME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  <c:extLst xmlns:c15="http://schemas.microsoft.com/office/drawing/2012/chart"/>
            </c:numRef>
          </c:cat>
          <c:val>
            <c:numRef>
              <c:f>Investissements!$C$41:$D$41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CB2-4338-BEB3-AA4628974B31}"/>
            </c:ext>
          </c:extLst>
        </c:ser>
        <c:ser>
          <c:idx val="10"/>
          <c:order val="8"/>
          <c:tx>
            <c:strRef>
              <c:f>Investissements!$B$42</c:f>
              <c:strCache>
                <c:ptCount val="1"/>
                <c:pt idx="0">
                  <c:v>AME ThreeME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06918232639930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B2-4338-BEB3-AA4628974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Investissements!$C$42:$D$42</c:f>
              <c:numCache>
                <c:formatCode>#,##0</c:formatCode>
                <c:ptCount val="2"/>
                <c:pt idx="0" formatCode="0">
                  <c:v>2.5684386202940743</c:v>
                </c:pt>
                <c:pt idx="1">
                  <c:v>7.4907574268254766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2-4338-BEB3-AA4628974B31}"/>
            </c:ext>
          </c:extLst>
        </c:ser>
        <c:ser>
          <c:idx val="7"/>
          <c:order val="9"/>
          <c:tx>
            <c:strRef>
              <c:f>Investissements!$B$43</c:f>
              <c:strCache>
                <c:ptCount val="1"/>
                <c:pt idx="0">
                  <c:v>AME JPF-SM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Investissements!$C$43:$D$43</c:f>
              <c:numCache>
                <c:formatCode>0.0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FCB2-4338-BEB3-AA4628974B31}"/>
            </c:ext>
          </c:extLst>
        </c:ser>
        <c:ser>
          <c:idx val="8"/>
          <c:order val="10"/>
          <c:tx>
            <c:strRef>
              <c:f>Investissements!$B$44</c:f>
              <c:strCache>
                <c:ptCount val="1"/>
                <c:pt idx="0">
                  <c:v>AME Tresor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Investissements!$C$44:$D$44</c:f>
              <c:numCache>
                <c:formatCode>0.0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FCB2-4338-BEB3-AA4628974B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9743439"/>
        <c:axId val="969752591"/>
        <c:extLst/>
      </c:barChart>
      <c:lineChart>
        <c:grouping val="standard"/>
        <c:varyColors val="0"/>
        <c:ser>
          <c:idx val="0"/>
          <c:order val="0"/>
          <c:tx>
            <c:strRef>
              <c:f>Investissements!$B$34</c:f>
              <c:strCache>
                <c:ptCount val="1"/>
                <c:pt idx="0">
                  <c:v>Historique I4CE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Investissements!$C$1:$D$1</c:f>
              <c:numCache>
                <c:formatCode>General</c:formatCode>
                <c:ptCount val="2"/>
                <c:pt idx="0">
                  <c:v>2021</c:v>
                </c:pt>
                <c:pt idx="1">
                  <c:v>2030</c:v>
                </c:pt>
              </c:numCache>
            </c:numRef>
          </c:cat>
          <c:val>
            <c:numRef>
              <c:f>Investissements!$C$34:$D$34</c:f>
              <c:numCache>
                <c:formatCode>0</c:formatCode>
                <c:ptCount val="2"/>
                <c:pt idx="0">
                  <c:v>0.99276702766672342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B2-4338-BEB3-AA4628974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Md€</a:t>
                </a:r>
                <a:r>
                  <a:rPr lang="fr-FR" baseline="-25000"/>
                  <a:t>2022</a:t>
                </a:r>
                <a:r>
                  <a:rPr lang="fr-FR"/>
                  <a:t>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valAx>
        <c:axId val="969752591"/>
        <c:scaling>
          <c:orientation val="minMax"/>
          <c:max val="14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743439"/>
        <c:crosses val="max"/>
        <c:crossBetween val="between"/>
      </c:valAx>
      <c:catAx>
        <c:axId val="96974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5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9526</xdr:rowOff>
    </xdr:from>
    <xdr:to>
      <xdr:col>11</xdr:col>
      <xdr:colOff>561975</xdr:colOff>
      <xdr:row>39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AC19A3-9EFA-4681-A996-168B62E2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522193</xdr:colOff>
      <xdr:row>88</xdr:row>
      <xdr:rowOff>86590</xdr:rowOff>
    </xdr:from>
    <xdr:to>
      <xdr:col>20</xdr:col>
      <xdr:colOff>51954</xdr:colOff>
      <xdr:row>120</xdr:row>
      <xdr:rowOff>58525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8D7A3D4-40D4-41BF-AB3E-578C25A3C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408353</xdr:colOff>
      <xdr:row>85</xdr:row>
      <xdr:rowOff>74978</xdr:rowOff>
    </xdr:from>
    <xdr:to>
      <xdr:col>25</xdr:col>
      <xdr:colOff>227378</xdr:colOff>
      <xdr:row>128</xdr:row>
      <xdr:rowOff>151178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8DBD49-5254-49CA-8F71-59AA8CC0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742950</xdr:colOff>
      <xdr:row>53</xdr:row>
      <xdr:rowOff>9525</xdr:rowOff>
    </xdr:from>
    <xdr:to>
      <xdr:col>16</xdr:col>
      <xdr:colOff>561975</xdr:colOff>
      <xdr:row>84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4E65D7D-7725-4C1F-BEF3-08D3019C8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85</xdr:row>
      <xdr:rowOff>67236</xdr:rowOff>
    </xdr:from>
    <xdr:to>
      <xdr:col>14</xdr:col>
      <xdr:colOff>590550</xdr:colOff>
      <xdr:row>129</xdr:row>
      <xdr:rowOff>143436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2583544-E922-481E-995D-A5EE3D03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616322</xdr:colOff>
      <xdr:row>129</xdr:row>
      <xdr:rowOff>146796</xdr:rowOff>
    </xdr:from>
    <xdr:to>
      <xdr:col>23</xdr:col>
      <xdr:colOff>714375</xdr:colOff>
      <xdr:row>159</xdr:row>
      <xdr:rowOff>182095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2349CBE-6E40-42BB-A29F-69F00586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739588</xdr:colOff>
      <xdr:row>52</xdr:row>
      <xdr:rowOff>179294</xdr:rowOff>
    </xdr:from>
    <xdr:to>
      <xdr:col>21</xdr:col>
      <xdr:colOff>558613</xdr:colOff>
      <xdr:row>84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7342DFE2-5096-41D5-BF96-829FD6DA9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344327</xdr:colOff>
      <xdr:row>2</xdr:row>
      <xdr:rowOff>190499</xdr:rowOff>
    </xdr:from>
    <xdr:to>
      <xdr:col>26</xdr:col>
      <xdr:colOff>163352</xdr:colOff>
      <xdr:row>34</xdr:row>
      <xdr:rowOff>128358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9F5E6C3-E159-4AEC-ABB1-8A7A0065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300521</xdr:colOff>
      <xdr:row>3</xdr:row>
      <xdr:rowOff>17319</xdr:rowOff>
    </xdr:from>
    <xdr:to>
      <xdr:col>21</xdr:col>
      <xdr:colOff>119546</xdr:colOff>
      <xdr:row>33</xdr:row>
      <xdr:rowOff>141603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3E6416FE-6C55-4F19-ABA9-DC99C18F1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515471</xdr:colOff>
      <xdr:row>0</xdr:row>
      <xdr:rowOff>56030</xdr:rowOff>
    </xdr:from>
    <xdr:to>
      <xdr:col>16</xdr:col>
      <xdr:colOff>334496</xdr:colOff>
      <xdr:row>39</xdr:row>
      <xdr:rowOff>46504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C1902A4B-AC9A-4195-9635-BC1EA2E6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56029</xdr:colOff>
      <xdr:row>50</xdr:row>
      <xdr:rowOff>112059</xdr:rowOff>
    </xdr:from>
    <xdr:to>
      <xdr:col>11</xdr:col>
      <xdr:colOff>637054</xdr:colOff>
      <xdr:row>84</xdr:row>
      <xdr:rowOff>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F1D46218-3641-4EA7-8D13-F33C06F71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0.11332</cdr:x>
      <cdr:y>0.94069</cdr:y>
    </cdr:from>
    <cdr:to>
      <cdr:x>0.79265</cdr:x>
      <cdr:y>0.98326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766D63E-A0A2-4A14-AC8D-E71D36386030}"/>
            </a:ext>
          </a:extLst>
        </cdr:cNvPr>
        <cdr:cNvSpPr txBox="1"/>
      </cdr:nvSpPr>
      <cdr:spPr>
        <a:xfrm xmlns:a="http://schemas.openxmlformats.org/drawingml/2006/main">
          <a:off x="411256" y="5447740"/>
          <a:ext cx="2465294" cy="246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*hors éclairage</a:t>
          </a:r>
          <a:r>
            <a:rPr lang="fr-FR" sz="1100" baseline="0"/>
            <a:t> public</a:t>
          </a:r>
          <a:endParaRPr lang="fr-F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0.04987</cdr:x>
      <cdr:y>0.95709</cdr:y>
    </cdr:from>
    <cdr:to>
      <cdr:x>0.84036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6B5A3DA-50FB-4A05-BE64-958D26E11963}"/>
            </a:ext>
          </a:extLst>
        </cdr:cNvPr>
        <cdr:cNvSpPr txBox="1"/>
      </cdr:nvSpPr>
      <cdr:spPr>
        <a:xfrm xmlns:a="http://schemas.openxmlformats.org/drawingml/2006/main">
          <a:off x="180979" y="4448734"/>
          <a:ext cx="2868708" cy="199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900">
              <a:solidFill>
                <a:schemeClr val="tx1">
                  <a:lumMod val="65000"/>
                  <a:lumOff val="35000"/>
                </a:schemeClr>
              </a:solidFill>
            </a:rPr>
            <a:t>*2021 supposé égal à l'historique</a:t>
          </a:r>
          <a:r>
            <a:rPr lang="fr-FR" sz="900" baseline="0">
              <a:solidFill>
                <a:schemeClr val="tx1">
                  <a:lumMod val="65000"/>
                  <a:lumOff val="35000"/>
                </a:schemeClr>
              </a:solidFill>
            </a:rPr>
            <a:t> I4CE</a:t>
          </a:r>
          <a:endParaRPr lang="fr-FR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28</xdr:col>
      <xdr:colOff>581024</xdr:colOff>
      <xdr:row>76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395C27-535F-4F21-B461-73624DFEC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28</xdr:col>
      <xdr:colOff>584200</xdr:colOff>
      <xdr:row>100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04C5E3-62FD-4791-85DF-1D5549AC8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78</xdr:row>
      <xdr:rowOff>0</xdr:rowOff>
    </xdr:from>
    <xdr:to>
      <xdr:col>55</xdr:col>
      <xdr:colOff>241300</xdr:colOff>
      <xdr:row>100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5726C3A-F136-445C-B6A6-2239A836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102</xdr:row>
      <xdr:rowOff>0</xdr:rowOff>
    </xdr:from>
    <xdr:to>
      <xdr:col>55</xdr:col>
      <xdr:colOff>241300</xdr:colOff>
      <xdr:row>124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723F5A8-3221-4DBC-AC4F-841C1412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gourmand\SFEC\Plans\SNBC3\GT%20Simulations\Eval%20run2\Note%20run2%2024_02_27\R&#233;sultats%20sectoriels%20v2024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run 1bis"/>
      <sheetName val="Récap run 2"/>
      <sheetName val="Variables AME"/>
      <sheetName val="Variables AMS"/>
      <sheetName val="Prix"/>
      <sheetName val="T surcroît d'I AMS"/>
      <sheetName val="T surcroît d'I AMS-AME"/>
      <sheetName val="T récap"/>
      <sheetName val="Coeffs tech AME"/>
      <sheetName val="Coeffs tech AMS"/>
      <sheetName val="Coeffs tech AMSAME"/>
      <sheetName val="T coef techiques modifiés"/>
      <sheetName val="Transp lourd AME"/>
      <sheetName val="Transp lourd AMS"/>
      <sheetName val="Transp lourd AMS-AME"/>
      <sheetName val="Industrie AME"/>
      <sheetName val="Industrie AMS"/>
      <sheetName val="Industrie AMS-AME"/>
      <sheetName val="G agriculture"/>
      <sheetName val="G industrie manuf"/>
      <sheetName val="Energie AME"/>
      <sheetName val="Energie AMS"/>
      <sheetName val="Energie AMS-AME"/>
      <sheetName val="G énergie"/>
      <sheetName val="Tertiaire AME"/>
      <sheetName val="Tertiaire AMS"/>
      <sheetName val="Tertiaire AMS-AME"/>
      <sheetName val="G tertiaire"/>
      <sheetName val="Résidentiel AME"/>
      <sheetName val="Résidentiel AMS"/>
      <sheetName val="Résidentiel AMS-AME"/>
      <sheetName val="G Résidentiel"/>
      <sheetName val="Transport AME"/>
      <sheetName val="Transport AMS"/>
      <sheetName val="Transport AMS-AME"/>
      <sheetName val="G transport"/>
      <sheetName val="Transport XB"/>
      <sheetName val="Résidentiel XB"/>
      <sheetName val="leviers et hypothèses de simul"/>
      <sheetName val="Selma"/>
      <sheetName val="Brouillon"/>
    </sheetNames>
    <sheetDataSet>
      <sheetData sheetId="0" refreshError="1"/>
      <sheetData sheetId="1" refreshError="1"/>
      <sheetData sheetId="2">
        <row r="51">
          <cell r="B51">
            <v>21.072806770403201</v>
          </cell>
        </row>
      </sheetData>
      <sheetData sheetId="3">
        <row r="51">
          <cell r="B51">
            <v>21.072806770403201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1">
          <cell r="B1">
            <v>2019</v>
          </cell>
          <cell r="C1">
            <v>2020</v>
          </cell>
          <cell r="D1">
            <v>2021</v>
          </cell>
          <cell r="E1">
            <v>2022</v>
          </cell>
          <cell r="F1">
            <v>2023</v>
          </cell>
          <cell r="G1">
            <v>2024</v>
          </cell>
          <cell r="H1">
            <v>2025</v>
          </cell>
          <cell r="I1">
            <v>2026</v>
          </cell>
          <cell r="J1">
            <v>2027</v>
          </cell>
          <cell r="K1">
            <v>2028</v>
          </cell>
          <cell r="L1">
            <v>2029</v>
          </cell>
          <cell r="M1">
            <v>2030</v>
          </cell>
          <cell r="N1">
            <v>2031</v>
          </cell>
          <cell r="O1">
            <v>2032</v>
          </cell>
          <cell r="P1">
            <v>2033</v>
          </cell>
          <cell r="Q1">
            <v>2034</v>
          </cell>
          <cell r="R1">
            <v>2035</v>
          </cell>
          <cell r="S1">
            <v>2036</v>
          </cell>
          <cell r="T1">
            <v>2037</v>
          </cell>
          <cell r="U1">
            <v>2038</v>
          </cell>
          <cell r="V1">
            <v>2039</v>
          </cell>
          <cell r="W1">
            <v>2040</v>
          </cell>
          <cell r="X1">
            <v>2041</v>
          </cell>
          <cell r="Y1">
            <v>2042</v>
          </cell>
          <cell r="Z1">
            <v>2043</v>
          </cell>
          <cell r="AA1">
            <v>2044</v>
          </cell>
          <cell r="AB1">
            <v>2045</v>
          </cell>
          <cell r="AC1">
            <v>2046</v>
          </cell>
          <cell r="AD1">
            <v>2047</v>
          </cell>
          <cell r="AE1">
            <v>2048</v>
          </cell>
          <cell r="AF1">
            <v>2049</v>
          </cell>
          <cell r="AG1">
            <v>2050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268B-28BE-461C-B02D-6F06E79741B2}">
  <sheetPr>
    <tabColor rgb="FFFF0000"/>
  </sheetPr>
  <dimension ref="A1:Z146"/>
  <sheetViews>
    <sheetView tabSelected="1" topLeftCell="A47" zoomScale="70" zoomScaleNormal="70" workbookViewId="0">
      <selection activeCell="Z73" sqref="Z73"/>
    </sheetView>
  </sheetViews>
  <sheetFormatPr baseColWidth="10" defaultRowHeight="15"/>
  <cols>
    <col min="2" max="2" width="15.7109375" customWidth="1"/>
    <col min="6" max="6" width="10.85546875" customWidth="1"/>
    <col min="10" max="10" width="12.7109375" bestFit="1" customWidth="1"/>
    <col min="23" max="23" width="17" customWidth="1"/>
  </cols>
  <sheetData>
    <row r="1" spans="1:6">
      <c r="B1" s="29" t="s">
        <v>19</v>
      </c>
      <c r="C1" s="4">
        <v>2021</v>
      </c>
      <c r="D1" s="3">
        <v>2030</v>
      </c>
      <c r="E1" s="17" t="s">
        <v>2</v>
      </c>
      <c r="F1" s="18" t="s">
        <v>3</v>
      </c>
    </row>
    <row r="2" spans="1:6">
      <c r="B2" s="23" t="s">
        <v>23</v>
      </c>
      <c r="C2" s="24"/>
      <c r="D2" s="16"/>
      <c r="E2" s="7"/>
    </row>
    <row r="3" spans="1:6">
      <c r="A3" s="12">
        <v>2022</v>
      </c>
      <c r="B3" t="s">
        <v>37</v>
      </c>
      <c r="C3" s="8">
        <v>12.278311413422262</v>
      </c>
      <c r="D3" s="9"/>
      <c r="E3" s="8"/>
      <c r="F3" s="9"/>
    </row>
    <row r="4" spans="1:6">
      <c r="A4" s="12">
        <v>2022</v>
      </c>
      <c r="B4" s="28" t="s">
        <v>29</v>
      </c>
      <c r="C4" s="11">
        <v>13.6491580936224</v>
      </c>
      <c r="D4" s="25">
        <v>44.796895171433214</v>
      </c>
      <c r="E4" s="9">
        <f>D4-C3</f>
        <v>32.518583758010948</v>
      </c>
      <c r="F4" s="9"/>
    </row>
    <row r="5" spans="1:6" hidden="1">
      <c r="A5" s="12">
        <v>2021</v>
      </c>
      <c r="B5" s="28" t="s">
        <v>30</v>
      </c>
      <c r="C5" s="11">
        <f>SUMIFS('Transport AMS'!$C$8:$AW$8,'Transport AMS'!$C$1:$AW$1,Investissements!C1)/1000</f>
        <v>6.9535318236693833</v>
      </c>
      <c r="D5" s="25">
        <f>SUMIFS('Transport AMS'!$C$8:$AW$8,'Transport AMS'!$C$1:$AW$1,Investissements!D1)/1000</f>
        <v>40.604658957683156</v>
      </c>
      <c r="E5" s="9">
        <f>D5-C3</f>
        <v>28.326347544260894</v>
      </c>
      <c r="F5" s="9">
        <f>D5-C5</f>
        <v>33.651127134013777</v>
      </c>
    </row>
    <row r="6" spans="1:6">
      <c r="A6" s="12">
        <v>2022</v>
      </c>
      <c r="B6" s="28" t="s">
        <v>30</v>
      </c>
      <c r="C6" s="11">
        <f>C5*$D$146/$C$146</f>
        <v>7.2514653199865986</v>
      </c>
      <c r="D6" s="25">
        <f>D5*$D$146/$C$146</f>
        <v>42.344420609287539</v>
      </c>
      <c r="E6" s="9">
        <f>E5*$D$146/$C$146</f>
        <v>29.540028300424421</v>
      </c>
      <c r="F6" s="9">
        <f>F5*$D$146/$C$146</f>
        <v>35.092955289300939</v>
      </c>
    </row>
    <row r="7" spans="1:6">
      <c r="B7" s="28" t="s">
        <v>31</v>
      </c>
      <c r="C7" s="11"/>
      <c r="D7" s="25">
        <v>40.025050559999997</v>
      </c>
      <c r="E7" s="9">
        <f>D7-C3</f>
        <v>27.746739146577735</v>
      </c>
      <c r="F7" s="9"/>
    </row>
    <row r="8" spans="1:6">
      <c r="B8" s="28" t="s">
        <v>32</v>
      </c>
      <c r="C8" s="11"/>
      <c r="D8" s="25">
        <v>38.441250000000011</v>
      </c>
      <c r="E8" s="9">
        <f>D8-C3</f>
        <v>26.162938586577749</v>
      </c>
      <c r="F8" s="9"/>
    </row>
    <row r="9" spans="1:6">
      <c r="A9" s="12">
        <v>2022</v>
      </c>
      <c r="B9" t="s">
        <v>33</v>
      </c>
      <c r="C9" s="8">
        <v>13.557893660992001</v>
      </c>
      <c r="D9" s="26">
        <v>40.993024152025299</v>
      </c>
      <c r="E9" s="8"/>
      <c r="F9" s="9"/>
    </row>
    <row r="10" spans="1:6" hidden="1">
      <c r="A10" s="12">
        <v>2021</v>
      </c>
      <c r="B10" t="s">
        <v>34</v>
      </c>
      <c r="C10" s="8">
        <f>SUMIFS('Transport AME'!$C$8:$AW$8,'Transport AME'!$C$1:$AW$1,Investissements!C1)/1000</f>
        <v>6.9535318236693833</v>
      </c>
      <c r="D10" s="21">
        <f>SUMIFS('Transport AME'!$C$8:$AW$8,'Transport AME'!$C$1:$AW$1,Investissements!D1)/1000</f>
        <v>27.634274431048823</v>
      </c>
      <c r="E10" s="9"/>
      <c r="F10" s="9"/>
    </row>
    <row r="11" spans="1:6">
      <c r="A11" s="12">
        <v>2022</v>
      </c>
      <c r="B11" t="s">
        <v>34</v>
      </c>
      <c r="C11" s="8">
        <f>C10*$D$146/$C$146</f>
        <v>7.2514653199865986</v>
      </c>
      <c r="D11" s="9">
        <f>D10*$D$146/$C$146</f>
        <v>28.818302376589617</v>
      </c>
      <c r="E11" s="8"/>
      <c r="F11" s="9"/>
    </row>
    <row r="12" spans="1:6">
      <c r="A12" s="12"/>
      <c r="B12" t="s">
        <v>35</v>
      </c>
      <c r="C12" s="8"/>
      <c r="D12" s="19"/>
      <c r="E12" s="8"/>
      <c r="F12" s="9"/>
    </row>
    <row r="13" spans="1:6">
      <c r="A13" s="12"/>
      <c r="B13" t="s">
        <v>36</v>
      </c>
      <c r="C13" s="8"/>
      <c r="D13" s="19"/>
      <c r="E13" s="8"/>
      <c r="F13" s="9"/>
    </row>
    <row r="14" spans="1:6">
      <c r="A14" s="12"/>
      <c r="B14" s="23" t="s">
        <v>24</v>
      </c>
      <c r="C14" s="24"/>
      <c r="D14" s="16"/>
      <c r="E14" s="7"/>
    </row>
    <row r="15" spans="1:6">
      <c r="A15" s="12">
        <v>2022</v>
      </c>
      <c r="B15" t="s">
        <v>37</v>
      </c>
      <c r="C15" s="8">
        <v>38.258636135980289</v>
      </c>
      <c r="D15" s="9"/>
      <c r="E15" s="8"/>
      <c r="F15" s="9"/>
    </row>
    <row r="16" spans="1:6">
      <c r="A16" s="12">
        <v>2022</v>
      </c>
      <c r="B16" s="28" t="s">
        <v>29</v>
      </c>
      <c r="C16" s="11">
        <v>40.313331752477197</v>
      </c>
      <c r="D16" s="25">
        <v>15.405818773177868</v>
      </c>
      <c r="E16" s="8"/>
      <c r="F16" s="9"/>
    </row>
    <row r="17" spans="1:6" hidden="1">
      <c r="A17" s="12">
        <v>2021</v>
      </c>
      <c r="B17" s="28" t="s">
        <v>30</v>
      </c>
      <c r="C17" s="11">
        <f>SUMIFS('Transport AMS'!$C$21:$AW$21,'Transport AMS'!$C$1:$AW$1,Investissements!C1)/1000</f>
        <v>42.004523507447388</v>
      </c>
      <c r="D17" s="11">
        <f>SUMIFS('Transport AMS'!$C$21:$AW$21,'Transport AMS'!$C$1:$AW$1,Investissements!D1)/1000</f>
        <v>12.818293206333848</v>
      </c>
      <c r="E17" s="8"/>
      <c r="F17" s="9"/>
    </row>
    <row r="18" spans="1:6">
      <c r="A18" s="12">
        <v>2022</v>
      </c>
      <c r="B18" s="28" t="s">
        <v>30</v>
      </c>
      <c r="C18" s="11">
        <f>C17*$D$146/$C$146</f>
        <v>43.804264253166522</v>
      </c>
      <c r="D18" s="25">
        <f>D17*$D$146/$C$146</f>
        <v>13.367510353623318</v>
      </c>
      <c r="E18" s="8"/>
      <c r="F18" s="9"/>
    </row>
    <row r="19" spans="1:6">
      <c r="B19" s="28" t="s">
        <v>31</v>
      </c>
      <c r="C19" s="11"/>
      <c r="D19" s="25">
        <v>15.003994669983678</v>
      </c>
      <c r="E19" s="8"/>
      <c r="F19" s="9"/>
    </row>
    <row r="20" spans="1:6">
      <c r="B20" s="28" t="s">
        <v>32</v>
      </c>
      <c r="C20" s="11"/>
      <c r="D20" s="25">
        <v>16.438793723158188</v>
      </c>
      <c r="E20" s="8"/>
      <c r="F20" s="9"/>
    </row>
    <row r="21" spans="1:6">
      <c r="A21" s="12">
        <v>2022</v>
      </c>
      <c r="B21" t="s">
        <v>33</v>
      </c>
      <c r="C21" s="8">
        <v>41.942052527012201</v>
      </c>
      <c r="D21" s="26">
        <v>34.508862500952503</v>
      </c>
      <c r="E21" s="8"/>
      <c r="F21" s="9"/>
    </row>
    <row r="22" spans="1:6" hidden="1">
      <c r="A22" s="12">
        <v>2021</v>
      </c>
      <c r="B22" t="s">
        <v>34</v>
      </c>
      <c r="C22" s="8">
        <f>SUMIFS('Transport AME'!$C$21:$AW$21,'Transport AME'!$C$1:$AW$1,Investissements!C1)/1000</f>
        <v>42.004523507447388</v>
      </c>
      <c r="D22" s="9">
        <f>SUMIFS('Transport AME'!$C$21:$AW$21,'Transport AME'!$C$1:$AW$1,Investissements!D1)/1000</f>
        <v>33.504141034038902</v>
      </c>
      <c r="E22" s="8"/>
      <c r="F22" s="9"/>
    </row>
    <row r="23" spans="1:6">
      <c r="A23" s="12">
        <v>2022</v>
      </c>
      <c r="B23" t="s">
        <v>34</v>
      </c>
      <c r="C23" s="8">
        <f>C22*$D$146/$C$146</f>
        <v>43.804264253166522</v>
      </c>
      <c r="D23" s="9">
        <f>D22*$D$146/$C$146</f>
        <v>34.939671370636795</v>
      </c>
      <c r="E23" s="8"/>
      <c r="F23" s="9"/>
    </row>
    <row r="24" spans="1:6">
      <c r="A24" s="12"/>
      <c r="B24" t="s">
        <v>35</v>
      </c>
      <c r="C24" s="8"/>
      <c r="D24" s="19"/>
      <c r="E24" s="8"/>
      <c r="F24" s="9"/>
    </row>
    <row r="25" spans="1:6">
      <c r="A25" s="12"/>
      <c r="B25" t="s">
        <v>36</v>
      </c>
      <c r="C25" s="8"/>
      <c r="D25" s="19"/>
      <c r="E25" s="8"/>
      <c r="F25" s="9"/>
    </row>
    <row r="26" spans="1:6">
      <c r="A26" s="12"/>
      <c r="B26" t="s">
        <v>28</v>
      </c>
      <c r="C26" s="45"/>
      <c r="D26" s="46"/>
      <c r="E26" s="8"/>
      <c r="F26" s="9"/>
    </row>
    <row r="27" spans="1:6">
      <c r="A27" s="12">
        <v>2022</v>
      </c>
      <c r="B27" t="s">
        <v>12</v>
      </c>
      <c r="C27" s="8">
        <v>0.99276702766672342</v>
      </c>
      <c r="D27" s="9"/>
      <c r="E27" s="8"/>
      <c r="F27" s="9"/>
    </row>
    <row r="28" spans="1:6">
      <c r="A28" s="12">
        <v>2022</v>
      </c>
      <c r="B28" t="s">
        <v>1</v>
      </c>
      <c r="C28" s="8"/>
      <c r="D28" s="9">
        <v>11.245443018041382</v>
      </c>
      <c r="E28" s="8">
        <f>D28-C27</f>
        <v>10.252675990374659</v>
      </c>
      <c r="F28" s="9"/>
    </row>
    <row r="29" spans="1:6">
      <c r="B29" t="s">
        <v>5</v>
      </c>
      <c r="C29" s="8"/>
      <c r="D29" s="9">
        <v>12.794607200000002</v>
      </c>
      <c r="E29" s="8">
        <f>D29-C27</f>
        <v>11.801840172333279</v>
      </c>
      <c r="F29" s="9"/>
    </row>
    <row r="30" spans="1:6">
      <c r="B30" t="s">
        <v>6</v>
      </c>
      <c r="C30" s="8"/>
      <c r="D30" s="9">
        <v>8.4760841859098246</v>
      </c>
      <c r="E30" s="8">
        <f>D30-C27</f>
        <v>7.4833171582431008</v>
      </c>
      <c r="F30" s="9"/>
    </row>
    <row r="31" spans="1:6" hidden="1">
      <c r="A31" s="12">
        <v>2021</v>
      </c>
      <c r="B31" t="s">
        <v>7</v>
      </c>
      <c r="C31" s="8">
        <v>0</v>
      </c>
      <c r="D31" s="9">
        <v>0.476611649433549</v>
      </c>
      <c r="E31" s="8">
        <f>D31/1000-C27</f>
        <v>-0.99229041601728984</v>
      </c>
      <c r="F31" s="9">
        <f>(D31-C31)/1000</f>
        <v>4.7661164943354898E-4</v>
      </c>
    </row>
    <row r="32" spans="1:6">
      <c r="A32" s="12">
        <v>2022</v>
      </c>
      <c r="B32" t="s">
        <v>25</v>
      </c>
      <c r="C32" s="8">
        <f>C31*$D$146/$C$146</f>
        <v>0</v>
      </c>
      <c r="D32" s="9">
        <f>D31*$D$146/$C$146</f>
        <v>0.497032721588263</v>
      </c>
      <c r="E32" s="8">
        <f>E31*$D$146/$C$146</f>
        <v>-1.034806443915482</v>
      </c>
      <c r="F32" s="8">
        <f>F31*$D$146/$C$146</f>
        <v>4.9703272158826289E-4</v>
      </c>
    </row>
    <row r="33" spans="1:6">
      <c r="B33" s="23" t="s">
        <v>225</v>
      </c>
      <c r="C33" s="24"/>
      <c r="D33" s="16"/>
      <c r="E33" s="8"/>
      <c r="F33" s="9"/>
    </row>
    <row r="34" spans="1:6">
      <c r="A34" s="12">
        <v>2022</v>
      </c>
      <c r="B34" t="s">
        <v>37</v>
      </c>
      <c r="C34" s="8">
        <v>0.99276702766672342</v>
      </c>
      <c r="D34" s="9"/>
      <c r="E34" s="8"/>
      <c r="F34" s="9"/>
    </row>
    <row r="35" spans="1:6">
      <c r="A35" s="12">
        <v>2022</v>
      </c>
      <c r="B35" s="28" t="s">
        <v>29</v>
      </c>
      <c r="C35" s="11"/>
      <c r="D35" s="15">
        <v>11.245443018041382</v>
      </c>
      <c r="E35" s="8"/>
      <c r="F35" s="9"/>
    </row>
    <row r="36" spans="1:6" hidden="1">
      <c r="A36" s="12">
        <v>2021</v>
      </c>
      <c r="B36" s="28" t="s">
        <v>30</v>
      </c>
      <c r="C36" s="11">
        <f>SUMIFS('Transp lourd AMS'!$C$11:$AW$11,'Transp lourd AMS'!$C$1:$AW$1,Investissements!C1)/1000</f>
        <v>2.4629118247495581</v>
      </c>
      <c r="D36" s="11">
        <f>SUMIFS('Transp lourd AMS'!$C$11:$AW$11,'Transp lourd AMS'!$C$1:$AW$1,Investissements!D1)/1000</f>
        <v>12.016915149244758</v>
      </c>
      <c r="E36" s="8">
        <f>D36-C36</f>
        <v>9.5540033244952003</v>
      </c>
      <c r="F36" s="9"/>
    </row>
    <row r="37" spans="1:6">
      <c r="A37" s="12">
        <v>2022</v>
      </c>
      <c r="B37" s="28" t="s">
        <v>30</v>
      </c>
      <c r="C37" s="11">
        <f>C36*$D$146/$C$146</f>
        <v>2.5684386202940743</v>
      </c>
      <c r="D37" s="25">
        <f>D36*$D$146/$C$146</f>
        <v>12.531796167431068</v>
      </c>
      <c r="E37" s="8">
        <f>E36*$D$146/$C$146</f>
        <v>9.9633575471369937</v>
      </c>
      <c r="F37" s="2">
        <f>F36*$D$146/$C$146</f>
        <v>0</v>
      </c>
    </row>
    <row r="38" spans="1:6">
      <c r="B38" s="28" t="s">
        <v>31</v>
      </c>
      <c r="C38" s="11"/>
      <c r="D38" s="15">
        <v>12.794607200000002</v>
      </c>
      <c r="E38" s="8"/>
      <c r="F38" s="9"/>
    </row>
    <row r="39" spans="1:6">
      <c r="B39" s="28" t="s">
        <v>32</v>
      </c>
      <c r="C39" s="11"/>
      <c r="D39" s="15">
        <v>8.4760841859098246</v>
      </c>
      <c r="E39" s="8"/>
      <c r="F39" s="9"/>
    </row>
    <row r="40" spans="1:6">
      <c r="A40" s="12">
        <v>2022</v>
      </c>
      <c r="B40" t="s">
        <v>33</v>
      </c>
      <c r="C40" s="8">
        <v>0.24487205467878601</v>
      </c>
      <c r="D40" s="26">
        <v>7.0051598151945322</v>
      </c>
      <c r="E40" s="8"/>
      <c r="F40" s="9"/>
    </row>
    <row r="41" spans="1:6" hidden="1">
      <c r="A41" s="12">
        <v>2021</v>
      </c>
      <c r="B41" t="s">
        <v>34</v>
      </c>
      <c r="C41" s="8">
        <f>SUMIFS('Transp lourd AME'!$C$11:$AW$11,'Transp lourd AME'!$C$1:$AW$1,Investissements!C1)/1000</f>
        <v>2.4629118247495581</v>
      </c>
      <c r="D41" s="26">
        <f>SUMIFS('Transp lourd AME'!$C$11:$AW$11,'Transp lourd AME'!$C$1:$AW$1,Investissements!D1)/1000</f>
        <v>7.182992381864552</v>
      </c>
      <c r="E41" s="8"/>
      <c r="F41" s="2"/>
    </row>
    <row r="42" spans="1:6">
      <c r="A42" s="12">
        <v>2022</v>
      </c>
      <c r="B42" t="s">
        <v>34</v>
      </c>
      <c r="C42" s="8">
        <f>C41*$D$146/$C$146</f>
        <v>2.5684386202940743</v>
      </c>
      <c r="D42" s="26">
        <f>D41*$D$146/$C$146</f>
        <v>7.4907574268254766</v>
      </c>
      <c r="E42" s="8"/>
      <c r="F42" s="2"/>
    </row>
    <row r="43" spans="1:6">
      <c r="A43" s="12"/>
      <c r="B43" t="s">
        <v>35</v>
      </c>
      <c r="C43" s="8"/>
      <c r="D43" s="2"/>
      <c r="E43" s="8"/>
      <c r="F43" s="2"/>
    </row>
    <row r="44" spans="1:6">
      <c r="A44" s="12"/>
      <c r="B44" t="s">
        <v>36</v>
      </c>
      <c r="C44" s="8"/>
      <c r="D44" s="2"/>
      <c r="E44" s="8"/>
      <c r="F44" s="2"/>
    </row>
    <row r="45" spans="1:6">
      <c r="B45" s="23" t="s">
        <v>22</v>
      </c>
      <c r="C45" s="24"/>
      <c r="D45" s="16"/>
      <c r="E45" s="8"/>
      <c r="F45" s="9"/>
    </row>
    <row r="46" spans="1:6">
      <c r="A46" s="12">
        <v>2022</v>
      </c>
      <c r="B46" t="s">
        <v>37</v>
      </c>
      <c r="C46" s="8">
        <v>9.6</v>
      </c>
      <c r="D46" s="9"/>
      <c r="E46" s="8"/>
      <c r="F46" s="9"/>
    </row>
    <row r="47" spans="1:6">
      <c r="A47" s="12">
        <v>2022</v>
      </c>
      <c r="B47" s="28" t="s">
        <v>29</v>
      </c>
      <c r="C47" s="11">
        <v>0</v>
      </c>
      <c r="D47" s="25">
        <v>13.003</v>
      </c>
      <c r="E47" s="8">
        <f>D47-C46</f>
        <v>3.4030000000000005</v>
      </c>
      <c r="F47" s="9"/>
    </row>
    <row r="48" spans="1:6" hidden="1">
      <c r="A48" s="12">
        <v>2021</v>
      </c>
      <c r="B48" s="28" t="s">
        <v>30</v>
      </c>
      <c r="C48" s="11">
        <f>SUMIFS('Transp lourd AMS'!$C$23:$AW$23,'Transp lourd AMS'!$C$1:$AW$1,Investissements!C1)/1000</f>
        <v>1.9875785730210305</v>
      </c>
      <c r="D48" s="25">
        <f>SUMIFS('Transp lourd AMS'!$C$23:$AW$23,'Transp lourd AMS'!$C$1:$AW$1,Investissements!D1)/1000</f>
        <v>2.2911995212714702</v>
      </c>
      <c r="E48" s="9">
        <f>D48-C48</f>
        <v>0.30362094825043973</v>
      </c>
      <c r="F48" s="9"/>
    </row>
    <row r="49" spans="1:26">
      <c r="A49" s="12">
        <v>2022</v>
      </c>
      <c r="B49" s="28" t="s">
        <v>30</v>
      </c>
      <c r="C49" s="11">
        <f>C48*$D$146/$C$146</f>
        <v>2.0727390710933395</v>
      </c>
      <c r="D49" s="25">
        <f>D48*$D$146/$C$146</f>
        <v>2.3893690704218926</v>
      </c>
      <c r="E49" s="9">
        <f>E48*$D$146/$C$146</f>
        <v>0.31662999932855312</v>
      </c>
      <c r="F49" s="9">
        <f>F48*$D$146/$C$146</f>
        <v>0</v>
      </c>
    </row>
    <row r="50" spans="1:26">
      <c r="A50" s="12">
        <v>2022</v>
      </c>
      <c r="B50" t="s">
        <v>33</v>
      </c>
      <c r="C50" s="8">
        <v>0</v>
      </c>
      <c r="D50" s="21">
        <v>6.9630487482733203</v>
      </c>
      <c r="E50" s="9"/>
      <c r="F50" s="9"/>
    </row>
    <row r="51" spans="1:26" hidden="1">
      <c r="A51" s="12">
        <v>2021</v>
      </c>
      <c r="B51" t="s">
        <v>34</v>
      </c>
      <c r="C51" s="8">
        <f>SUMIFS('Transp lourd AME'!$C$23:$AW$23,'Transp lourd AME'!$C$1:$AW$1,Investissements!C1)/1000</f>
        <v>1.9875785730210305</v>
      </c>
      <c r="D51" s="21">
        <f>SUMIFS('Transp lourd AME'!$C$23:$AW$23,'Transp lourd AME'!$C$1:$AW$1,Investissements!D1)/1000</f>
        <v>1.9686300787878146</v>
      </c>
      <c r="E51" s="9"/>
      <c r="F51" s="9"/>
    </row>
    <row r="52" spans="1:26">
      <c r="A52" s="12">
        <v>2022</v>
      </c>
      <c r="B52" t="s">
        <v>34</v>
      </c>
      <c r="C52" s="8">
        <f>C51*$D$146/$C$146</f>
        <v>2.0727390710933395</v>
      </c>
      <c r="D52" s="21">
        <f>D51*$D$146/$C$146</f>
        <v>2.0529787029405089</v>
      </c>
      <c r="E52" s="2"/>
      <c r="F52" s="2"/>
    </row>
    <row r="53" spans="1:26">
      <c r="C53" s="2"/>
      <c r="D53" s="2"/>
      <c r="E53" s="2"/>
      <c r="F53" s="2"/>
    </row>
    <row r="54" spans="1:26">
      <c r="B54" s="29" t="s">
        <v>18</v>
      </c>
      <c r="C54" s="4">
        <v>2021</v>
      </c>
      <c r="D54" s="3" t="s">
        <v>0</v>
      </c>
      <c r="E54" s="17" t="s">
        <v>2</v>
      </c>
      <c r="F54" s="18" t="s">
        <v>3</v>
      </c>
    </row>
    <row r="55" spans="1:26">
      <c r="B55" s="23" t="s">
        <v>4</v>
      </c>
      <c r="C55" s="24"/>
      <c r="D55" s="16"/>
      <c r="E55" s="7"/>
    </row>
    <row r="56" spans="1:26">
      <c r="A56" s="12">
        <v>2022</v>
      </c>
      <c r="B56" t="s">
        <v>37</v>
      </c>
      <c r="C56" s="8">
        <v>15.194627915081327</v>
      </c>
      <c r="D56" s="9"/>
      <c r="E56" s="8"/>
      <c r="F56" s="9"/>
    </row>
    <row r="57" spans="1:26">
      <c r="A57" s="12">
        <v>2022</v>
      </c>
      <c r="B57" s="28" t="s">
        <v>29</v>
      </c>
      <c r="C57" s="11">
        <v>0</v>
      </c>
      <c r="D57" s="25">
        <v>31.2189798208145</v>
      </c>
      <c r="E57" s="8">
        <f>D57-$C$56</f>
        <v>16.024351905733173</v>
      </c>
      <c r="F57" s="9"/>
    </row>
    <row r="58" spans="1:26" hidden="1">
      <c r="A58" s="12">
        <v>2021</v>
      </c>
      <c r="B58" s="28" t="s">
        <v>30</v>
      </c>
      <c r="C58" s="11">
        <f>SUMIFS('Résidentiel AMS'!$C$23:$AW$23,'Résidentiel AMS'!$C$1:$AW$1,Investissements!C1)/1000</f>
        <v>19.764638159999997</v>
      </c>
      <c r="D58" s="25">
        <f>SUMIFS('Résidentiel AMS'!$C$23:$AW$23,'Résidentiel AMS'!$C$1:$AW$1,Investissements!D1)/1000</f>
        <v>32.345631893882391</v>
      </c>
      <c r="E58" s="8">
        <f>D58-$C$56</f>
        <v>17.151003978801064</v>
      </c>
      <c r="F58" s="9">
        <f>(D58-C58)</f>
        <v>12.580993733882394</v>
      </c>
    </row>
    <row r="59" spans="1:26">
      <c r="A59" s="12">
        <v>2022</v>
      </c>
      <c r="B59" s="28" t="s">
        <v>30</v>
      </c>
      <c r="C59" s="11">
        <f>C58*$D$146/$C$146</f>
        <v>20.611480872419779</v>
      </c>
      <c r="D59" s="25">
        <f>D58*$D$146/$C$146</f>
        <v>33.731524336041176</v>
      </c>
      <c r="E59" s="8">
        <f>E58*$D$146/$C$146</f>
        <v>17.885861992014011</v>
      </c>
      <c r="F59" s="8">
        <f>F58*$D$146/$C$146</f>
        <v>13.120043463621402</v>
      </c>
    </row>
    <row r="60" spans="1:26">
      <c r="A60" s="12"/>
      <c r="B60" s="28" t="s">
        <v>31</v>
      </c>
      <c r="C60" s="11"/>
      <c r="D60" s="25">
        <v>26.6</v>
      </c>
      <c r="E60" s="8">
        <f>D60-$C$56</f>
        <v>11.405372084918675</v>
      </c>
      <c r="F60" s="9"/>
    </row>
    <row r="61" spans="1:26">
      <c r="A61" s="12"/>
      <c r="B61" s="28" t="s">
        <v>32</v>
      </c>
      <c r="C61" s="11"/>
      <c r="D61" s="25">
        <v>36.564896884627707</v>
      </c>
      <c r="E61" s="8">
        <f>D61-$C$56</f>
        <v>21.37026896954638</v>
      </c>
      <c r="F61" s="9"/>
    </row>
    <row r="62" spans="1:26">
      <c r="A62" s="12">
        <v>2022</v>
      </c>
      <c r="B62" s="27" t="s">
        <v>33</v>
      </c>
      <c r="C62" s="9">
        <v>0</v>
      </c>
      <c r="D62" s="9">
        <v>19.491120913028901</v>
      </c>
      <c r="E62" s="8"/>
      <c r="F62" s="9"/>
      <c r="W62" t="s">
        <v>232</v>
      </c>
      <c r="X62">
        <v>2021</v>
      </c>
      <c r="Y62" t="s">
        <v>229</v>
      </c>
      <c r="Z62" t="s">
        <v>0</v>
      </c>
    </row>
    <row r="63" spans="1:26" hidden="1">
      <c r="A63" s="12">
        <v>2021</v>
      </c>
      <c r="B63" s="27" t="s">
        <v>34</v>
      </c>
      <c r="C63" s="9">
        <f>SUMIFS('Résidentiel AME'!$C$23:$AW$23,'Résidentiel AME'!$C$1:$AW$1,Investissements!C1)/1000</f>
        <v>19.764638159999997</v>
      </c>
      <c r="D63" s="21">
        <f>SUMIFS('Résidentiel AME'!$C$23:$AW$23,'Résidentiel AME'!$C$1:$AW$1,Investissements!D1)/1000</f>
        <v>22.301629630902315</v>
      </c>
      <c r="E63" s="8"/>
      <c r="F63" s="9"/>
    </row>
    <row r="64" spans="1:26">
      <c r="A64" s="12">
        <v>2022</v>
      </c>
      <c r="B64" s="27" t="s">
        <v>34</v>
      </c>
      <c r="C64" s="9">
        <f>C63*$D$146/$C$146</f>
        <v>20.611480872419779</v>
      </c>
      <c r="D64" s="21">
        <f>D63*$D$146/$C$146</f>
        <v>23.257173181719068</v>
      </c>
      <c r="E64" s="8"/>
      <c r="F64" s="9"/>
      <c r="W64" t="s">
        <v>230</v>
      </c>
      <c r="X64">
        <v>94</v>
      </c>
      <c r="Y64" s="9">
        <f>X64*(1-0.19)</f>
        <v>76.14</v>
      </c>
      <c r="Z64" s="58">
        <f>X64*(1-0.45)</f>
        <v>51.7</v>
      </c>
    </row>
    <row r="65" spans="1:26">
      <c r="A65" s="12"/>
      <c r="B65" s="27" t="s">
        <v>35</v>
      </c>
      <c r="C65" s="9"/>
      <c r="D65" s="9"/>
      <c r="E65" s="8"/>
      <c r="F65" s="9"/>
      <c r="W65" t="s">
        <v>231</v>
      </c>
      <c r="X65">
        <v>77</v>
      </c>
      <c r="Y65" s="58">
        <f t="shared" ref="X65:Y67" si="0">X65*(1-0.19)</f>
        <v>62.370000000000005</v>
      </c>
      <c r="Z65" s="58">
        <f t="shared" ref="Z65:Z66" si="1">X65*(1-0.45)</f>
        <v>42.35</v>
      </c>
    </row>
    <row r="66" spans="1:26">
      <c r="A66" s="12"/>
      <c r="B66" t="s">
        <v>36</v>
      </c>
      <c r="C66" s="8"/>
      <c r="D66" s="9"/>
      <c r="E66" s="8"/>
      <c r="F66" s="9"/>
      <c r="W66" t="s">
        <v>7</v>
      </c>
      <c r="X66">
        <v>65</v>
      </c>
      <c r="Y66" s="9">
        <f>X66*(1-0.19)</f>
        <v>52.650000000000006</v>
      </c>
      <c r="Z66" s="9">
        <f>X66*(1-0.45)</f>
        <v>35.75</v>
      </c>
    </row>
    <row r="67" spans="1:26">
      <c r="B67" s="23" t="s">
        <v>8</v>
      </c>
      <c r="C67" s="24"/>
      <c r="D67" s="16"/>
      <c r="E67" s="8"/>
      <c r="F67" s="9"/>
    </row>
    <row r="68" spans="1:26">
      <c r="B68" t="s">
        <v>37</v>
      </c>
      <c r="C68" s="6">
        <v>5.3661344699355551</v>
      </c>
      <c r="D68" s="2"/>
      <c r="E68" s="6"/>
      <c r="F68" s="2"/>
    </row>
    <row r="69" spans="1:26">
      <c r="B69" s="28" t="s">
        <v>29</v>
      </c>
      <c r="C69" s="11"/>
      <c r="D69" s="25">
        <v>22.258019933966832</v>
      </c>
      <c r="E69" s="6">
        <f>D69-$C$68</f>
        <v>16.891885464031276</v>
      </c>
      <c r="F69" s="2"/>
    </row>
    <row r="70" spans="1:26" hidden="1">
      <c r="A70" s="12">
        <v>2021</v>
      </c>
      <c r="B70" s="28" t="s">
        <v>38</v>
      </c>
      <c r="C70" s="11">
        <f>SUMIFS('Tertiaire AMS'!$C$14:$AW$14,'Tertiaire AMS'!$C$1:$AW$1,Investissements!C1)/1000</f>
        <v>5.0511410589615746</v>
      </c>
      <c r="D70" s="11">
        <f>SUMIFS('Tertiaire AMS'!$C$14:$AW$14,'Tertiaire AMS'!$C$1:$AW$1,Investissements!D1)/1000</f>
        <v>16.876500780304227</v>
      </c>
      <c r="E70" s="6">
        <f>D70-$C$68</f>
        <v>11.510366310368671</v>
      </c>
      <c r="F70" s="2">
        <f>(D70-C70)</f>
        <v>11.825359721342652</v>
      </c>
    </row>
    <row r="71" spans="1:26">
      <c r="A71" s="12">
        <v>2022</v>
      </c>
      <c r="B71" s="28" t="s">
        <v>38</v>
      </c>
      <c r="C71" s="11">
        <f>C70*$D$146/$C$146</f>
        <v>5.2675640443235263</v>
      </c>
      <c r="D71" s="25">
        <f>D70*$D$146/$C$146</f>
        <v>17.599597331895609</v>
      </c>
      <c r="E71" s="6">
        <f>E70*$D$146/$C$146</f>
        <v>12.003543556939517</v>
      </c>
      <c r="F71" s="2">
        <f>F70*$D$146/$C$146</f>
        <v>12.332033287572081</v>
      </c>
    </row>
    <row r="72" spans="1:26">
      <c r="B72" s="28" t="s">
        <v>31</v>
      </c>
      <c r="C72" s="11"/>
      <c r="D72" s="25">
        <v>27.167401494723016</v>
      </c>
      <c r="E72" s="6">
        <f>D72-$C$68</f>
        <v>21.80126702478746</v>
      </c>
      <c r="F72" s="2"/>
    </row>
    <row r="73" spans="1:26">
      <c r="A73" s="12">
        <v>2022</v>
      </c>
      <c r="B73" s="27" t="s">
        <v>33</v>
      </c>
      <c r="C73" s="9">
        <v>0</v>
      </c>
      <c r="D73" s="9">
        <v>16.52</v>
      </c>
      <c r="E73" s="8"/>
      <c r="F73" s="9"/>
    </row>
    <row r="74" spans="1:26" hidden="1">
      <c r="A74" s="12">
        <v>2021</v>
      </c>
      <c r="B74" s="27" t="s">
        <v>39</v>
      </c>
      <c r="C74" s="9">
        <f>SUMIFS('Tertiaire AME'!$C$14:$AW$14,'Tertiaire AME'!$C$1:$AW$1,Investissements!C1)/1000</f>
        <v>5.0511410589615746</v>
      </c>
      <c r="D74" s="21">
        <f>SUMIFS('Tertiaire AME'!$C$14:$AW$14,'Tertiaire AME'!$C$1:$AW$1,Investissements!D1)/1000</f>
        <v>4.7635773788455182</v>
      </c>
      <c r="E74" s="8"/>
      <c r="F74" s="9"/>
    </row>
    <row r="75" spans="1:26">
      <c r="A75" s="12">
        <v>2022</v>
      </c>
      <c r="B75" s="27" t="s">
        <v>39</v>
      </c>
      <c r="C75" s="9">
        <f>C74*$D$146/$C$146</f>
        <v>5.2675640443235263</v>
      </c>
      <c r="D75" s="21">
        <f>D74*$D$146/$C$146</f>
        <v>4.9676793085477851</v>
      </c>
      <c r="E75" s="8"/>
      <c r="F75" s="9"/>
    </row>
    <row r="76" spans="1:26">
      <c r="A76" s="12"/>
      <c r="B76" s="27" t="s">
        <v>35</v>
      </c>
      <c r="C76" s="9"/>
      <c r="D76" s="9"/>
      <c r="E76" s="8"/>
      <c r="F76" s="9"/>
    </row>
    <row r="77" spans="1:26">
      <c r="B77" s="23" t="s">
        <v>20</v>
      </c>
      <c r="C77" s="24"/>
      <c r="D77" s="16"/>
      <c r="E77" s="8"/>
      <c r="F77" s="9"/>
    </row>
    <row r="78" spans="1:26">
      <c r="B78" t="s">
        <v>37</v>
      </c>
      <c r="C78" s="8">
        <v>77.458134828082336</v>
      </c>
      <c r="D78" s="9"/>
      <c r="E78" s="9"/>
      <c r="F78" s="9"/>
    </row>
    <row r="79" spans="1:26">
      <c r="A79" s="12">
        <v>2022</v>
      </c>
      <c r="B79" s="28" t="s">
        <v>29</v>
      </c>
      <c r="C79" s="11">
        <v>93.676124567071597</v>
      </c>
      <c r="D79" s="25">
        <v>36.4611619977563</v>
      </c>
      <c r="E79" s="8">
        <f>D79-$C$78</f>
        <v>-40.996972830326037</v>
      </c>
      <c r="F79" s="9"/>
    </row>
    <row r="80" spans="1:26" hidden="1">
      <c r="A80" s="12">
        <v>2021</v>
      </c>
      <c r="B80" s="28" t="s">
        <v>38</v>
      </c>
      <c r="C80" s="11">
        <f>SUMIFS('Résidentiel AMS'!$C$33:$AW$33,'Résidentiel AMS'!$C$1:$AW$1,Investissements!C1)/1000</f>
        <v>62.480171617091727</v>
      </c>
      <c r="D80" s="25">
        <f>SUMIFS('Résidentiel AMS'!$C$33:$AW$33,'Résidentiel AMS'!$C$1:$AW$1,Investissements!D1)/1000</f>
        <v>35.27868552925468</v>
      </c>
      <c r="E80" s="9">
        <f>D80-$C$78</f>
        <v>-42.179449298827656</v>
      </c>
      <c r="F80" s="9">
        <f>(D80-C80)</f>
        <v>-27.201486087837047</v>
      </c>
    </row>
    <row r="81" spans="1:6">
      <c r="A81" s="12">
        <v>2022</v>
      </c>
      <c r="B81" s="28" t="s">
        <v>38</v>
      </c>
      <c r="C81" s="11">
        <f>C80*$D$146/$C$146</f>
        <v>65.157219260278708</v>
      </c>
      <c r="D81" s="25">
        <f>D80*$D$146/$C$146</f>
        <v>36.79024863009915</v>
      </c>
      <c r="E81" s="8">
        <f>E80*$D$146/$C$146</f>
        <v>-43.986684977185853</v>
      </c>
      <c r="F81" s="9">
        <f>F80*$D$146/$C$146</f>
        <v>-28.366970630179555</v>
      </c>
    </row>
    <row r="82" spans="1:6">
      <c r="A82" s="12">
        <v>2022</v>
      </c>
      <c r="B82" s="27" t="s">
        <v>33</v>
      </c>
      <c r="C82" s="9">
        <v>94.479248157212297</v>
      </c>
      <c r="D82" s="9">
        <v>75.709335731590301</v>
      </c>
      <c r="E82" s="8"/>
      <c r="F82" s="9"/>
    </row>
    <row r="83" spans="1:6" hidden="1">
      <c r="A83" s="12">
        <v>2021</v>
      </c>
      <c r="B83" s="27" t="s">
        <v>39</v>
      </c>
      <c r="C83" s="9">
        <f>SUMIFS('Résidentiel AME'!$C$33:$AW$33,'Résidentiel AME'!$C$1:$AW$1,Investissements!C1)/1000</f>
        <v>62.480171617091727</v>
      </c>
      <c r="D83" s="9">
        <f>SUMIFS('Résidentiel AME'!$C$33:$AW$33,'Résidentiel AME'!$C$1:$AW$1,Investissements!D1)/1000</f>
        <v>53.459898640120919</v>
      </c>
      <c r="E83" s="8"/>
      <c r="F83" s="9"/>
    </row>
    <row r="84" spans="1:6">
      <c r="A84" s="12">
        <v>2022</v>
      </c>
      <c r="B84" s="27" t="s">
        <v>39</v>
      </c>
      <c r="C84" s="9">
        <f>C83*$D$146/$C$146</f>
        <v>65.157219260278708</v>
      </c>
      <c r="D84" s="21">
        <f>D83*$D$146/$C$146</f>
        <v>55.750460460863437</v>
      </c>
      <c r="E84" s="8"/>
      <c r="F84" s="9"/>
    </row>
    <row r="86" spans="1:6">
      <c r="B86" s="13" t="s">
        <v>9</v>
      </c>
      <c r="C86" s="4">
        <v>2021</v>
      </c>
      <c r="D86" s="3" t="s">
        <v>0</v>
      </c>
      <c r="E86" s="17" t="s">
        <v>2</v>
      </c>
      <c r="F86" s="18" t="s">
        <v>3</v>
      </c>
    </row>
    <row r="87" spans="1:6">
      <c r="B87" s="23" t="s">
        <v>9</v>
      </c>
      <c r="C87" s="24"/>
      <c r="D87" s="16"/>
      <c r="E87" s="7"/>
    </row>
    <row r="88" spans="1:6">
      <c r="B88" t="s">
        <v>37</v>
      </c>
      <c r="C88" s="8">
        <v>18.410935349839463</v>
      </c>
      <c r="D88" s="9"/>
      <c r="E88" s="6"/>
    </row>
    <row r="89" spans="1:6">
      <c r="B89" s="28" t="s">
        <v>29</v>
      </c>
      <c r="C89" s="10"/>
      <c r="D89" s="11">
        <v>30.079507974094447</v>
      </c>
      <c r="E89" s="6">
        <f>D89-$C$56</f>
        <v>14.884880059013121</v>
      </c>
    </row>
    <row r="90" spans="1:6">
      <c r="A90" s="12">
        <v>2021</v>
      </c>
      <c r="B90" s="28" t="s">
        <v>38</v>
      </c>
      <c r="C90" s="10">
        <v>9.2306073101278798</v>
      </c>
      <c r="D90" s="11">
        <v>19.542962211846799</v>
      </c>
      <c r="E90" s="6">
        <f>D90-$C$88</f>
        <v>1.1320268620073364</v>
      </c>
      <c r="F90" s="2">
        <f>(D90-C90)/1000</f>
        <v>1.0312354901718919E-2</v>
      </c>
    </row>
    <row r="91" spans="1:6">
      <c r="A91" s="12">
        <v>2022</v>
      </c>
      <c r="B91" s="28" t="s">
        <v>38</v>
      </c>
      <c r="C91" s="10">
        <f>C90*$D$146/$C$146</f>
        <v>9.6261051921791925</v>
      </c>
      <c r="D91" s="11">
        <f>D90*$D$146/$C$146</f>
        <v>20.380306917791955</v>
      </c>
      <c r="E91" s="6">
        <f>E90*$D$146/$C$146</f>
        <v>1.1805300873431017</v>
      </c>
      <c r="F91" s="2">
        <f>F90*$D$146/$C$146</f>
        <v>1.0754201725612764E-2</v>
      </c>
    </row>
    <row r="92" spans="1:6">
      <c r="B92" t="s">
        <v>41</v>
      </c>
      <c r="C92" s="8"/>
      <c r="D92" s="9">
        <f>E92+$C$88</f>
        <v>27.410935349839463</v>
      </c>
      <c r="E92" s="6">
        <v>9</v>
      </c>
    </row>
    <row r="93" spans="1:6">
      <c r="B93" t="s">
        <v>42</v>
      </c>
      <c r="C93" s="8"/>
      <c r="D93" s="9">
        <f>E93+$C$88</f>
        <v>35.410935349839463</v>
      </c>
      <c r="E93" s="6">
        <v>17</v>
      </c>
    </row>
    <row r="94" spans="1:6" hidden="1">
      <c r="B94" s="27" t="s">
        <v>33</v>
      </c>
      <c r="C94" s="8"/>
      <c r="D94" s="21"/>
      <c r="E94" s="2"/>
    </row>
    <row r="95" spans="1:6" hidden="1">
      <c r="B95" s="27" t="s">
        <v>39</v>
      </c>
      <c r="C95" s="8"/>
      <c r="D95" s="21"/>
      <c r="E95" s="2"/>
    </row>
    <row r="96" spans="1:6" hidden="1">
      <c r="B96" s="27" t="s">
        <v>39</v>
      </c>
      <c r="C96" s="8"/>
      <c r="D96" s="21"/>
      <c r="E96" s="2"/>
    </row>
    <row r="97" spans="1:10">
      <c r="B97" s="47" t="s">
        <v>17</v>
      </c>
      <c r="C97" s="49">
        <v>2021</v>
      </c>
      <c r="D97" s="48"/>
      <c r="E97" s="48"/>
      <c r="F97" s="48"/>
      <c r="G97" s="48">
        <v>2030</v>
      </c>
      <c r="H97" s="48"/>
      <c r="I97" s="48"/>
      <c r="J97" s="48"/>
    </row>
    <row r="98" spans="1:10">
      <c r="B98" s="47"/>
      <c r="C98" s="24" t="s">
        <v>13</v>
      </c>
      <c r="D98" s="16" t="s">
        <v>40</v>
      </c>
      <c r="E98" s="16" t="s">
        <v>14</v>
      </c>
      <c r="F98" s="16" t="s">
        <v>15</v>
      </c>
      <c r="G98" s="24" t="s">
        <v>13</v>
      </c>
      <c r="H98" s="16" t="s">
        <v>40</v>
      </c>
      <c r="I98" s="16" t="s">
        <v>14</v>
      </c>
      <c r="J98" s="16" t="s">
        <v>15</v>
      </c>
    </row>
    <row r="99" spans="1:10">
      <c r="B99" t="s">
        <v>37</v>
      </c>
      <c r="C99" s="8">
        <v>6.1086706767908225</v>
      </c>
      <c r="D99" s="9">
        <v>4.7182475311252325</v>
      </c>
      <c r="E99" s="9">
        <v>1.4525000548831455</v>
      </c>
      <c r="F99" s="21">
        <v>6.1315170870402635</v>
      </c>
      <c r="G99" s="9"/>
      <c r="H99" s="9"/>
      <c r="I99" s="9"/>
      <c r="J99" s="9"/>
    </row>
    <row r="100" spans="1:10">
      <c r="A100" s="12">
        <v>2022</v>
      </c>
      <c r="B100" s="28" t="s">
        <v>29</v>
      </c>
      <c r="C100" s="22"/>
      <c r="D100" s="20"/>
      <c r="E100" s="20"/>
      <c r="F100" s="14"/>
      <c r="G100" s="20">
        <v>10.394188382288457</v>
      </c>
      <c r="H100" s="20">
        <v>5.7688343414634149</v>
      </c>
      <c r="I100" s="20">
        <v>2.8771234258794816</v>
      </c>
      <c r="J100" s="20">
        <v>11.039361824463091</v>
      </c>
    </row>
    <row r="101" spans="1:10">
      <c r="A101" s="12">
        <v>2022</v>
      </c>
      <c r="B101" s="28" t="s">
        <v>47</v>
      </c>
      <c r="C101" s="22"/>
      <c r="D101" s="20"/>
      <c r="E101" s="20"/>
      <c r="F101" s="14"/>
      <c r="G101" s="20">
        <f>3.64396667892581+C99</f>
        <v>9.752637355716633</v>
      </c>
      <c r="H101" s="20">
        <f>D99+-0.0916706670137346</f>
        <v>4.6265768641114979</v>
      </c>
      <c r="I101" s="20">
        <f>E99+1.80145510665926</f>
        <v>3.2539551615424056</v>
      </c>
      <c r="J101" s="20">
        <f>F99+4.60510354230238</f>
        <v>10.736620629342642</v>
      </c>
    </row>
    <row r="102" spans="1:10">
      <c r="A102" s="12">
        <v>2022</v>
      </c>
      <c r="B102" s="28" t="s">
        <v>49</v>
      </c>
      <c r="C102" s="22"/>
      <c r="D102" s="20"/>
      <c r="E102" s="20"/>
      <c r="F102" s="14"/>
      <c r="G102" s="11">
        <f>C99+4.15732782704481</f>
        <v>10.265998503835633</v>
      </c>
      <c r="H102" s="11">
        <f>D99-0.632428497354126</f>
        <v>4.0858190337711067</v>
      </c>
      <c r="I102" s="11">
        <f>E99+1.88266613629678</f>
        <v>3.3351661911799253</v>
      </c>
      <c r="J102" s="11">
        <f>F99+5.0767056489681</f>
        <v>11.208222736008363</v>
      </c>
    </row>
    <row r="103" spans="1:10" hidden="1">
      <c r="A103" s="12">
        <v>2021</v>
      </c>
      <c r="B103" s="28" t="s">
        <v>38</v>
      </c>
      <c r="C103" s="22">
        <f>'Energie AMS'!AY45/1000</f>
        <v>9.7372048801342963</v>
      </c>
      <c r="D103" s="20">
        <f>'Energie AMS'!AY44/1000</f>
        <v>7.9389248384427393</v>
      </c>
      <c r="E103" s="20">
        <f>'Energie AMS'!AY52/1000</f>
        <v>2.9995519131110218</v>
      </c>
      <c r="F103" s="14"/>
      <c r="G103" s="20">
        <f>'Energie AMS'!AZ45/1000</f>
        <v>9.4176249494406363</v>
      </c>
      <c r="H103" s="20">
        <f>'Energie AMS'!AZ44/1000</f>
        <v>3.5938785056236351</v>
      </c>
      <c r="I103" s="20">
        <f>'Energie AMS'!AZ52/1000</f>
        <v>5.9935983056655058</v>
      </c>
      <c r="J103" s="20"/>
    </row>
    <row r="104" spans="1:10">
      <c r="A104" s="12">
        <v>2022</v>
      </c>
      <c r="B104" s="28" t="s">
        <v>38</v>
      </c>
      <c r="C104" s="22">
        <f>C103*$D$146/$C$146</f>
        <v>10.154408621752404</v>
      </c>
      <c r="D104" s="20">
        <f>D103*$D$146/$C$146</f>
        <v>8.2790788341526014</v>
      </c>
      <c r="E104" s="20">
        <f>E103*$D$146/$C$146</f>
        <v>3.1280717806431118</v>
      </c>
      <c r="F104" s="14"/>
      <c r="G104" s="20">
        <f>G103*$D$146/$C$146</f>
        <v>9.8211358557458652</v>
      </c>
      <c r="H104" s="20">
        <f>H103*$D$146/$C$146</f>
        <v>3.7478631016062147</v>
      </c>
      <c r="I104" s="20">
        <f>I103*$D$146/$C$146</f>
        <v>6.2504021492388491</v>
      </c>
      <c r="J104" s="20"/>
    </row>
    <row r="105" spans="1:10" hidden="1">
      <c r="A105" s="12">
        <v>2021</v>
      </c>
      <c r="B105" s="28" t="s">
        <v>43</v>
      </c>
      <c r="C105" s="22"/>
      <c r="D105" s="20"/>
      <c r="E105" s="20"/>
      <c r="F105" s="14"/>
      <c r="G105" s="11">
        <f>'Energie AMS'!BA45/1000</f>
        <v>9.7643835608210416</v>
      </c>
      <c r="H105" s="11">
        <f>'Energie AMS'!BA44/1000</f>
        <v>3.8878457332708307</v>
      </c>
      <c r="I105" s="11">
        <f>'Energie AMS'!BA52/1000</f>
        <v>7.9212310710423477</v>
      </c>
      <c r="J105" s="20"/>
    </row>
    <row r="106" spans="1:10">
      <c r="A106" s="12">
        <v>2022</v>
      </c>
      <c r="B106" s="28" t="s">
        <v>43</v>
      </c>
      <c r="C106" s="22"/>
      <c r="D106" s="20"/>
      <c r="E106" s="20"/>
      <c r="F106" s="14"/>
      <c r="G106" s="11">
        <f>G105*$D$146/$C$146</f>
        <v>10.182751809853171</v>
      </c>
      <c r="H106" s="11">
        <f t="shared" ref="H106:I106" si="2">H105*$D$146/$C$146</f>
        <v>4.0544257535869095</v>
      </c>
      <c r="I106" s="11">
        <f t="shared" si="2"/>
        <v>8.2606269533044987</v>
      </c>
      <c r="J106" s="20"/>
    </row>
    <row r="107" spans="1:10" hidden="1">
      <c r="A107" s="12">
        <v>2021</v>
      </c>
      <c r="B107" s="28" t="s">
        <v>44</v>
      </c>
      <c r="C107" s="22"/>
      <c r="D107" s="20"/>
      <c r="E107" s="20"/>
      <c r="F107" s="14"/>
      <c r="G107" s="11">
        <f>'Energie AMS'!BB45/1000</f>
        <v>14.782084082424067</v>
      </c>
      <c r="H107" s="11">
        <f>'Energie AMS'!BB44/1000</f>
        <v>6.8698813504270531</v>
      </c>
      <c r="I107" s="11">
        <f>'Energie AMS'!BB52/1000</f>
        <v>7.9480139117334403</v>
      </c>
      <c r="J107" s="20"/>
    </row>
    <row r="108" spans="1:10">
      <c r="A108" s="12">
        <v>2022</v>
      </c>
      <c r="B108" s="28" t="s">
        <v>44</v>
      </c>
      <c r="C108" s="22"/>
      <c r="D108" s="20"/>
      <c r="E108" s="20"/>
      <c r="F108" s="14"/>
      <c r="G108" s="20">
        <f t="shared" ref="G108:I108" si="3">G107*$D$146/$C$146</f>
        <v>15.415442511667239</v>
      </c>
      <c r="H108" s="20">
        <f t="shared" si="3"/>
        <v>7.1642307288321527</v>
      </c>
      <c r="I108" s="20">
        <f t="shared" si="3"/>
        <v>8.2885573411084454</v>
      </c>
      <c r="J108" s="20"/>
    </row>
    <row r="109" spans="1:10">
      <c r="A109" s="12">
        <v>2022</v>
      </c>
      <c r="B109" s="27" t="s">
        <v>33</v>
      </c>
      <c r="C109" s="8"/>
      <c r="D109" s="9"/>
      <c r="E109" s="9"/>
      <c r="F109" s="21"/>
      <c r="G109" s="9">
        <v>4.818804243530626</v>
      </c>
      <c r="H109" s="9">
        <v>5.3840850731707315</v>
      </c>
      <c r="I109" s="9">
        <v>0.22643610071747344</v>
      </c>
      <c r="J109" s="9">
        <v>7.892802960148968</v>
      </c>
    </row>
    <row r="110" spans="1:10">
      <c r="A110" s="12">
        <v>2022</v>
      </c>
      <c r="B110" s="27" t="s">
        <v>48</v>
      </c>
      <c r="C110" s="8"/>
      <c r="D110" s="9"/>
      <c r="E110" s="9"/>
      <c r="F110" s="21"/>
      <c r="G110" s="9">
        <f>C99-0.528409654523085</f>
        <v>5.580261022267738</v>
      </c>
      <c r="H110" s="9">
        <f>D99-0.146634848198404</f>
        <v>4.5716126829268289</v>
      </c>
      <c r="I110" s="9">
        <f>E99-1.15606067384493</f>
        <v>0.29643938103821554</v>
      </c>
      <c r="J110" s="9">
        <f>F99+2.16840960516848</f>
        <v>8.2999266922087429</v>
      </c>
    </row>
    <row r="111" spans="1:10">
      <c r="A111" s="12">
        <v>2022</v>
      </c>
      <c r="B111" s="27" t="s">
        <v>50</v>
      </c>
      <c r="C111" s="8"/>
      <c r="D111" s="9"/>
      <c r="E111" s="9"/>
      <c r="F111" s="21"/>
      <c r="G111" s="9">
        <f>C99-0.255230954596351</f>
        <v>5.8534397221944712</v>
      </c>
      <c r="H111" s="9">
        <f>D99-0.680522155890711</f>
        <v>4.0377253752345217</v>
      </c>
      <c r="I111" s="9">
        <f>E99-1.14085373190351</f>
        <v>0.31164632297963557</v>
      </c>
      <c r="J111" s="9">
        <f>F99+2.21417963859134</f>
        <v>8.345696725631603</v>
      </c>
    </row>
    <row r="112" spans="1:10" hidden="1">
      <c r="A112" s="12">
        <v>2021</v>
      </c>
      <c r="B112" s="27" t="s">
        <v>39</v>
      </c>
      <c r="C112" s="8">
        <f>'Energie AME'!AY45/1000</f>
        <v>9.7372048801342963</v>
      </c>
      <c r="D112" s="9">
        <f>'Energie AME'!AY44/1000</f>
        <v>7.9389248384427393</v>
      </c>
      <c r="E112" s="9">
        <f>'Energie AME'!AY52/1000</f>
        <v>2.9995519131110218</v>
      </c>
      <c r="F112" s="21"/>
      <c r="G112" s="9">
        <f>'Energie AME'!AZ45/1000</f>
        <v>8.6308286975629169</v>
      </c>
      <c r="H112" s="9">
        <f>'Energie AME'!AZ44/1000</f>
        <v>4.3536336162911127</v>
      </c>
      <c r="I112" s="9">
        <f>'Energie AME'!AZ52/1000</f>
        <v>3.7736452586853284</v>
      </c>
      <c r="J112" s="9"/>
    </row>
    <row r="113" spans="1:10">
      <c r="A113" s="12">
        <v>2022</v>
      </c>
      <c r="B113" s="27" t="s">
        <v>39</v>
      </c>
      <c r="C113" s="8">
        <f>C112*$D$146/$C$146</f>
        <v>10.154408621752404</v>
      </c>
      <c r="D113" s="9">
        <f>D112*$D$146/$C$146</f>
        <v>8.2790788341526014</v>
      </c>
      <c r="E113" s="9">
        <f>E112*$D$146/$C$146</f>
        <v>3.1280717806431118</v>
      </c>
      <c r="F113" s="21"/>
      <c r="G113" s="9">
        <f>G112*$D$146/$C$146</f>
        <v>9.0006282519745255</v>
      </c>
      <c r="H113" s="9">
        <f>H112*$D$146/$C$146</f>
        <v>4.5401709498185943</v>
      </c>
      <c r="I113" s="9">
        <f>I112*$D$146/$C$146</f>
        <v>3.935332204872009</v>
      </c>
      <c r="J113" s="9"/>
    </row>
    <row r="114" spans="1:10" hidden="1">
      <c r="A114" s="12">
        <v>2021</v>
      </c>
      <c r="B114" s="27" t="s">
        <v>45</v>
      </c>
      <c r="C114" s="8"/>
      <c r="D114" s="9"/>
      <c r="E114" s="9"/>
      <c r="F114" s="21"/>
      <c r="G114" s="9">
        <f>'Energie AME'!BA45/1000</f>
        <v>8.976958217367784</v>
      </c>
      <c r="H114" s="9">
        <f>'Energie AME'!BA44/1000</f>
        <v>5.7599419399130838</v>
      </c>
      <c r="I114" s="9">
        <f>'Energie AME'!BA52/1000</f>
        <v>3.4213310505207479</v>
      </c>
      <c r="J114" s="9"/>
    </row>
    <row r="115" spans="1:10">
      <c r="A115" s="12">
        <v>2022</v>
      </c>
      <c r="B115" s="27" t="s">
        <v>45</v>
      </c>
      <c r="C115" s="8"/>
      <c r="D115" s="9"/>
      <c r="E115" s="9"/>
      <c r="F115" s="21"/>
      <c r="G115" s="9">
        <f t="shared" ref="G115:I115" si="4">G114*$D$146/$C$146</f>
        <v>9.3615881602250219</v>
      </c>
      <c r="H115" s="9">
        <f t="shared" si="4"/>
        <v>6.0067344597806196</v>
      </c>
      <c r="I115" s="9">
        <f t="shared" si="4"/>
        <v>3.5679226169058427</v>
      </c>
      <c r="J115" s="9"/>
    </row>
    <row r="116" spans="1:10" hidden="1">
      <c r="A116" s="12">
        <v>2021</v>
      </c>
      <c r="B116" s="27" t="s">
        <v>46</v>
      </c>
      <c r="C116" s="8"/>
      <c r="D116" s="9"/>
      <c r="E116" s="9"/>
      <c r="F116" s="21"/>
      <c r="G116" s="9">
        <f>'Energie AME'!BB45/1000</f>
        <v>9.8746334139439398</v>
      </c>
      <c r="H116" s="9">
        <f>'Energie AME'!BB44/1000</f>
        <v>3.2366868401080175</v>
      </c>
      <c r="I116" s="9">
        <f>'Energie AME'!BB52/1000</f>
        <v>3.9083858654970149</v>
      </c>
      <c r="J116" s="9"/>
    </row>
    <row r="117" spans="1:10">
      <c r="A117" s="12">
        <v>2022</v>
      </c>
      <c r="B117" s="27" t="s">
        <v>46</v>
      </c>
      <c r="C117" s="8"/>
      <c r="D117" s="9"/>
      <c r="E117" s="9"/>
      <c r="F117" s="21"/>
      <c r="G117" s="9">
        <f t="shared" ref="G117:I117" si="5">G116*$D$146/$C$146</f>
        <v>10.297725467373937</v>
      </c>
      <c r="H117" s="9">
        <f t="shared" si="5"/>
        <v>3.3753670750175386</v>
      </c>
      <c r="I117" s="9">
        <f t="shared" si="5"/>
        <v>4.0758459556199416</v>
      </c>
      <c r="J117" s="9"/>
    </row>
    <row r="118" spans="1:10">
      <c r="A118" s="12"/>
      <c r="C118" s="8"/>
      <c r="D118" s="9"/>
      <c r="E118" s="9"/>
      <c r="F118" s="9"/>
      <c r="G118" s="9"/>
      <c r="H118" s="9"/>
      <c r="I118" s="9"/>
      <c r="J118" s="9"/>
    </row>
    <row r="119" spans="1:10">
      <c r="A119" s="12"/>
      <c r="B119" s="13" t="s">
        <v>21</v>
      </c>
      <c r="C119" s="4">
        <v>2021</v>
      </c>
      <c r="D119" s="3" t="s">
        <v>0</v>
      </c>
      <c r="E119" s="4" t="s">
        <v>2</v>
      </c>
      <c r="F119" s="3" t="s">
        <v>3</v>
      </c>
    </row>
    <row r="120" spans="1:10">
      <c r="B120" s="23" t="s">
        <v>10</v>
      </c>
      <c r="C120" s="24"/>
      <c r="D120" s="16"/>
      <c r="E120" s="5"/>
      <c r="F120" s="1"/>
    </row>
    <row r="121" spans="1:10">
      <c r="B121" t="s">
        <v>1</v>
      </c>
      <c r="C121" s="8"/>
      <c r="D121" s="9"/>
      <c r="E121" s="7"/>
    </row>
    <row r="122" spans="1:10">
      <c r="B122" t="s">
        <v>26</v>
      </c>
      <c r="C122" s="8"/>
      <c r="D122" s="9"/>
      <c r="E122" s="7"/>
      <c r="F122">
        <v>4</v>
      </c>
    </row>
    <row r="123" spans="1:10">
      <c r="B123" t="s">
        <v>27</v>
      </c>
      <c r="C123" s="8"/>
      <c r="D123" s="9"/>
      <c r="E123" s="7"/>
      <c r="F123">
        <v>5</v>
      </c>
    </row>
    <row r="124" spans="1:10" hidden="1">
      <c r="A124" s="12">
        <v>2021</v>
      </c>
      <c r="B124" t="s">
        <v>7</v>
      </c>
      <c r="C124" s="8">
        <f>SUMIFS('Industrie AMS'!$C$43:$AW$43,'Industrie AMS'!$C$1:$AW$1,Investissements!C1)/1000</f>
        <v>8.3702125456136756</v>
      </c>
      <c r="D124" s="21">
        <f>SUMIFS('Industrie AMS'!$C$43:$AW$43,'Industrie AMS'!$C$1:$AW$1,Investissements!D1)/1000</f>
        <v>12.41604341880276</v>
      </c>
      <c r="F124" s="2">
        <f>(D124-C124)</f>
        <v>4.0458308731890842</v>
      </c>
    </row>
    <row r="125" spans="1:10">
      <c r="A125" s="12">
        <v>2022</v>
      </c>
      <c r="B125" t="s">
        <v>7</v>
      </c>
      <c r="C125" s="8">
        <f>C124*$D$146/$C$146</f>
        <v>8.7288456477365823</v>
      </c>
      <c r="D125" s="9">
        <f t="shared" ref="D125" si="6">D124*$D$146/$C$146</f>
        <v>12.948025628706302</v>
      </c>
      <c r="E125" s="7">
        <f t="shared" ref="E125" si="7">E124*$D$146/$C$146</f>
        <v>0</v>
      </c>
      <c r="F125" s="2">
        <f t="shared" ref="F125" si="8">F124*$D$146/$C$146</f>
        <v>4.2191799809697219</v>
      </c>
    </row>
    <row r="126" spans="1:10">
      <c r="B126" s="23" t="s">
        <v>11</v>
      </c>
      <c r="C126" s="24"/>
      <c r="D126" s="16"/>
      <c r="E126" s="5"/>
      <c r="F126" s="1"/>
    </row>
    <row r="127" spans="1:10">
      <c r="B127" t="s">
        <v>1</v>
      </c>
      <c r="C127" s="8"/>
      <c r="D127" s="9"/>
      <c r="E127" s="7"/>
    </row>
    <row r="128" spans="1:10">
      <c r="B128" t="s">
        <v>26</v>
      </c>
      <c r="C128" s="8"/>
      <c r="D128" s="9"/>
      <c r="E128" s="7"/>
      <c r="F128">
        <v>2</v>
      </c>
    </row>
    <row r="129" spans="1:6">
      <c r="B129" t="s">
        <v>27</v>
      </c>
      <c r="C129" s="8"/>
      <c r="D129" s="9"/>
      <c r="E129" s="7"/>
      <c r="F129">
        <v>1.5</v>
      </c>
    </row>
    <row r="130" spans="1:6" hidden="1">
      <c r="A130" s="12">
        <v>2021</v>
      </c>
      <c r="B130" t="s">
        <v>7</v>
      </c>
      <c r="C130" s="8">
        <f>SUMIFS('Industrie AMS'!$C$30:$AW$30,'Industrie AMS'!$C$1:$AW$1,Investissements!C1)/1000</f>
        <v>0.8228050517972838</v>
      </c>
      <c r="D130" s="21">
        <f>SUMIFS('Industrie AMS'!$C$30:$AW$30,'Industrie AMS'!$C$1:$AW$1,Investissements!D1)/1000</f>
        <v>0.37900306332743472</v>
      </c>
      <c r="E130" s="7"/>
      <c r="F130" s="2">
        <f>(D130-C130)</f>
        <v>-0.44380198846984908</v>
      </c>
    </row>
    <row r="131" spans="1:6">
      <c r="A131" s="12">
        <v>2022</v>
      </c>
      <c r="B131" t="s">
        <v>7</v>
      </c>
      <c r="C131" s="8">
        <f>C130*$D$146/$C$146</f>
        <v>0.85805924953245305</v>
      </c>
      <c r="D131" s="9">
        <f t="shared" ref="D131" si="9">D130*$D$146/$C$146</f>
        <v>0.39524196330452444</v>
      </c>
      <c r="E131" s="7">
        <f t="shared" ref="E131" si="10">E130*$D$146/$C$146</f>
        <v>0</v>
      </c>
      <c r="F131" s="2">
        <f t="shared" ref="F131" si="11">F130*$D$146/$C$146</f>
        <v>-0.46281728622792856</v>
      </c>
    </row>
    <row r="145" spans="2:4">
      <c r="B145" t="s">
        <v>16</v>
      </c>
      <c r="C145">
        <v>2021</v>
      </c>
      <c r="D145">
        <v>2022</v>
      </c>
    </row>
    <row r="146" spans="2:4">
      <c r="C146">
        <v>1.3201334950000001</v>
      </c>
      <c r="D146">
        <v>1.376696404</v>
      </c>
    </row>
  </sheetData>
  <mergeCells count="3">
    <mergeCell ref="B97:B98"/>
    <mergeCell ref="G97:J97"/>
    <mergeCell ref="C97:F9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8376-6367-4A57-B6E5-D157F9A4310F}">
  <sheetPr>
    <tabColor theme="7" tint="0.79998168889431442"/>
  </sheetPr>
  <dimension ref="A1:AX177"/>
  <sheetViews>
    <sheetView workbookViewId="0">
      <pane xSplit="2" ySplit="1" topLeftCell="C14" activePane="bottomRight" state="frozen"/>
      <selection activeCell="V23" sqref="V23"/>
      <selection pane="topRight" activeCell="V23" sqref="V23"/>
      <selection pane="bottomLeft" activeCell="V23" sqref="V23"/>
      <selection pane="bottomRight" activeCell="R23" sqref="R23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4" spans="1:50">
      <c r="A4" s="51" t="s">
        <v>199</v>
      </c>
      <c r="B4" t="s">
        <v>200</v>
      </c>
      <c r="C4" s="9">
        <v>42791.177688711869</v>
      </c>
      <c r="D4" s="9">
        <v>43478.203887702817</v>
      </c>
      <c r="E4" s="9">
        <v>44176.548886993362</v>
      </c>
      <c r="F4" s="9">
        <v>46558.18357369033</v>
      </c>
      <c r="G4" s="9">
        <v>46381.515305876936</v>
      </c>
      <c r="H4" s="9">
        <v>40229.35573149367</v>
      </c>
      <c r="I4" s="9">
        <v>42344.214223719719</v>
      </c>
      <c r="J4" s="9">
        <v>43327.16522001323</v>
      </c>
      <c r="K4" s="9">
        <v>43005.840417310537</v>
      </c>
      <c r="L4" s="9">
        <v>43026.862740883465</v>
      </c>
      <c r="M4" s="9">
        <v>44805.794988842325</v>
      </c>
      <c r="N4" s="9">
        <v>45014.988403029609</v>
      </c>
      <c r="O4" s="9">
        <v>46249.0704187382</v>
      </c>
      <c r="P4" s="9">
        <v>48973.6631388522</v>
      </c>
      <c r="Q4" s="9">
        <v>51495.996262018059</v>
      </c>
      <c r="R4" s="9">
        <v>52672.838744336368</v>
      </c>
      <c r="S4" s="9">
        <v>53581.61407357904</v>
      </c>
      <c r="T4" s="9">
        <v>54683.818604476532</v>
      </c>
      <c r="U4" s="9">
        <v>55410.136933767062</v>
      </c>
      <c r="V4" s="9">
        <v>56161.54775850397</v>
      </c>
      <c r="W4" s="9">
        <v>56564.578948900737</v>
      </c>
      <c r="X4" s="9">
        <v>56829.103690578399</v>
      </c>
      <c r="Y4" s="9">
        <v>56785.570723077559</v>
      </c>
      <c r="Z4" s="9">
        <v>56844.113568360328</v>
      </c>
      <c r="AA4" s="9">
        <v>56989.593226108453</v>
      </c>
      <c r="AB4" s="9">
        <v>57227.862353799304</v>
      </c>
      <c r="AC4" s="9">
        <v>57569.426154245557</v>
      </c>
      <c r="AD4" s="9">
        <v>58036.299366044419</v>
      </c>
      <c r="AE4" s="9">
        <v>58595.61085826694</v>
      </c>
      <c r="AF4" s="9">
        <v>59246.775922323875</v>
      </c>
      <c r="AG4" s="9">
        <v>59971.533870923311</v>
      </c>
      <c r="AH4" s="9">
        <v>60745.126482409556</v>
      </c>
      <c r="AI4" s="9">
        <v>61581.232097294342</v>
      </c>
      <c r="AJ4" s="9">
        <v>62452.256838484573</v>
      </c>
      <c r="AK4" s="9">
        <v>63358.026565918699</v>
      </c>
      <c r="AL4" s="9">
        <v>64289.415616722181</v>
      </c>
      <c r="AM4" s="9">
        <v>65237.295606512504</v>
      </c>
      <c r="AN4" s="9">
        <v>66158.634077223353</v>
      </c>
      <c r="AO4" s="9">
        <v>67113.216687147011</v>
      </c>
      <c r="AP4" s="9">
        <v>68088.366578902962</v>
      </c>
      <c r="AQ4" s="9">
        <v>69085.419948220369</v>
      </c>
      <c r="AR4" s="9">
        <v>70085.978495835021</v>
      </c>
      <c r="AS4" s="9">
        <v>71099.677149495838</v>
      </c>
      <c r="AT4" s="9">
        <v>72107.7459036207</v>
      </c>
      <c r="AU4" s="9">
        <v>73104.918062155062</v>
      </c>
      <c r="AV4" s="9">
        <v>74089.513115443624</v>
      </c>
      <c r="AW4" s="9">
        <v>75101.823442433597</v>
      </c>
    </row>
    <row r="5" spans="1:50" ht="15" customHeight="1">
      <c r="A5" s="51"/>
      <c r="B5" t="s">
        <v>201</v>
      </c>
      <c r="C5" s="9">
        <v>477.92651003197358</v>
      </c>
      <c r="D5" s="9">
        <v>485.5997747402468</v>
      </c>
      <c r="E5" s="9">
        <v>493.25953796961858</v>
      </c>
      <c r="F5" s="9">
        <v>449.44057016535538</v>
      </c>
      <c r="G5" s="9">
        <v>1478.9219228641375</v>
      </c>
      <c r="H5" s="9">
        <v>-587.08736088885405</v>
      </c>
      <c r="I5" s="9">
        <v>620.11870716012038</v>
      </c>
      <c r="J5" s="9">
        <v>1828.9621527581376</v>
      </c>
      <c r="K5" s="9">
        <v>2550.6706395066249</v>
      </c>
      <c r="L5" s="9">
        <v>1868.7840016244725</v>
      </c>
      <c r="M5" s="9">
        <v>1193.8811921909676</v>
      </c>
      <c r="N5" s="9">
        <v>-150.42047212120059</v>
      </c>
      <c r="O5" s="9">
        <v>4381.6668197737135</v>
      </c>
      <c r="P5" s="9">
        <v>7524.9473787172319</v>
      </c>
      <c r="Q5" s="9">
        <v>9572.0120717380996</v>
      </c>
      <c r="R5" s="9">
        <v>9816.4982142317367</v>
      </c>
      <c r="S5" s="9">
        <v>9468.4991517086728</v>
      </c>
      <c r="T5" s="9">
        <v>8370.2125456136764</v>
      </c>
      <c r="U5" s="9">
        <v>8157.7341074604446</v>
      </c>
      <c r="V5" s="9">
        <v>7638.5800899790183</v>
      </c>
      <c r="W5" s="9">
        <v>7460.8027734469206</v>
      </c>
      <c r="X5" s="9">
        <v>7115.7299966752571</v>
      </c>
      <c r="Y5" s="9">
        <v>6479.382489678972</v>
      </c>
      <c r="Z5" s="9">
        <v>5856.0960683163703</v>
      </c>
      <c r="AA5" s="9">
        <v>5490.701690387752</v>
      </c>
      <c r="AB5" s="9">
        <v>5286.1973270436692</v>
      </c>
      <c r="AC5" s="9">
        <v>5195.0662773011309</v>
      </c>
      <c r="AD5" s="9">
        <v>5166.3264140909796</v>
      </c>
      <c r="AE5" s="9">
        <v>5174.6071502418754</v>
      </c>
      <c r="AF5" s="9">
        <v>5207.5549023567992</v>
      </c>
      <c r="AG5" s="9">
        <v>5245.0529989077795</v>
      </c>
      <c r="AH5" s="9">
        <v>5279.9581681891468</v>
      </c>
      <c r="AI5" s="9">
        <v>5325.7425553623507</v>
      </c>
      <c r="AJ5" s="9">
        <v>5365.6047452608618</v>
      </c>
      <c r="AK5" s="9">
        <v>5406.131915902718</v>
      </c>
      <c r="AL5" s="9">
        <v>5444.5361253833908</v>
      </c>
      <c r="AM5" s="9">
        <v>5481.225973357039</v>
      </c>
      <c r="AN5" s="9">
        <v>5593.4882009886678</v>
      </c>
      <c r="AO5" s="9">
        <v>5708.1360119258716</v>
      </c>
      <c r="AP5" s="9">
        <v>5812.4728575782719</v>
      </c>
      <c r="AQ5" s="9">
        <v>5908.3000086342645</v>
      </c>
      <c r="AR5" s="9">
        <v>5996.3472687938702</v>
      </c>
      <c r="AS5" s="9">
        <v>6083.679028235154</v>
      </c>
      <c r="AT5" s="9">
        <v>6157.3970160149838</v>
      </c>
      <c r="AU5" s="9">
        <v>6219.175288396953</v>
      </c>
      <c r="AV5" s="9">
        <v>6268.2042118162262</v>
      </c>
      <c r="AW5" s="9">
        <v>6300.8979112154275</v>
      </c>
    </row>
    <row r="6" spans="1:50">
      <c r="A6" s="51"/>
      <c r="B6" t="s">
        <v>191</v>
      </c>
      <c r="C6" s="9">
        <v>1119840.8286241097</v>
      </c>
      <c r="D6" s="9">
        <v>1134696.9072004058</v>
      </c>
      <c r="E6" s="9">
        <v>1149762.9990405096</v>
      </c>
      <c r="F6" s="9">
        <v>1177383.8854061274</v>
      </c>
      <c r="G6" s="9">
        <v>1175996.2272263968</v>
      </c>
      <c r="H6" s="9">
        <v>1079247.8215745369</v>
      </c>
      <c r="I6" s="9">
        <v>1105901.4534926242</v>
      </c>
      <c r="J6" s="9">
        <v>1128414.9907212986</v>
      </c>
      <c r="K6" s="9">
        <v>1119136.99909846</v>
      </c>
      <c r="L6" s="9">
        <v>1109470.0898204593</v>
      </c>
      <c r="M6" s="9">
        <v>1113238.1309823324</v>
      </c>
      <c r="N6" s="9">
        <v>1120383.164628854</v>
      </c>
      <c r="O6" s="9">
        <v>1134750.859775288</v>
      </c>
      <c r="P6" s="9">
        <v>1181188.5411459622</v>
      </c>
      <c r="Q6" s="9">
        <v>1203782.6707685543</v>
      </c>
      <c r="R6" s="9">
        <v>1220823.5916606521</v>
      </c>
      <c r="S6" s="9">
        <v>1228651.4716803886</v>
      </c>
      <c r="T6" s="9">
        <v>1252215.9755886111</v>
      </c>
      <c r="U6" s="9">
        <v>1262134.516235186</v>
      </c>
      <c r="V6" s="9">
        <v>1278027.5067824139</v>
      </c>
      <c r="W6" s="9">
        <v>1282485.4880745602</v>
      </c>
      <c r="X6" s="9">
        <v>1288544.0870896007</v>
      </c>
      <c r="Y6" s="9">
        <v>1283918.9512696438</v>
      </c>
      <c r="Z6" s="9">
        <v>1285536.7399644936</v>
      </c>
      <c r="AA6" s="9">
        <v>1288724.7006227239</v>
      </c>
      <c r="AB6" s="9">
        <v>1293987.2955540845</v>
      </c>
      <c r="AC6" s="9">
        <v>1301472.7000860488</v>
      </c>
      <c r="AD6" s="9">
        <v>1311854.7291912306</v>
      </c>
      <c r="AE6" s="9">
        <v>1323738.660391615</v>
      </c>
      <c r="AF6" s="9">
        <v>1337429.0104711242</v>
      </c>
      <c r="AG6" s="9">
        <v>1352282.5746468878</v>
      </c>
      <c r="AH6" s="9">
        <v>1367765.3886235112</v>
      </c>
      <c r="AI6" s="9">
        <v>1384432.2695932144</v>
      </c>
      <c r="AJ6" s="9">
        <v>1401158.4166280702</v>
      </c>
      <c r="AK6" s="9">
        <v>1418660.4371623246</v>
      </c>
      <c r="AL6" s="9">
        <v>1436521.0743501622</v>
      </c>
      <c r="AM6" s="9">
        <v>1454608.5403718643</v>
      </c>
      <c r="AN6" s="9">
        <v>1471464.734627801</v>
      </c>
      <c r="AO6" s="9">
        <v>1489636.8615147581</v>
      </c>
      <c r="AP6" s="9">
        <v>1508151.9699627601</v>
      </c>
      <c r="AQ6" s="9">
        <v>1527337.2310246204</v>
      </c>
      <c r="AR6" s="9">
        <v>1546498.4015272579</v>
      </c>
      <c r="AS6" s="9">
        <v>1566314.2408439666</v>
      </c>
      <c r="AT6" s="9">
        <v>1586125.2924198657</v>
      </c>
      <c r="AU6" s="9">
        <v>1605813.5211704781</v>
      </c>
      <c r="AV6" s="9">
        <v>1625432.4038222658</v>
      </c>
      <c r="AW6" s="9">
        <v>1646615.6090103395</v>
      </c>
    </row>
    <row r="7" spans="1:50">
      <c r="A7" s="51"/>
      <c r="B7" t="s">
        <v>202</v>
      </c>
      <c r="C7" s="9">
        <v>37302.236593428621</v>
      </c>
      <c r="D7" s="9">
        <v>37901.136067686413</v>
      </c>
      <c r="E7" s="9">
        <v>38507.492644015801</v>
      </c>
      <c r="F7" s="9">
        <v>39024.021336887054</v>
      </c>
      <c r="G7" s="9">
        <v>41147.641047738733</v>
      </c>
      <c r="H7" s="9">
        <v>33746.827964641256</v>
      </c>
      <c r="I7" s="9">
        <v>36634.53618323597</v>
      </c>
      <c r="J7" s="9">
        <v>40383.461058848879</v>
      </c>
      <c r="K7" s="9">
        <v>41688.867865965454</v>
      </c>
      <c r="L7" s="9">
        <v>40513.155556342324</v>
      </c>
      <c r="M7" s="9">
        <v>39156.093866452582</v>
      </c>
      <c r="N7" s="9">
        <v>36511.312364137964</v>
      </c>
      <c r="O7" s="9">
        <v>34525.041567755587</v>
      </c>
      <c r="P7" s="9">
        <v>36480.652971461721</v>
      </c>
      <c r="Q7" s="9">
        <v>39004.39111490982</v>
      </c>
      <c r="R7" s="9">
        <v>37774.615108329221</v>
      </c>
      <c r="S7" s="9">
        <v>37916.67194340389</v>
      </c>
      <c r="T7" s="9">
        <v>39212.41844724703</v>
      </c>
      <c r="U7" s="9">
        <v>40670.387311229351</v>
      </c>
      <c r="V7" s="9">
        <v>42556.672884429412</v>
      </c>
      <c r="W7" s="9">
        <v>43957.494095973037</v>
      </c>
      <c r="X7" s="9">
        <v>45374.148028919866</v>
      </c>
      <c r="Y7" s="9">
        <v>44833.450824449297</v>
      </c>
      <c r="Z7" s="9">
        <v>44549.755816857796</v>
      </c>
      <c r="AA7" s="9">
        <v>44437.867652634872</v>
      </c>
      <c r="AB7" s="9">
        <v>44523.249847971929</v>
      </c>
      <c r="AC7" s="9">
        <v>44778.199749755062</v>
      </c>
      <c r="AD7" s="9">
        <v>45152.667223072058</v>
      </c>
      <c r="AE7" s="9">
        <v>45619.149729072458</v>
      </c>
      <c r="AF7" s="9">
        <v>46159.041502397253</v>
      </c>
      <c r="AG7" s="9">
        <v>46750.189816639831</v>
      </c>
      <c r="AH7" s="9">
        <v>47390.975845256638</v>
      </c>
      <c r="AI7" s="9">
        <v>48071.20872900424</v>
      </c>
      <c r="AJ7" s="9">
        <v>48779.004505325844</v>
      </c>
      <c r="AK7" s="9">
        <v>49522.875495492874</v>
      </c>
      <c r="AL7" s="9">
        <v>50282.78826329024</v>
      </c>
      <c r="AM7" s="9">
        <v>51054.310763136949</v>
      </c>
      <c r="AN7" s="9">
        <v>51973.493032046463</v>
      </c>
      <c r="AO7" s="9">
        <v>52941.278516491169</v>
      </c>
      <c r="AP7" s="9">
        <v>53921.990924687532</v>
      </c>
      <c r="AQ7" s="9">
        <v>54921.600604450534</v>
      </c>
      <c r="AR7" s="9">
        <v>55917.152459740231</v>
      </c>
      <c r="AS7" s="9">
        <v>57078.502875141799</v>
      </c>
      <c r="AT7" s="9">
        <v>58255.983475026711</v>
      </c>
      <c r="AU7" s="9">
        <v>59439.686603202194</v>
      </c>
      <c r="AV7" s="9">
        <v>60630.761653188812</v>
      </c>
      <c r="AW7" s="9">
        <v>61886.86845821124</v>
      </c>
    </row>
    <row r="8" spans="1:50">
      <c r="A8" s="51"/>
      <c r="B8" t="s">
        <v>203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</row>
    <row r="9" spans="1:50">
      <c r="A9" s="51"/>
      <c r="B9" t="s">
        <v>195</v>
      </c>
      <c r="C9" s="9">
        <v>5016.6176108340578</v>
      </c>
      <c r="D9" s="9">
        <v>5036.7203846313732</v>
      </c>
      <c r="E9" s="9">
        <v>5056.7300790400004</v>
      </c>
      <c r="F9" s="9">
        <v>5130.7441435599994</v>
      </c>
      <c r="G9" s="9">
        <v>5112.8058415400001</v>
      </c>
      <c r="H9" s="9">
        <v>4820.0485384500007</v>
      </c>
      <c r="I9" s="9">
        <v>4702.6650955999994</v>
      </c>
      <c r="J9" s="9">
        <v>4684.2129289699997</v>
      </c>
      <c r="K9" s="9">
        <v>4611.2705963200005</v>
      </c>
      <c r="L9" s="9">
        <v>4532.6675130000003</v>
      </c>
      <c r="M9" s="9">
        <v>4468.7548938999998</v>
      </c>
      <c r="N9" s="9">
        <v>4422.6426036499997</v>
      </c>
      <c r="O9" s="9">
        <v>4403.0251398</v>
      </c>
      <c r="P9" s="9">
        <v>4455.4109733200003</v>
      </c>
      <c r="Q9" s="9">
        <v>4504.6867068299998</v>
      </c>
      <c r="R9" s="9">
        <v>4554.2345197300001</v>
      </c>
      <c r="S9" s="9">
        <v>4567.6493217200004</v>
      </c>
      <c r="T9" s="9">
        <v>4617.5283021100004</v>
      </c>
      <c r="U9" s="9">
        <v>4649.2431643700002</v>
      </c>
      <c r="V9" s="9">
        <v>4682.8429173099994</v>
      </c>
      <c r="W9" s="9">
        <v>4691.6296075999999</v>
      </c>
      <c r="X9" s="9">
        <v>4704.0440979100003</v>
      </c>
      <c r="Y9" s="9">
        <v>4687.6377997099999</v>
      </c>
      <c r="Z9" s="9">
        <v>4671.7070362800005</v>
      </c>
      <c r="AA9" s="9">
        <v>4655.4528213799995</v>
      </c>
      <c r="AB9" s="9">
        <v>4640.3745923799997</v>
      </c>
      <c r="AC9" s="9">
        <v>4627.4396431900004</v>
      </c>
      <c r="AD9" s="9">
        <v>4619.4515930699999</v>
      </c>
      <c r="AE9" s="9">
        <v>4615.0109613100003</v>
      </c>
      <c r="AF9" s="9">
        <v>4613.0191442400001</v>
      </c>
      <c r="AG9" s="9">
        <v>4611.7696458199998</v>
      </c>
      <c r="AH9" s="9">
        <v>4610.55179288</v>
      </c>
      <c r="AI9" s="9">
        <v>4607.4112566799995</v>
      </c>
      <c r="AJ9" s="9">
        <v>4600.4262229699998</v>
      </c>
      <c r="AK9" s="9">
        <v>4592.3777283999998</v>
      </c>
      <c r="AL9" s="9">
        <v>4583.3059103100004</v>
      </c>
      <c r="AM9" s="9">
        <v>4573.2617922600002</v>
      </c>
      <c r="AN9" s="9">
        <v>4557.51850388</v>
      </c>
      <c r="AO9" s="9">
        <v>4540.7719366900001</v>
      </c>
      <c r="AP9" s="9">
        <v>4524.1944558100004</v>
      </c>
      <c r="AQ9" s="9">
        <v>4509.5714960799996</v>
      </c>
      <c r="AR9" s="9">
        <v>4495.8556457200002</v>
      </c>
      <c r="AS9" s="9">
        <v>4483.6809742100004</v>
      </c>
      <c r="AT9" s="9">
        <v>4472.4738441099998</v>
      </c>
      <c r="AU9" s="9">
        <v>4461.34690237</v>
      </c>
      <c r="AV9" s="9">
        <v>4450.2302988600004</v>
      </c>
      <c r="AW9" s="9">
        <v>4443.4557140799998</v>
      </c>
    </row>
    <row r="10" spans="1:50">
      <c r="A10" s="51"/>
      <c r="B10" t="s">
        <v>204</v>
      </c>
      <c r="C10" s="9">
        <v>1284882.7443457933</v>
      </c>
      <c r="D10" s="9">
        <v>1305511.9524133631</v>
      </c>
      <c r="E10" s="9">
        <v>1326364.575686892</v>
      </c>
      <c r="F10" s="9">
        <v>1367647.0566366774</v>
      </c>
      <c r="G10" s="9">
        <v>1351136.0229267853</v>
      </c>
      <c r="H10" s="9">
        <v>1227274.1253964677</v>
      </c>
      <c r="I10" s="9">
        <v>1265701.2550013959</v>
      </c>
      <c r="J10" s="9">
        <v>1299753.2341395</v>
      </c>
      <c r="K10" s="9">
        <v>1279294.5029988552</v>
      </c>
      <c r="L10" s="9">
        <v>1271312.2422801764</v>
      </c>
      <c r="M10" s="9">
        <v>1276454.3890077607</v>
      </c>
      <c r="N10" s="9">
        <v>1289832.8568437134</v>
      </c>
      <c r="O10" s="9">
        <v>1304497.4744620905</v>
      </c>
      <c r="P10" s="9">
        <v>1355121.0245999307</v>
      </c>
      <c r="Q10" s="9">
        <v>1377255.4629639448</v>
      </c>
      <c r="R10" s="9">
        <v>1400615.3026988243</v>
      </c>
      <c r="S10" s="9">
        <v>1411104.65426303</v>
      </c>
      <c r="T10" s="9">
        <v>1446820.8593106619</v>
      </c>
      <c r="U10" s="9">
        <v>1465004.7119583082</v>
      </c>
      <c r="V10" s="9">
        <v>1494918.7569528366</v>
      </c>
      <c r="W10" s="9">
        <v>1508619.1391610247</v>
      </c>
      <c r="X10" s="9">
        <v>1525023.8907308502</v>
      </c>
      <c r="Y10" s="9">
        <v>1528959.0190426516</v>
      </c>
      <c r="Z10" s="9">
        <v>1540953.0630768712</v>
      </c>
      <c r="AA10" s="9">
        <v>1553462.3416865023</v>
      </c>
      <c r="AB10" s="9">
        <v>1566976.8449287587</v>
      </c>
      <c r="AC10" s="9">
        <v>1581850.8368342845</v>
      </c>
      <c r="AD10" s="9">
        <v>1599207.9527852614</v>
      </c>
      <c r="AE10" s="9">
        <v>1617375.9036506026</v>
      </c>
      <c r="AF10" s="9">
        <v>1637018.2375323712</v>
      </c>
      <c r="AG10" s="9">
        <v>1657605.0646346486</v>
      </c>
      <c r="AH10" s="9">
        <v>1678809.418230382</v>
      </c>
      <c r="AI10" s="9">
        <v>1701330.4332773425</v>
      </c>
      <c r="AJ10" s="9">
        <v>1723939.2282080967</v>
      </c>
      <c r="AK10" s="9">
        <v>1747613.2397889204</v>
      </c>
      <c r="AL10" s="9">
        <v>1771788.6281552957</v>
      </c>
      <c r="AM10" s="9">
        <v>1796280.526010894</v>
      </c>
      <c r="AN10" s="9">
        <v>1818360.1047149105</v>
      </c>
      <c r="AO10" s="9">
        <v>1842459.4196624127</v>
      </c>
      <c r="AP10" s="9">
        <v>1867005.8433144044</v>
      </c>
      <c r="AQ10" s="9">
        <v>1892521.1859486091</v>
      </c>
      <c r="AR10" s="9">
        <v>1918002.9206712863</v>
      </c>
      <c r="AS10" s="9">
        <v>1944224.1695302802</v>
      </c>
      <c r="AT10" s="9">
        <v>1970662.5519820207</v>
      </c>
      <c r="AU10" s="9">
        <v>1997214.4375958969</v>
      </c>
      <c r="AV10" s="9">
        <v>2024007.8286753902</v>
      </c>
      <c r="AW10" s="9">
        <v>2053605.8277017514</v>
      </c>
    </row>
    <row r="11" spans="1:50">
      <c r="A11" s="51"/>
      <c r="B11" t="s">
        <v>205</v>
      </c>
      <c r="C11" s="9">
        <v>115.46841825244293</v>
      </c>
      <c r="D11" s="9">
        <v>117.32230105680402</v>
      </c>
      <c r="E11" s="9">
        <v>119.20596588599999</v>
      </c>
      <c r="F11" s="9">
        <v>119.259497854</v>
      </c>
      <c r="G11" s="9">
        <v>110.73896842249999</v>
      </c>
      <c r="H11" s="9">
        <v>98.723148361999975</v>
      </c>
      <c r="I11" s="9">
        <v>101.33606715510001</v>
      </c>
      <c r="J11" s="9">
        <v>101.09505643099999</v>
      </c>
      <c r="K11" s="9">
        <v>93.905506878200015</v>
      </c>
      <c r="L11" s="9">
        <v>91.796986348100006</v>
      </c>
      <c r="M11" s="9">
        <v>91.815238233900004</v>
      </c>
      <c r="N11" s="9">
        <v>93.269331764699984</v>
      </c>
      <c r="O11" s="9">
        <v>90.202303611599973</v>
      </c>
      <c r="P11" s="9">
        <v>86.797469980300008</v>
      </c>
      <c r="Q11" s="9">
        <v>81.106557750299999</v>
      </c>
      <c r="R11" s="9">
        <v>77.002143227100007</v>
      </c>
      <c r="S11" s="9">
        <v>73.539231258399994</v>
      </c>
      <c r="T11" s="9">
        <v>72.319339185800004</v>
      </c>
      <c r="U11" s="9">
        <v>72.161543584400007</v>
      </c>
      <c r="V11" s="9">
        <v>72.848497592100017</v>
      </c>
      <c r="W11" s="9">
        <v>73.004786338800002</v>
      </c>
      <c r="X11" s="9">
        <v>73.089029026000006</v>
      </c>
      <c r="Y11" s="9">
        <v>73.068596642500012</v>
      </c>
      <c r="Z11" s="9">
        <v>73.364873823899984</v>
      </c>
      <c r="AA11" s="9">
        <v>73.784173325400005</v>
      </c>
      <c r="AB11" s="9">
        <v>74.316942903900014</v>
      </c>
      <c r="AC11" s="9">
        <v>74.944313200599993</v>
      </c>
      <c r="AD11" s="9">
        <v>75.658473166600004</v>
      </c>
      <c r="AE11" s="9">
        <v>76.393282827800007</v>
      </c>
      <c r="AF11" s="9">
        <v>77.145281552699998</v>
      </c>
      <c r="AG11" s="9">
        <v>77.895228276499992</v>
      </c>
      <c r="AH11" s="9">
        <v>78.655130004499995</v>
      </c>
      <c r="AI11" s="9">
        <v>79.550145019100015</v>
      </c>
      <c r="AJ11" s="9">
        <v>80.457446695300021</v>
      </c>
      <c r="AK11" s="9">
        <v>81.393522873200013</v>
      </c>
      <c r="AL11" s="9">
        <v>82.343245021999991</v>
      </c>
      <c r="AM11" s="9">
        <v>83.30587757779999</v>
      </c>
      <c r="AN11" s="9">
        <v>84.047074697500008</v>
      </c>
      <c r="AO11" s="9">
        <v>84.738311778299988</v>
      </c>
      <c r="AP11" s="9">
        <v>85.375367701800016</v>
      </c>
      <c r="AQ11" s="9">
        <v>85.988519829299989</v>
      </c>
      <c r="AR11" s="9">
        <v>86.574112205900008</v>
      </c>
      <c r="AS11" s="9">
        <v>87.177386184499994</v>
      </c>
      <c r="AT11" s="9">
        <v>87.776205641800018</v>
      </c>
      <c r="AU11" s="9">
        <v>88.371001523399983</v>
      </c>
      <c r="AV11" s="9">
        <v>88.966838213299994</v>
      </c>
      <c r="AW11" s="9">
        <v>89.60447107489999</v>
      </c>
    </row>
    <row r="12" spans="1:50">
      <c r="A12" s="51"/>
      <c r="B12" t="s">
        <v>206</v>
      </c>
      <c r="C12" s="9">
        <v>46.663857241186435</v>
      </c>
      <c r="D12" s="9">
        <v>47.413060563045981</v>
      </c>
      <c r="E12" s="9">
        <v>48.174292586300005</v>
      </c>
      <c r="F12" s="9">
        <v>48.685297569599996</v>
      </c>
      <c r="G12" s="9">
        <v>46.340873237999993</v>
      </c>
      <c r="H12" s="9">
        <v>41.61103652029999</v>
      </c>
      <c r="I12" s="9">
        <v>43.105695694800005</v>
      </c>
      <c r="J12" s="9">
        <v>43.809957259099988</v>
      </c>
      <c r="K12" s="9">
        <v>41.510279548499987</v>
      </c>
      <c r="L12" s="9">
        <v>40.716820705899998</v>
      </c>
      <c r="M12" s="9">
        <v>40.817368283899995</v>
      </c>
      <c r="N12" s="9">
        <v>41.271797383300004</v>
      </c>
      <c r="O12" s="9">
        <v>40.276292328799997</v>
      </c>
      <c r="P12" s="9">
        <v>39.450638700600003</v>
      </c>
      <c r="Q12" s="9">
        <v>37.568607762199996</v>
      </c>
      <c r="R12" s="9">
        <v>35.885767002299993</v>
      </c>
      <c r="S12" s="9">
        <v>34.574974190699997</v>
      </c>
      <c r="T12" s="9">
        <v>34.077089096800002</v>
      </c>
      <c r="U12" s="9">
        <v>33.943363419000001</v>
      </c>
      <c r="V12" s="9">
        <v>34.142685563899995</v>
      </c>
      <c r="W12" s="9">
        <v>34.200573243699999</v>
      </c>
      <c r="X12" s="9">
        <v>34.295612343899997</v>
      </c>
      <c r="Y12" s="9">
        <v>34.3515400617</v>
      </c>
      <c r="Z12" s="9">
        <v>34.5885372244</v>
      </c>
      <c r="AA12" s="9">
        <v>34.897414918700001</v>
      </c>
      <c r="AB12" s="9">
        <v>35.266280943799998</v>
      </c>
      <c r="AC12" s="9">
        <v>35.682898114400004</v>
      </c>
      <c r="AD12" s="9">
        <v>36.140366020899997</v>
      </c>
      <c r="AE12" s="9">
        <v>36.624481881299992</v>
      </c>
      <c r="AF12" s="9">
        <v>37.1316549115</v>
      </c>
      <c r="AG12" s="9">
        <v>37.654016654399996</v>
      </c>
      <c r="AH12" s="9">
        <v>38.192406861199999</v>
      </c>
      <c r="AI12" s="9">
        <v>38.747925036600002</v>
      </c>
      <c r="AJ12" s="9">
        <v>39.313804753899994</v>
      </c>
      <c r="AK12" s="9">
        <v>39.897181723800003</v>
      </c>
      <c r="AL12" s="9">
        <v>40.492946249899994</v>
      </c>
      <c r="AM12" s="9">
        <v>41.099242063399998</v>
      </c>
      <c r="AN12" s="9">
        <v>41.649721581200005</v>
      </c>
      <c r="AO12" s="9">
        <v>42.204018988799994</v>
      </c>
      <c r="AP12" s="9">
        <v>42.748747695000006</v>
      </c>
      <c r="AQ12" s="9">
        <v>43.292986504699996</v>
      </c>
      <c r="AR12" s="9">
        <v>43.832490663599998</v>
      </c>
      <c r="AS12" s="9">
        <v>44.389386369900002</v>
      </c>
      <c r="AT12" s="9">
        <v>44.952370805500003</v>
      </c>
      <c r="AU12" s="9">
        <v>45.522556109</v>
      </c>
      <c r="AV12" s="9">
        <v>46.101112658199995</v>
      </c>
      <c r="AW12" s="9">
        <v>46.705164904100009</v>
      </c>
    </row>
    <row r="15" spans="1:50">
      <c r="A15" s="52" t="s">
        <v>200</v>
      </c>
      <c r="B15" t="s">
        <v>207</v>
      </c>
      <c r="C15" s="33">
        <v>11201.435274955897</v>
      </c>
      <c r="D15" s="33">
        <v>11381.27794150222</v>
      </c>
      <c r="E15" s="33">
        <v>11564.049115211999</v>
      </c>
      <c r="F15" s="33">
        <v>12771.030819270871</v>
      </c>
      <c r="G15" s="33">
        <v>13359.252570440154</v>
      </c>
      <c r="H15" s="33">
        <v>11613.586722568976</v>
      </c>
      <c r="I15" s="33">
        <v>11420.668250364313</v>
      </c>
      <c r="J15" s="33">
        <v>12668.244197600892</v>
      </c>
      <c r="K15" s="33">
        <v>13588.654340885934</v>
      </c>
      <c r="L15" s="33">
        <v>13172.433720157864</v>
      </c>
      <c r="M15" s="33">
        <v>12267.965470053376</v>
      </c>
      <c r="N15" s="33">
        <v>11987.021364215001</v>
      </c>
      <c r="O15" s="33">
        <v>11173.846829782173</v>
      </c>
      <c r="P15" s="33">
        <v>11161.408877787249</v>
      </c>
      <c r="Q15" s="33">
        <v>12000.729138100804</v>
      </c>
      <c r="R15" s="33">
        <v>11867.874237802191</v>
      </c>
      <c r="S15" s="33">
        <v>11969.943861683869</v>
      </c>
      <c r="T15" s="33">
        <v>12109.745547533896</v>
      </c>
      <c r="U15" s="33">
        <v>12235.869558488592</v>
      </c>
      <c r="V15" s="33">
        <v>12376.126543415097</v>
      </c>
      <c r="W15" s="33">
        <v>12490.758643829546</v>
      </c>
      <c r="X15" s="33">
        <v>12597.217840661986</v>
      </c>
      <c r="Y15" s="33">
        <v>12672.140439735795</v>
      </c>
      <c r="Z15" s="33">
        <v>12762.874058380679</v>
      </c>
      <c r="AA15" s="33">
        <v>12877.400466638033</v>
      </c>
      <c r="AB15" s="33">
        <v>13019.276638795256</v>
      </c>
      <c r="AC15" s="33">
        <v>13190.716720904773</v>
      </c>
      <c r="AD15" s="33">
        <v>13394.575064461163</v>
      </c>
      <c r="AE15" s="33">
        <v>13628.775957233149</v>
      </c>
      <c r="AF15" s="33">
        <v>13887.138056158856</v>
      </c>
      <c r="AG15" s="33">
        <v>14165.381871683574</v>
      </c>
      <c r="AH15" s="33">
        <v>14463.622349876565</v>
      </c>
      <c r="AI15" s="33">
        <v>14772.731352124512</v>
      </c>
      <c r="AJ15" s="33">
        <v>15094.070965007793</v>
      </c>
      <c r="AK15" s="33">
        <v>15426.862479742362</v>
      </c>
      <c r="AL15" s="33">
        <v>15769.52264304352</v>
      </c>
      <c r="AM15" s="33">
        <v>16120.357726687947</v>
      </c>
      <c r="AN15" s="33">
        <v>16479.52439388178</v>
      </c>
      <c r="AO15" s="33">
        <v>16848.429989296012</v>
      </c>
      <c r="AP15" s="33">
        <v>17226.092473139903</v>
      </c>
      <c r="AQ15" s="33">
        <v>17612.307578024956</v>
      </c>
      <c r="AR15" s="33">
        <v>18003.890451025996</v>
      </c>
      <c r="AS15" s="33">
        <v>18402.502925305376</v>
      </c>
      <c r="AT15" s="33">
        <v>18805.197178163529</v>
      </c>
      <c r="AU15" s="33">
        <v>19210.137056982472</v>
      </c>
      <c r="AV15" s="33">
        <v>19616.08659969733</v>
      </c>
      <c r="AW15" s="33">
        <v>20028.813291888189</v>
      </c>
      <c r="AX15" s="37"/>
    </row>
    <row r="16" spans="1:50">
      <c r="A16" s="52"/>
      <c r="B16" t="s">
        <v>208</v>
      </c>
      <c r="C16" s="33">
        <v>5539.454605389622</v>
      </c>
      <c r="D16" s="33">
        <v>5628.3923408665178</v>
      </c>
      <c r="E16" s="33">
        <v>5718.790608787097</v>
      </c>
      <c r="F16" s="33">
        <v>6298.345488785475</v>
      </c>
      <c r="G16" s="33">
        <v>6426.3026090147587</v>
      </c>
      <c r="H16" s="33">
        <v>5532.6235497689595</v>
      </c>
      <c r="I16" s="33">
        <v>5288.3753597194154</v>
      </c>
      <c r="J16" s="33">
        <v>5247.2639884505552</v>
      </c>
      <c r="K16" s="33">
        <v>5258.8096294181823</v>
      </c>
      <c r="L16" s="33">
        <v>5607.3382589588555</v>
      </c>
      <c r="M16" s="33">
        <v>6385.4999609644692</v>
      </c>
      <c r="N16" s="33">
        <v>6399.5872611066825</v>
      </c>
      <c r="O16" s="33">
        <v>6253.7152904752757</v>
      </c>
      <c r="P16" s="33">
        <v>6817.5991901476991</v>
      </c>
      <c r="Q16" s="33">
        <v>6836.372825063806</v>
      </c>
      <c r="R16" s="33">
        <v>7266.3808133886496</v>
      </c>
      <c r="S16" s="33">
        <v>7418.8924045273561</v>
      </c>
      <c r="T16" s="33">
        <v>7596.3525354047797</v>
      </c>
      <c r="U16" s="33">
        <v>7751.8654774622273</v>
      </c>
      <c r="V16" s="33">
        <v>7895.2934523402928</v>
      </c>
      <c r="W16" s="33">
        <v>8004.3221177061951</v>
      </c>
      <c r="X16" s="33">
        <v>8092.1494696173795</v>
      </c>
      <c r="Y16" s="33">
        <v>8153.9907964453987</v>
      </c>
      <c r="Z16" s="33">
        <v>8220.1520309601274</v>
      </c>
      <c r="AA16" s="33">
        <v>8298.3697011023542</v>
      </c>
      <c r="AB16" s="33">
        <v>8391.2326871293135</v>
      </c>
      <c r="AC16" s="33">
        <v>8499.4781868275859</v>
      </c>
      <c r="AD16" s="33">
        <v>8622.9481295084261</v>
      </c>
      <c r="AE16" s="33">
        <v>8762.6789641823143</v>
      </c>
      <c r="AF16" s="33">
        <v>8913.5102392808258</v>
      </c>
      <c r="AG16" s="33">
        <v>9071.8657059904581</v>
      </c>
      <c r="AH16" s="33">
        <v>9239.1617169390738</v>
      </c>
      <c r="AI16" s="33">
        <v>9407.9640699078245</v>
      </c>
      <c r="AJ16" s="33">
        <v>9579.6043007308162</v>
      </c>
      <c r="AK16" s="33">
        <v>9753.8649841107326</v>
      </c>
      <c r="AL16" s="33">
        <v>9930.6564125421683</v>
      </c>
      <c r="AM16" s="33">
        <v>10109.70488413865</v>
      </c>
      <c r="AN16" s="33">
        <v>10292.880140535281</v>
      </c>
      <c r="AO16" s="33">
        <v>10478.755738781021</v>
      </c>
      <c r="AP16" s="33">
        <v>10666.734197661417</v>
      </c>
      <c r="AQ16" s="33">
        <v>10856.561788818108</v>
      </c>
      <c r="AR16" s="33">
        <v>11047.548133992181</v>
      </c>
      <c r="AS16" s="33">
        <v>11240.392777604839</v>
      </c>
      <c r="AT16" s="33">
        <v>11433.182700174786</v>
      </c>
      <c r="AU16" s="33">
        <v>11625.404766309171</v>
      </c>
      <c r="AV16" s="33">
        <v>11816.566515832978</v>
      </c>
      <c r="AW16" s="33">
        <v>12006.958907390479</v>
      </c>
    </row>
    <row r="17" spans="1:50">
      <c r="A17" s="52"/>
      <c r="B17" t="s">
        <v>209</v>
      </c>
      <c r="C17" s="33">
        <v>5216.1180783941727</v>
      </c>
      <c r="D17" s="33">
        <v>5299.8645413439854</v>
      </c>
      <c r="E17" s="33">
        <v>5384.9907439380577</v>
      </c>
      <c r="F17" s="33">
        <v>5376.2519444629943</v>
      </c>
      <c r="G17" s="33">
        <v>5295.050131418514</v>
      </c>
      <c r="H17" s="33">
        <v>4604.3791154249575</v>
      </c>
      <c r="I17" s="33">
        <v>4523.805223733395</v>
      </c>
      <c r="J17" s="33">
        <v>4718.7470982408622</v>
      </c>
      <c r="K17" s="33">
        <v>5032.1724064803684</v>
      </c>
      <c r="L17" s="33">
        <v>4873.3516968018794</v>
      </c>
      <c r="M17" s="33">
        <v>5026.3816713103288</v>
      </c>
      <c r="N17" s="33">
        <v>5257.2182282020267</v>
      </c>
      <c r="O17" s="33">
        <v>5019.9656026069997</v>
      </c>
      <c r="P17" s="33">
        <v>5350.1870781942735</v>
      </c>
      <c r="Q17" s="33">
        <v>5601.9603887107705</v>
      </c>
      <c r="R17" s="33">
        <v>5720.5993512978994</v>
      </c>
      <c r="S17" s="33">
        <v>5781.9689618725715</v>
      </c>
      <c r="T17" s="33">
        <v>5827.766557238363</v>
      </c>
      <c r="U17" s="33">
        <v>5861.6003258053624</v>
      </c>
      <c r="V17" s="33">
        <v>5906.7163964024339</v>
      </c>
      <c r="W17" s="33">
        <v>5929.6939731319226</v>
      </c>
      <c r="X17" s="33">
        <v>5934.6568060620093</v>
      </c>
      <c r="Y17" s="33">
        <v>5970.0506487566017</v>
      </c>
      <c r="Z17" s="33">
        <v>6008.1362567084125</v>
      </c>
      <c r="AA17" s="33">
        <v>6045.1044886946784</v>
      </c>
      <c r="AB17" s="33">
        <v>6084.5192435010758</v>
      </c>
      <c r="AC17" s="33">
        <v>6129.594200361913</v>
      </c>
      <c r="AD17" s="33">
        <v>6181.6783828753169</v>
      </c>
      <c r="AE17" s="33">
        <v>6222.9829669883438</v>
      </c>
      <c r="AF17" s="33">
        <v>6273.8820138307565</v>
      </c>
      <c r="AG17" s="33">
        <v>6334.3328576804306</v>
      </c>
      <c r="AH17" s="33">
        <v>6384.0927372572378</v>
      </c>
      <c r="AI17" s="33">
        <v>6459.748955878109</v>
      </c>
      <c r="AJ17" s="33">
        <v>6540.3150652420818</v>
      </c>
      <c r="AK17" s="33">
        <v>6620.9890174430566</v>
      </c>
      <c r="AL17" s="33">
        <v>6701.2772782858347</v>
      </c>
      <c r="AM17" s="33">
        <v>6781.0116281103237</v>
      </c>
      <c r="AN17" s="33">
        <v>6857.784438126384</v>
      </c>
      <c r="AO17" s="33">
        <v>6936.7709297495849</v>
      </c>
      <c r="AP17" s="33">
        <v>7016.9058278576504</v>
      </c>
      <c r="AQ17" s="33">
        <v>7097.3586528418919</v>
      </c>
      <c r="AR17" s="33">
        <v>7177.2483400631227</v>
      </c>
      <c r="AS17" s="33">
        <v>7255.379847567554</v>
      </c>
      <c r="AT17" s="33">
        <v>7331.7490816847831</v>
      </c>
      <c r="AU17" s="33">
        <v>7406.3777136331028</v>
      </c>
      <c r="AV17" s="33">
        <v>7478.8795510855216</v>
      </c>
      <c r="AW17" s="33">
        <v>7549.2428974887853</v>
      </c>
      <c r="AX17" s="37"/>
    </row>
    <row r="18" spans="1:50">
      <c r="A18" s="52"/>
      <c r="B18" t="s">
        <v>210</v>
      </c>
      <c r="C18" s="33">
        <v>464.31876001957465</v>
      </c>
      <c r="D18" s="33">
        <v>471.77354789984696</v>
      </c>
      <c r="E18" s="33">
        <v>479.3519218324127</v>
      </c>
      <c r="F18" s="33">
        <v>509.42008843941022</v>
      </c>
      <c r="G18" s="33">
        <v>496.19809414253791</v>
      </c>
      <c r="H18" s="33">
        <v>406.81891462034719</v>
      </c>
      <c r="I18" s="33">
        <v>421.48349836453872</v>
      </c>
      <c r="J18" s="33">
        <v>530.07737504685292</v>
      </c>
      <c r="K18" s="33">
        <v>470.18716737474551</v>
      </c>
      <c r="L18" s="33">
        <v>460.47862800815477</v>
      </c>
      <c r="M18" s="33">
        <v>466.69931337068078</v>
      </c>
      <c r="N18" s="33">
        <v>482.35318456509901</v>
      </c>
      <c r="O18" s="33">
        <v>486.35654154129548</v>
      </c>
      <c r="P18" s="33">
        <v>526.4219505853805</v>
      </c>
      <c r="Q18" s="33">
        <v>581.63006845608606</v>
      </c>
      <c r="R18" s="33">
        <v>571.17903062950586</v>
      </c>
      <c r="S18" s="33">
        <v>583.51548299350713</v>
      </c>
      <c r="T18" s="33">
        <v>594.86332417671258</v>
      </c>
      <c r="U18" s="33">
        <v>602.89283508700487</v>
      </c>
      <c r="V18" s="33">
        <v>610.29478022611795</v>
      </c>
      <c r="W18" s="33">
        <v>615.41871911317878</v>
      </c>
      <c r="X18" s="33">
        <v>619.28546266734759</v>
      </c>
      <c r="Y18" s="33">
        <v>621.28721174219766</v>
      </c>
      <c r="Z18" s="33">
        <v>623.92441501771179</v>
      </c>
      <c r="AA18" s="33">
        <v>627.56287208386539</v>
      </c>
      <c r="AB18" s="33">
        <v>632.41412534763424</v>
      </c>
      <c r="AC18" s="33">
        <v>638.60503579287695</v>
      </c>
      <c r="AD18" s="33">
        <v>646.24634715278705</v>
      </c>
      <c r="AE18" s="33">
        <v>655.16342261582054</v>
      </c>
      <c r="AF18" s="33">
        <v>665.21138211561538</v>
      </c>
      <c r="AG18" s="33">
        <v>676.18037137458248</v>
      </c>
      <c r="AH18" s="33">
        <v>687.89880117672021</v>
      </c>
      <c r="AI18" s="33">
        <v>700.27662122608035</v>
      </c>
      <c r="AJ18" s="33">
        <v>713.18032890706513</v>
      </c>
      <c r="AK18" s="33">
        <v>726.50130307302504</v>
      </c>
      <c r="AL18" s="33">
        <v>740.16302141249787</v>
      </c>
      <c r="AM18" s="33">
        <v>754.08830096851284</v>
      </c>
      <c r="AN18" s="33">
        <v>768.5675826139319</v>
      </c>
      <c r="AO18" s="33">
        <v>783.64157736539437</v>
      </c>
      <c r="AP18" s="33">
        <v>799.19941105426551</v>
      </c>
      <c r="AQ18" s="33">
        <v>815.18388102385632</v>
      </c>
      <c r="AR18" s="33">
        <v>831.49352660581746</v>
      </c>
      <c r="AS18" s="33">
        <v>847.87070118746624</v>
      </c>
      <c r="AT18" s="33">
        <v>864.17254839785096</v>
      </c>
      <c r="AU18" s="33">
        <v>880.36872934817507</v>
      </c>
      <c r="AV18" s="33">
        <v>896.42613385192692</v>
      </c>
      <c r="AW18" s="33">
        <v>912.41258786475146</v>
      </c>
      <c r="AX18" s="37"/>
    </row>
    <row r="19" spans="1:50">
      <c r="A19" s="52"/>
      <c r="B19" t="s">
        <v>211</v>
      </c>
      <c r="C19" s="33">
        <v>1352.0516809749645</v>
      </c>
      <c r="D19" s="33">
        <v>1373.7593080465363</v>
      </c>
      <c r="E19" s="33">
        <v>1395.8268057521461</v>
      </c>
      <c r="F19" s="33">
        <v>1483.3824228926783</v>
      </c>
      <c r="G19" s="33">
        <v>1444.8812435647442</v>
      </c>
      <c r="H19" s="33">
        <v>1184.6176478727841</v>
      </c>
      <c r="I19" s="33">
        <v>1227.3195087926604</v>
      </c>
      <c r="J19" s="33">
        <v>1543.53445937385</v>
      </c>
      <c r="K19" s="33">
        <v>1369.1399197163976</v>
      </c>
      <c r="L19" s="33">
        <v>1340.8695853280667</v>
      </c>
      <c r="M19" s="33">
        <v>1358.9836244508192</v>
      </c>
      <c r="N19" s="33">
        <v>1404.566195007794</v>
      </c>
      <c r="O19" s="33">
        <v>1416.2235862536245</v>
      </c>
      <c r="P19" s="33">
        <v>1532.8902139486265</v>
      </c>
      <c r="Q19" s="33">
        <v>1693.650955605096</v>
      </c>
      <c r="R19" s="33">
        <v>1663.2185367788236</v>
      </c>
      <c r="S19" s="33">
        <v>1669.15563264617</v>
      </c>
      <c r="T19" s="33">
        <v>1691.4003064003057</v>
      </c>
      <c r="U19" s="33">
        <v>1697.9460372633609</v>
      </c>
      <c r="V19" s="33">
        <v>1713.4153651828481</v>
      </c>
      <c r="W19" s="33">
        <v>1707.1642341660197</v>
      </c>
      <c r="X19" s="33">
        <v>1697.0001987193721</v>
      </c>
      <c r="Y19" s="33">
        <v>1666.2218825534489</v>
      </c>
      <c r="Z19" s="33">
        <v>1639.0021668443044</v>
      </c>
      <c r="AA19" s="33">
        <v>1614.3442254824324</v>
      </c>
      <c r="AB19" s="33">
        <v>1592.1783409214586</v>
      </c>
      <c r="AC19" s="33">
        <v>1573.0891921793445</v>
      </c>
      <c r="AD19" s="33">
        <v>1559.238283084944</v>
      </c>
      <c r="AE19" s="33">
        <v>1548.9009526100351</v>
      </c>
      <c r="AF19" s="33">
        <v>1541.1805248350365</v>
      </c>
      <c r="AG19" s="33">
        <v>1535.5536015026448</v>
      </c>
      <c r="AH19" s="33">
        <v>1532.2011532144593</v>
      </c>
      <c r="AI19" s="33">
        <v>1529.8578376702583</v>
      </c>
      <c r="AJ19" s="33">
        <v>1528.3887928884458</v>
      </c>
      <c r="AK19" s="33">
        <v>1528.4512553222778</v>
      </c>
      <c r="AL19" s="33">
        <v>1529.521203119521</v>
      </c>
      <c r="AM19" s="33">
        <v>1531.1640018449132</v>
      </c>
      <c r="AN19" s="33">
        <v>1532.3249080067155</v>
      </c>
      <c r="AO19" s="33">
        <v>1534.6741100189447</v>
      </c>
      <c r="AP19" s="33">
        <v>1538.0959134850941</v>
      </c>
      <c r="AQ19" s="33">
        <v>1543.0223069440669</v>
      </c>
      <c r="AR19" s="33">
        <v>1548.5426203707912</v>
      </c>
      <c r="AS19" s="33">
        <v>1554.5532380099635</v>
      </c>
      <c r="AT19" s="33">
        <v>1560.8797364430914</v>
      </c>
      <c r="AU19" s="33">
        <v>1567.2315559068331</v>
      </c>
      <c r="AV19" s="33">
        <v>1573.6377107880271</v>
      </c>
      <c r="AW19" s="33">
        <v>1582.5588426063696</v>
      </c>
      <c r="AX19" s="37"/>
    </row>
    <row r="20" spans="1:50">
      <c r="A20" s="52"/>
      <c r="B20" t="s">
        <v>212</v>
      </c>
      <c r="C20" s="33">
        <v>1168.2805742403166</v>
      </c>
      <c r="D20" s="33">
        <v>1187.0376967508034</v>
      </c>
      <c r="E20" s="33">
        <v>1206.1053844070152</v>
      </c>
      <c r="F20" s="33">
        <v>1276.434450102299</v>
      </c>
      <c r="G20" s="33">
        <v>1247.9789084806951</v>
      </c>
      <c r="H20" s="33">
        <v>945.72843867370739</v>
      </c>
      <c r="I20" s="33">
        <v>1055.1192365624847</v>
      </c>
      <c r="J20" s="33">
        <v>987.58257818412903</v>
      </c>
      <c r="K20" s="33">
        <v>950.82301979968236</v>
      </c>
      <c r="L20" s="33">
        <v>850.9626993504337</v>
      </c>
      <c r="M20" s="33">
        <v>1107.0578888583957</v>
      </c>
      <c r="N20" s="33">
        <v>1048.2864764506296</v>
      </c>
      <c r="O20" s="33">
        <v>1082.0744875484422</v>
      </c>
      <c r="P20" s="33">
        <v>1133.5196729354968</v>
      </c>
      <c r="Q20" s="33">
        <v>1198.1090177145111</v>
      </c>
      <c r="R20" s="33">
        <v>1211.9744670320408</v>
      </c>
      <c r="S20" s="33">
        <v>1216.9530495400065</v>
      </c>
      <c r="T20" s="33">
        <v>1224.2520680785158</v>
      </c>
      <c r="U20" s="33">
        <v>1226.4367039660467</v>
      </c>
      <c r="V20" s="33">
        <v>1226.9640997030297</v>
      </c>
      <c r="W20" s="33">
        <v>1220.6165538798439</v>
      </c>
      <c r="X20" s="33">
        <v>1209.496579902084</v>
      </c>
      <c r="Y20" s="33">
        <v>1194.1830830200906</v>
      </c>
      <c r="Z20" s="33">
        <v>1180.2383925398462</v>
      </c>
      <c r="AA20" s="33">
        <v>1168.3952367889979</v>
      </c>
      <c r="AB20" s="33">
        <v>1158.9906532109123</v>
      </c>
      <c r="AC20" s="33">
        <v>1152.1602887252593</v>
      </c>
      <c r="AD20" s="33">
        <v>1148.6054316827697</v>
      </c>
      <c r="AE20" s="33">
        <v>1147.8828784133668</v>
      </c>
      <c r="AF20" s="33">
        <v>1149.3698779049305</v>
      </c>
      <c r="AG20" s="33">
        <v>1152.5634718476024</v>
      </c>
      <c r="AH20" s="33">
        <v>1157.1316101291036</v>
      </c>
      <c r="AI20" s="33">
        <v>1162.7196299441239</v>
      </c>
      <c r="AJ20" s="33">
        <v>1169.1953287414644</v>
      </c>
      <c r="AK20" s="33">
        <v>1176.3520006588626</v>
      </c>
      <c r="AL20" s="33">
        <v>1184.0334773473414</v>
      </c>
      <c r="AM20" s="33">
        <v>1192.0892647687742</v>
      </c>
      <c r="AN20" s="33">
        <v>1200.6425977473909</v>
      </c>
      <c r="AO20" s="33">
        <v>1209.8387012857706</v>
      </c>
      <c r="AP20" s="33">
        <v>1219.4845798372287</v>
      </c>
      <c r="AQ20" s="33">
        <v>1229.4752786939716</v>
      </c>
      <c r="AR20" s="33">
        <v>1239.6506144545635</v>
      </c>
      <c r="AS20" s="33">
        <v>1249.834184671688</v>
      </c>
      <c r="AT20" s="33">
        <v>1259.7845033311789</v>
      </c>
      <c r="AU20" s="33">
        <v>1269.4672418951027</v>
      </c>
      <c r="AV20" s="33">
        <v>1278.848579456992</v>
      </c>
      <c r="AW20" s="33">
        <v>1288.0390341031607</v>
      </c>
      <c r="AX20" s="37"/>
    </row>
    <row r="21" spans="1:50">
      <c r="A21" s="52"/>
      <c r="B21" t="s">
        <v>213</v>
      </c>
      <c r="C21" s="33">
        <v>295.98599462617489</v>
      </c>
      <c r="D21" s="33">
        <v>300.73814550928068</v>
      </c>
      <c r="E21" s="33">
        <v>305.56704411866326</v>
      </c>
      <c r="F21" s="33">
        <v>319.86025895078228</v>
      </c>
      <c r="G21" s="33">
        <v>343.36723551940327</v>
      </c>
      <c r="H21" s="33">
        <v>302.39470766670746</v>
      </c>
      <c r="I21" s="33">
        <v>326.14317117846338</v>
      </c>
      <c r="J21" s="33">
        <v>368.62806547148199</v>
      </c>
      <c r="K21" s="33">
        <v>334.59338237968927</v>
      </c>
      <c r="L21" s="33">
        <v>354.86754559824766</v>
      </c>
      <c r="M21" s="33">
        <v>362.73252924099774</v>
      </c>
      <c r="N21" s="33">
        <v>341.54786633138423</v>
      </c>
      <c r="O21" s="33">
        <v>354.64560776144344</v>
      </c>
      <c r="P21" s="33">
        <v>346.11608145469677</v>
      </c>
      <c r="Q21" s="33">
        <v>364.39043707269252</v>
      </c>
      <c r="R21" s="33">
        <v>360.62498625593105</v>
      </c>
      <c r="S21" s="33">
        <v>369.54021940755848</v>
      </c>
      <c r="T21" s="33">
        <v>375.58160546864553</v>
      </c>
      <c r="U21" s="33">
        <v>378.78543099767199</v>
      </c>
      <c r="V21" s="33">
        <v>381.30465295424966</v>
      </c>
      <c r="W21" s="33">
        <v>382.78950975303155</v>
      </c>
      <c r="X21" s="33">
        <v>383.37994215953142</v>
      </c>
      <c r="Y21" s="33">
        <v>383.58020878956103</v>
      </c>
      <c r="Z21" s="33">
        <v>384.51937486246436</v>
      </c>
      <c r="AA21" s="33">
        <v>386.29648936054815</v>
      </c>
      <c r="AB21" s="33">
        <v>388.92477127425195</v>
      </c>
      <c r="AC21" s="33">
        <v>392.4341669729377</v>
      </c>
      <c r="AD21" s="33">
        <v>396.88399158370021</v>
      </c>
      <c r="AE21" s="33">
        <v>402.18335394296366</v>
      </c>
      <c r="AF21" s="33">
        <v>408.23061416510552</v>
      </c>
      <c r="AG21" s="33">
        <v>414.9388543935849</v>
      </c>
      <c r="AH21" s="33">
        <v>422.22503887785132</v>
      </c>
      <c r="AI21" s="33">
        <v>430.00943602551013</v>
      </c>
      <c r="AJ21" s="33">
        <v>438.26838148193377</v>
      </c>
      <c r="AK21" s="33">
        <v>446.88934017567902</v>
      </c>
      <c r="AL21" s="33">
        <v>455.80177163172931</v>
      </c>
      <c r="AM21" s="33">
        <v>464.93419444831511</v>
      </c>
      <c r="AN21" s="33">
        <v>474.44428951760818</v>
      </c>
      <c r="AO21" s="33">
        <v>484.2885986873639</v>
      </c>
      <c r="AP21" s="33">
        <v>494.38934892381644</v>
      </c>
      <c r="AQ21" s="33">
        <v>504.69435565906929</v>
      </c>
      <c r="AR21" s="33">
        <v>515.13881683370732</v>
      </c>
      <c r="AS21" s="33">
        <v>525.56342211329934</v>
      </c>
      <c r="AT21" s="33">
        <v>535.87906268787026</v>
      </c>
      <c r="AU21" s="33">
        <v>546.06681557499769</v>
      </c>
      <c r="AV21" s="33">
        <v>556.10124973802567</v>
      </c>
      <c r="AW21" s="33">
        <v>565.99911720029434</v>
      </c>
      <c r="AX21" s="37"/>
    </row>
    <row r="22" spans="1:50">
      <c r="A22" s="52"/>
      <c r="B22" t="s">
        <v>214</v>
      </c>
      <c r="C22" s="33">
        <v>1173.671145719411</v>
      </c>
      <c r="D22" s="33">
        <v>1192.5148155986255</v>
      </c>
      <c r="E22" s="33">
        <v>1211.662812625651</v>
      </c>
      <c r="F22" s="33">
        <v>1268.3395953217587</v>
      </c>
      <c r="G22" s="33">
        <v>1361.5516415163452</v>
      </c>
      <c r="H22" s="33">
        <v>1199.0835694654068</v>
      </c>
      <c r="I22" s="33">
        <v>1293.2531821497876</v>
      </c>
      <c r="J22" s="33">
        <v>1461.7182286608522</v>
      </c>
      <c r="K22" s="33">
        <v>1326.7607442730678</v>
      </c>
      <c r="L22" s="33">
        <v>1407.15373788798</v>
      </c>
      <c r="M22" s="33">
        <v>1438.340701538684</v>
      </c>
      <c r="N22" s="33">
        <v>1354.3373096174505</v>
      </c>
      <c r="O22" s="33">
        <v>1406.2736901516398</v>
      </c>
      <c r="P22" s="33">
        <v>1372.45161972298</v>
      </c>
      <c r="Q22" s="33">
        <v>1444.9147921387432</v>
      </c>
      <c r="R22" s="33">
        <v>1429.9836772089095</v>
      </c>
      <c r="S22" s="33">
        <v>1495.188801495703</v>
      </c>
      <c r="T22" s="33">
        <v>1537.5797867198069</v>
      </c>
      <c r="U22" s="33">
        <v>1561.9978550852625</v>
      </c>
      <c r="V22" s="33">
        <v>1580.1416758157359</v>
      </c>
      <c r="W22" s="33">
        <v>1592.6942898997545</v>
      </c>
      <c r="X22" s="33">
        <v>1600.0029035046527</v>
      </c>
      <c r="Y22" s="33">
        <v>1607.5943117772449</v>
      </c>
      <c r="Z22" s="33">
        <v>1618.8689279823352</v>
      </c>
      <c r="AA22" s="33">
        <v>1633.9029166710184</v>
      </c>
      <c r="AB22" s="33">
        <v>1652.369509208356</v>
      </c>
      <c r="AC22" s="33">
        <v>1674.0689372129643</v>
      </c>
      <c r="AD22" s="33">
        <v>1698.983151514595</v>
      </c>
      <c r="AE22" s="33">
        <v>1726.6795416602372</v>
      </c>
      <c r="AF22" s="33">
        <v>1756.7090391657393</v>
      </c>
      <c r="AG22" s="33">
        <v>1788.7646351165195</v>
      </c>
      <c r="AH22" s="33">
        <v>1822.5427598797035</v>
      </c>
      <c r="AI22" s="33">
        <v>1857.6404098788671</v>
      </c>
      <c r="AJ22" s="33">
        <v>1894.0424872537822</v>
      </c>
      <c r="AK22" s="33">
        <v>1931.3571013107546</v>
      </c>
      <c r="AL22" s="33">
        <v>1969.3558956714489</v>
      </c>
      <c r="AM22" s="33">
        <v>2007.8130490795129</v>
      </c>
      <c r="AN22" s="33">
        <v>2046.7416231681364</v>
      </c>
      <c r="AO22" s="33">
        <v>2085.6782676425992</v>
      </c>
      <c r="AP22" s="33">
        <v>2124.5956760752315</v>
      </c>
      <c r="AQ22" s="33">
        <v>2163.4667093335611</v>
      </c>
      <c r="AR22" s="33">
        <v>2202.1880775610066</v>
      </c>
      <c r="AS22" s="33">
        <v>2240.4880346477239</v>
      </c>
      <c r="AT22" s="33">
        <v>2278.0156081945279</v>
      </c>
      <c r="AU22" s="33">
        <v>2314.728752459981</v>
      </c>
      <c r="AV22" s="33">
        <v>2350.5739601916252</v>
      </c>
      <c r="AW22" s="33">
        <v>2385.5424569059828</v>
      </c>
      <c r="AX22" s="37"/>
    </row>
    <row r="23" spans="1:50">
      <c r="A23" s="52"/>
      <c r="B23" t="s">
        <v>215</v>
      </c>
      <c r="C23" s="33">
        <v>1243.06215563928</v>
      </c>
      <c r="D23" s="33">
        <v>1263.0199206279106</v>
      </c>
      <c r="E23" s="33">
        <v>1283.3000054495856</v>
      </c>
      <c r="F23" s="33">
        <v>1363.6086646299582</v>
      </c>
      <c r="G23" s="33">
        <v>1327.6113124931833</v>
      </c>
      <c r="H23" s="33">
        <v>1087.5945228863454</v>
      </c>
      <c r="I23" s="33">
        <v>1126.9992434602264</v>
      </c>
      <c r="J23" s="33">
        <v>1416.9448986798132</v>
      </c>
      <c r="K23" s="33">
        <v>1256.7876462691629</v>
      </c>
      <c r="L23" s="33">
        <v>1230.6949972983734</v>
      </c>
      <c r="M23" s="33">
        <v>1246.4727113202634</v>
      </c>
      <c r="N23" s="33">
        <v>1288.3948106349756</v>
      </c>
      <c r="O23" s="33">
        <v>1298.5575837362771</v>
      </c>
      <c r="P23" s="33">
        <v>1405.2155399884261</v>
      </c>
      <c r="Q23" s="33">
        <v>1552.4084460139409</v>
      </c>
      <c r="R23" s="33">
        <v>1524.2007944731474</v>
      </c>
      <c r="S23" s="33">
        <v>1525.4344867603977</v>
      </c>
      <c r="T23" s="33">
        <v>1527.3230084146583</v>
      </c>
      <c r="U23" s="33">
        <v>1521.4719223293655</v>
      </c>
      <c r="V23" s="33">
        <v>1514.8266243119467</v>
      </c>
      <c r="W23" s="33">
        <v>1501.7490474065548</v>
      </c>
      <c r="X23" s="33">
        <v>1485.5809400225667</v>
      </c>
      <c r="Y23" s="33">
        <v>1465.2587566031118</v>
      </c>
      <c r="Z23" s="33">
        <v>1447.7673257541539</v>
      </c>
      <c r="AA23" s="33">
        <v>1433.4135591117019</v>
      </c>
      <c r="AB23" s="33">
        <v>1422.4747172555367</v>
      </c>
      <c r="AC23" s="33">
        <v>1415.1426188218888</v>
      </c>
      <c r="AD23" s="33">
        <v>1411.6153189580339</v>
      </c>
      <c r="AE23" s="33">
        <v>1411.1085199434642</v>
      </c>
      <c r="AF23" s="33">
        <v>1413.5378992758483</v>
      </c>
      <c r="AG23" s="33">
        <v>1418.5073105933882</v>
      </c>
      <c r="AH23" s="33">
        <v>1425.36766520538</v>
      </c>
      <c r="AI23" s="33">
        <v>1434.4519559533073</v>
      </c>
      <c r="AJ23" s="33">
        <v>1445.2335511390775</v>
      </c>
      <c r="AK23" s="33">
        <v>1457.4535936507543</v>
      </c>
      <c r="AL23" s="33">
        <v>1470.8935542288093</v>
      </c>
      <c r="AM23" s="33">
        <v>1485.3531969297946</v>
      </c>
      <c r="AN23" s="33">
        <v>1500.5585745395522</v>
      </c>
      <c r="AO23" s="33">
        <v>1516.9760027359466</v>
      </c>
      <c r="AP23" s="33">
        <v>1534.3546304541053</v>
      </c>
      <c r="AQ23" s="33">
        <v>1552.5908034899792</v>
      </c>
      <c r="AR23" s="33">
        <v>1571.4266114649699</v>
      </c>
      <c r="AS23" s="33">
        <v>1590.8422269839004</v>
      </c>
      <c r="AT23" s="33">
        <v>1610.5289656107316</v>
      </c>
      <c r="AU23" s="33">
        <v>1630.4106248666008</v>
      </c>
      <c r="AV23" s="33">
        <v>1650.4131566956253</v>
      </c>
      <c r="AW23" s="33">
        <v>1670.7785770865557</v>
      </c>
    </row>
    <row r="24" spans="1:50">
      <c r="A24" s="52"/>
      <c r="B24" t="s">
        <v>216</v>
      </c>
      <c r="C24" s="33">
        <v>1250.3683286207324</v>
      </c>
      <c r="D24" s="33">
        <v>1270.443396579836</v>
      </c>
      <c r="E24" s="33">
        <v>1290.8501110613713</v>
      </c>
      <c r="F24" s="33">
        <v>1399.6886294728847</v>
      </c>
      <c r="G24" s="33">
        <v>1362.5117771468165</v>
      </c>
      <c r="H24" s="33">
        <v>979.53361013639403</v>
      </c>
      <c r="I24" s="33">
        <v>1118.382990474528</v>
      </c>
      <c r="J24" s="33">
        <v>1165.6928755749288</v>
      </c>
      <c r="K24" s="33">
        <v>1199.3993777687626</v>
      </c>
      <c r="L24" s="33">
        <v>1145.3518673523838</v>
      </c>
      <c r="M24" s="33">
        <v>1128.8774864400993</v>
      </c>
      <c r="N24" s="33">
        <v>1140.9105490509021</v>
      </c>
      <c r="O24" s="33">
        <v>1205.5906360883896</v>
      </c>
      <c r="P24" s="33">
        <v>1303.3941814140808</v>
      </c>
      <c r="Q24" s="33">
        <v>1374.8112618767645</v>
      </c>
      <c r="R24" s="33">
        <v>1375.6165744151285</v>
      </c>
      <c r="S24" s="33">
        <v>1378.2692470157283</v>
      </c>
      <c r="T24" s="33">
        <v>1386.4787340867244</v>
      </c>
      <c r="U24" s="33">
        <v>1390.7449585389143</v>
      </c>
      <c r="V24" s="33">
        <v>1396.1285385120079</v>
      </c>
      <c r="W24" s="33">
        <v>1398.5177672307336</v>
      </c>
      <c r="X24" s="33">
        <v>1399.1195263549066</v>
      </c>
      <c r="Y24" s="33">
        <v>1398.0648943803574</v>
      </c>
      <c r="Z24" s="33">
        <v>1400.3426960303725</v>
      </c>
      <c r="AA24" s="33">
        <v>1405.8900210379472</v>
      </c>
      <c r="AB24" s="33">
        <v>1414.7887126692747</v>
      </c>
      <c r="AC24" s="33">
        <v>1427.138495487394</v>
      </c>
      <c r="AD24" s="33">
        <v>1443.0989021595969</v>
      </c>
      <c r="AE24" s="33">
        <v>1462.0267764057726</v>
      </c>
      <c r="AF24" s="33">
        <v>1483.8136319958535</v>
      </c>
      <c r="AG24" s="33">
        <v>1508.0820960007673</v>
      </c>
      <c r="AH24" s="33">
        <v>1534.1962090993709</v>
      </c>
      <c r="AI24" s="33">
        <v>1562.3904008991849</v>
      </c>
      <c r="AJ24" s="33">
        <v>1592.1819615918696</v>
      </c>
      <c r="AK24" s="33">
        <v>1623.2614909140259</v>
      </c>
      <c r="AL24" s="33">
        <v>1655.4016947238345</v>
      </c>
      <c r="AM24" s="33">
        <v>1688.3800031591031</v>
      </c>
      <c r="AN24" s="33">
        <v>1722.0392383527242</v>
      </c>
      <c r="AO24" s="33">
        <v>1756.7680147995593</v>
      </c>
      <c r="AP24" s="33">
        <v>1792.2926669946114</v>
      </c>
      <c r="AQ24" s="33">
        <v>1828.4729392088855</v>
      </c>
      <c r="AR24" s="33">
        <v>1865.0452996224101</v>
      </c>
      <c r="AS24" s="33">
        <v>1901.8047345151615</v>
      </c>
      <c r="AT24" s="33">
        <v>1938.3558936755212</v>
      </c>
      <c r="AU24" s="33">
        <v>1974.6110283140265</v>
      </c>
      <c r="AV24" s="33">
        <v>2010.4831789432787</v>
      </c>
      <c r="AW24" s="33">
        <v>2046.1627574021768</v>
      </c>
      <c r="AX24" s="37"/>
    </row>
    <row r="25" spans="1:50">
      <c r="A25" s="52"/>
      <c r="B25" t="s">
        <v>217</v>
      </c>
      <c r="C25" s="33">
        <v>577.85492074270428</v>
      </c>
      <c r="D25" s="33">
        <v>587.13256840769805</v>
      </c>
      <c r="E25" s="33">
        <v>596.56348594921997</v>
      </c>
      <c r="F25" s="33">
        <v>646.8629631925885</v>
      </c>
      <c r="G25" s="33">
        <v>629.68176424964395</v>
      </c>
      <c r="H25" s="33">
        <v>452.68926260525291</v>
      </c>
      <c r="I25" s="33">
        <v>516.85819253566058</v>
      </c>
      <c r="J25" s="33">
        <v>538.7223499315254</v>
      </c>
      <c r="K25" s="33">
        <v>554.29973427801826</v>
      </c>
      <c r="L25" s="33">
        <v>529.32179853565481</v>
      </c>
      <c r="M25" s="33">
        <v>521.70820035499037</v>
      </c>
      <c r="N25" s="33">
        <v>527.26925321887336</v>
      </c>
      <c r="O25" s="33">
        <v>557.16101053871375</v>
      </c>
      <c r="P25" s="33">
        <v>602.36069978415833</v>
      </c>
      <c r="Q25" s="33">
        <v>635.36594334354049</v>
      </c>
      <c r="R25" s="33">
        <v>635.73811684502948</v>
      </c>
      <c r="S25" s="33">
        <v>647.34602858996789</v>
      </c>
      <c r="T25" s="33">
        <v>659.31938416098069</v>
      </c>
      <c r="U25" s="33">
        <v>669.08560167368057</v>
      </c>
      <c r="V25" s="33">
        <v>678.34792259003268</v>
      </c>
      <c r="W25" s="33">
        <v>685.80146983332475</v>
      </c>
      <c r="X25" s="33">
        <v>691.67393314118749</v>
      </c>
      <c r="Y25" s="33">
        <v>695.98668595239553</v>
      </c>
      <c r="Z25" s="33">
        <v>700.97276485793327</v>
      </c>
      <c r="AA25" s="33">
        <v>706.97458902271126</v>
      </c>
      <c r="AB25" s="33">
        <v>714.23487800839575</v>
      </c>
      <c r="AC25" s="33">
        <v>722.91719123459313</v>
      </c>
      <c r="AD25" s="33">
        <v>733.12853289034592</v>
      </c>
      <c r="AE25" s="33">
        <v>744.68738833662758</v>
      </c>
      <c r="AF25" s="33">
        <v>757.4137062614559</v>
      </c>
      <c r="AG25" s="33">
        <v>771.12735321690241</v>
      </c>
      <c r="AH25" s="33">
        <v>785.64588365249949</v>
      </c>
      <c r="AI25" s="33">
        <v>800.82048056452174</v>
      </c>
      <c r="AJ25" s="33">
        <v>816.5705005952733</v>
      </c>
      <c r="AK25" s="33">
        <v>832.75070866517638</v>
      </c>
      <c r="AL25" s="33">
        <v>849.24708847991951</v>
      </c>
      <c r="AM25" s="33">
        <v>865.9507432136694</v>
      </c>
      <c r="AN25" s="33">
        <v>882.82654306909842</v>
      </c>
      <c r="AO25" s="33">
        <v>899.88184142335979</v>
      </c>
      <c r="AP25" s="33">
        <v>917.01036073093246</v>
      </c>
      <c r="AQ25" s="33">
        <v>934.14713754948366</v>
      </c>
      <c r="AR25" s="33">
        <v>951.16921084947035</v>
      </c>
      <c r="AS25" s="33">
        <v>968.11067930916818</v>
      </c>
      <c r="AT25" s="33">
        <v>984.77303256924404</v>
      </c>
      <c r="AU25" s="33">
        <v>1001.0860138131069</v>
      </c>
      <c r="AV25" s="33">
        <v>1016.992145553541</v>
      </c>
      <c r="AW25" s="33">
        <v>1032.5734333582893</v>
      </c>
      <c r="AX25" s="37"/>
    </row>
    <row r="26" spans="1:50">
      <c r="A26" s="52"/>
      <c r="B26" t="s">
        <v>218</v>
      </c>
      <c r="C26" s="33">
        <v>18720.775455144496</v>
      </c>
      <c r="D26" s="33">
        <v>19021.343560483307</v>
      </c>
      <c r="E26" s="33">
        <v>19326.783325363856</v>
      </c>
      <c r="F26" s="33">
        <v>20227.84527189648</v>
      </c>
      <c r="G26" s="33">
        <v>20062.603577591704</v>
      </c>
      <c r="H26" s="33">
        <v>18117.388537553423</v>
      </c>
      <c r="I26" s="33">
        <v>19613.865136520231</v>
      </c>
      <c r="J26" s="33">
        <v>19304.857199607777</v>
      </c>
      <c r="K26" s="33">
        <v>19426.761072020166</v>
      </c>
      <c r="L26" s="33">
        <v>19641.682058329054</v>
      </c>
      <c r="M26" s="33">
        <v>20255.452122176455</v>
      </c>
      <c r="N26" s="33">
        <v>20361.898533135383</v>
      </c>
      <c r="O26" s="33">
        <v>21259.854806025829</v>
      </c>
      <c r="P26" s="33">
        <v>22228.3145800727</v>
      </c>
      <c r="Q26" s="33">
        <v>23533.18942576677</v>
      </c>
      <c r="R26" s="33">
        <v>24144.899063012719</v>
      </c>
      <c r="S26" s="33">
        <v>24713.841372857041</v>
      </c>
      <c r="T26" s="33">
        <v>25325.08004505005</v>
      </c>
      <c r="U26" s="33">
        <v>25720.612289525612</v>
      </c>
      <c r="V26" s="33">
        <v>26056.477410283496</v>
      </c>
      <c r="W26" s="33">
        <v>26283.005854383213</v>
      </c>
      <c r="X26" s="33">
        <v>26444.929283326735</v>
      </c>
      <c r="Y26" s="33">
        <v>26465.187339146665</v>
      </c>
      <c r="Z26" s="33">
        <v>26539.933208696883</v>
      </c>
      <c r="AA26" s="33">
        <v>26660.750879837145</v>
      </c>
      <c r="AB26" s="33">
        <v>26829.235991613816</v>
      </c>
      <c r="AC26" s="33">
        <v>27047.288885133108</v>
      </c>
      <c r="AD26" s="33">
        <v>27314.215001134671</v>
      </c>
      <c r="AE26" s="33">
        <v>27631.323969821588</v>
      </c>
      <c r="AF26" s="33">
        <v>27991.937689927057</v>
      </c>
      <c r="AG26" s="33">
        <v>28386.934130415317</v>
      </c>
      <c r="AH26" s="33">
        <v>28809.030102949804</v>
      </c>
      <c r="AI26" s="33">
        <v>29256.357375340773</v>
      </c>
      <c r="AJ26" s="33">
        <v>29722.87184619598</v>
      </c>
      <c r="AK26" s="33">
        <v>30205.918445421597</v>
      </c>
      <c r="AL26" s="33">
        <v>30702.746055865493</v>
      </c>
      <c r="AM26" s="33">
        <v>31209.676067308534</v>
      </c>
      <c r="AN26" s="33">
        <v>31703.194910724673</v>
      </c>
      <c r="AO26" s="33">
        <v>32220.063104304714</v>
      </c>
      <c r="AP26" s="33">
        <v>32749.361216208723</v>
      </c>
      <c r="AQ26" s="33">
        <v>33287.251182921696</v>
      </c>
      <c r="AR26" s="33">
        <v>33828.121486544325</v>
      </c>
      <c r="AS26" s="33">
        <v>34378.228217155833</v>
      </c>
      <c r="AT26" s="33">
        <v>34923.288870965269</v>
      </c>
      <c r="AU26" s="33">
        <v>35463.302312477077</v>
      </c>
      <c r="AV26" s="33">
        <v>35997.668042918718</v>
      </c>
      <c r="AW26" s="33">
        <v>36531.679139805216</v>
      </c>
      <c r="AX26" s="37"/>
    </row>
    <row r="27" spans="1:50">
      <c r="A27" s="52"/>
      <c r="B27" t="s">
        <v>219</v>
      </c>
      <c r="C27" s="33">
        <v>5789.235989200417</v>
      </c>
      <c r="D27" s="33">
        <v>5882.184045588474</v>
      </c>
      <c r="E27" s="33">
        <v>5976.756637708284</v>
      </c>
      <c r="F27" s="33">
        <v>6388.1437955430165</v>
      </c>
      <c r="G27" s="33">
        <v>6383.7770107385841</v>
      </c>
      <c r="H27" s="33">
        <v>5416.5038548193797</v>
      </c>
      <c r="I27" s="33">
        <v>5832.6094802283342</v>
      </c>
      <c r="J27" s="33">
        <v>6043.3961027905953</v>
      </c>
      <c r="K27" s="33">
        <v>5826.1063175322952</v>
      </c>
      <c r="L27" s="33">
        <v>5584.7898674343833</v>
      </c>
      <c r="M27" s="33">
        <v>5507.5887788161399</v>
      </c>
      <c r="N27" s="33">
        <v>5408.6187357084027</v>
      </c>
      <c r="O27" s="33">
        <v>5908.6515760102729</v>
      </c>
      <c r="P27" s="33">
        <v>6355.1923306036842</v>
      </c>
      <c r="Q27" s="33">
        <v>6679.1927002553421</v>
      </c>
      <c r="R27" s="33">
        <v>6768.4233329985809</v>
      </c>
      <c r="S27" s="33">
        <v>6781.508385873035</v>
      </c>
      <c r="T27" s="33">
        <v>6937.8212492769871</v>
      </c>
      <c r="U27" s="33">
        <v>7026.6974960325551</v>
      </c>
      <c r="V27" s="33">
        <v>7201.6368401817845</v>
      </c>
      <c r="W27" s="33">
        <v>7242.8054123969659</v>
      </c>
      <c r="X27" s="33">
        <v>7271.8286451006315</v>
      </c>
      <c r="Y27" s="33">
        <v>7164.1649039104868</v>
      </c>
      <c r="Z27" s="33">
        <v>7080.2560081057845</v>
      </c>
      <c r="AA27" s="33">
        <v>7008.5882469150556</v>
      </c>
      <c r="AB27" s="33">
        <v>6946.4987236592788</v>
      </c>
      <c r="AC27" s="33">
        <v>6897.5089554956949</v>
      </c>
      <c r="AD27" s="33">
        <v>6879.6578934992249</v>
      </c>
      <c r="AE27" s="33">
        <v>6879.9921233464111</v>
      </c>
      <c r="AF27" s="33">
        <v>6891.9793035656503</v>
      </c>
      <c r="AG27" s="33">
        <v>6912.683482791118</v>
      </c>
      <c r="AH27" s="33">
        <v>6945.6328040283552</v>
      </c>
      <c r="AI27" s="33">
        <v>6978.9949240057849</v>
      </c>
      <c r="AJ27" s="33">
        <v>7012.4042937167842</v>
      </c>
      <c r="AK27" s="33">
        <v>7054.2373251727622</v>
      </c>
      <c r="AL27" s="33">
        <v>7100.3181634135854</v>
      </c>
      <c r="AM27" s="33">
        <v>7147.1302725423966</v>
      </c>
      <c r="AN27" s="33">
        <v>7176.6292308218581</v>
      </c>
      <c r="AO27" s="33">
        <v>7205.8798003527536</v>
      </c>
      <c r="AP27" s="33">
        <v>7235.9427496198987</v>
      </c>
      <c r="AQ27" s="33">
        <v>7273.1949117358063</v>
      </c>
      <c r="AR27" s="33">
        <v>7308.4057574726667</v>
      </c>
      <c r="AS27" s="33">
        <v>7346.6090857292465</v>
      </c>
      <c r="AT27" s="33">
        <v>7387.1358998858541</v>
      </c>
      <c r="AU27" s="33">
        <v>7425.8625075568871</v>
      </c>
      <c r="AV27" s="33">
        <v>7462.9228903873764</v>
      </c>
      <c r="AW27" s="33">
        <v>7529.8756912215485</v>
      </c>
      <c r="AX27" s="37"/>
    </row>
    <row r="28" spans="1:50">
      <c r="B28" t="s">
        <v>224</v>
      </c>
      <c r="C28" s="37">
        <f>SUM(C16:C27)</f>
        <v>42791.177688711869</v>
      </c>
      <c r="D28" s="37">
        <f t="shared" ref="D28:AW28" si="0">SUM(D16:D27)</f>
        <v>43478.203887702817</v>
      </c>
      <c r="E28" s="37">
        <f t="shared" si="0"/>
        <v>44176.548886993362</v>
      </c>
      <c r="F28" s="37">
        <f t="shared" si="0"/>
        <v>46558.18357369033</v>
      </c>
      <c r="G28" s="37">
        <f t="shared" si="0"/>
        <v>46381.515305876936</v>
      </c>
      <c r="H28" s="37">
        <f t="shared" si="0"/>
        <v>40229.35573149367</v>
      </c>
      <c r="I28" s="37">
        <f t="shared" si="0"/>
        <v>42344.214223719719</v>
      </c>
      <c r="J28" s="37">
        <f t="shared" si="0"/>
        <v>43327.16522001323</v>
      </c>
      <c r="K28" s="37">
        <f t="shared" si="0"/>
        <v>43005.840417310537</v>
      </c>
      <c r="L28" s="37">
        <f t="shared" si="0"/>
        <v>43026.862740883465</v>
      </c>
      <c r="M28" s="37">
        <f t="shared" si="0"/>
        <v>44805.794988842325</v>
      </c>
      <c r="N28" s="37">
        <f t="shared" si="0"/>
        <v>45014.988403029609</v>
      </c>
      <c r="O28" s="37">
        <f t="shared" si="0"/>
        <v>46249.0704187382</v>
      </c>
      <c r="P28" s="37">
        <f t="shared" si="0"/>
        <v>48973.6631388522</v>
      </c>
      <c r="Q28" s="37">
        <f t="shared" si="0"/>
        <v>51495.996262018059</v>
      </c>
      <c r="R28" s="37">
        <f t="shared" si="0"/>
        <v>52672.838744336368</v>
      </c>
      <c r="S28" s="37">
        <f t="shared" si="0"/>
        <v>53581.61407357904</v>
      </c>
      <c r="T28" s="37">
        <f t="shared" si="0"/>
        <v>54683.818604476532</v>
      </c>
      <c r="U28" s="37">
        <f t="shared" si="0"/>
        <v>55410.136933767062</v>
      </c>
      <c r="V28" s="37">
        <f t="shared" si="0"/>
        <v>56161.54775850397</v>
      </c>
      <c r="W28" s="37">
        <f t="shared" si="0"/>
        <v>56564.578948900737</v>
      </c>
      <c r="X28" s="37">
        <f t="shared" si="0"/>
        <v>56829.103690578399</v>
      </c>
      <c r="Y28" s="37">
        <f t="shared" si="0"/>
        <v>56785.570723077559</v>
      </c>
      <c r="Z28" s="37">
        <f t="shared" si="0"/>
        <v>56844.113568360328</v>
      </c>
      <c r="AA28" s="37">
        <f t="shared" si="0"/>
        <v>56989.593226108453</v>
      </c>
      <c r="AB28" s="37">
        <f t="shared" si="0"/>
        <v>57227.862353799304</v>
      </c>
      <c r="AC28" s="37">
        <f t="shared" si="0"/>
        <v>57569.426154245557</v>
      </c>
      <c r="AD28" s="37">
        <f t="shared" si="0"/>
        <v>58036.299366044419</v>
      </c>
      <c r="AE28" s="37">
        <f t="shared" si="0"/>
        <v>58595.61085826694</v>
      </c>
      <c r="AF28" s="37">
        <f t="shared" si="0"/>
        <v>59246.775922323875</v>
      </c>
      <c r="AG28" s="37">
        <f t="shared" si="0"/>
        <v>59971.533870923311</v>
      </c>
      <c r="AH28" s="37">
        <f t="shared" si="0"/>
        <v>60745.126482409556</v>
      </c>
      <c r="AI28" s="37">
        <f t="shared" si="0"/>
        <v>61581.232097294342</v>
      </c>
      <c r="AJ28" s="37">
        <f t="shared" si="0"/>
        <v>62452.256838484573</v>
      </c>
      <c r="AK28" s="37">
        <f t="shared" si="0"/>
        <v>63358.026565918699</v>
      </c>
      <c r="AL28" s="37">
        <f t="shared" si="0"/>
        <v>64289.415616722181</v>
      </c>
      <c r="AM28" s="37">
        <f t="shared" si="0"/>
        <v>65237.295606512504</v>
      </c>
      <c r="AN28" s="37">
        <f t="shared" si="0"/>
        <v>66158.634077223353</v>
      </c>
      <c r="AO28" s="37">
        <f t="shared" si="0"/>
        <v>67113.216687147011</v>
      </c>
      <c r="AP28" s="37">
        <f t="shared" si="0"/>
        <v>68088.366578902962</v>
      </c>
      <c r="AQ28" s="37">
        <f t="shared" si="0"/>
        <v>69085.419948220369</v>
      </c>
      <c r="AR28" s="37">
        <f t="shared" si="0"/>
        <v>70085.978495835021</v>
      </c>
      <c r="AS28" s="37">
        <f t="shared" si="0"/>
        <v>71099.677149495838</v>
      </c>
      <c r="AT28" s="37">
        <f t="shared" si="0"/>
        <v>72107.7459036207</v>
      </c>
      <c r="AU28" s="37">
        <f t="shared" si="0"/>
        <v>73104.918062155062</v>
      </c>
      <c r="AV28" s="37">
        <f t="shared" si="0"/>
        <v>74089.513115443624</v>
      </c>
      <c r="AW28" s="37">
        <f t="shared" si="0"/>
        <v>75101.823442433597</v>
      </c>
    </row>
    <row r="30" spans="1:50">
      <c r="A30" s="52" t="s">
        <v>220</v>
      </c>
      <c r="B30" t="s">
        <v>207</v>
      </c>
      <c r="C30" s="33">
        <v>112.01435274956258</v>
      </c>
      <c r="D30" s="33">
        <v>113.81277941502582</v>
      </c>
      <c r="E30" s="33">
        <v>115.59984493766018</v>
      </c>
      <c r="F30" s="33">
        <v>73.803425102805122</v>
      </c>
      <c r="G30" s="33">
        <v>652.45453019487218</v>
      </c>
      <c r="H30" s="33">
        <v>-661.96476009362016</v>
      </c>
      <c r="I30" s="33">
        <v>56.408298988758673</v>
      </c>
      <c r="J30" s="33">
        <v>901.58092431852879</v>
      </c>
      <c r="K30" s="33">
        <v>1429.9038547528835</v>
      </c>
      <c r="L30" s="33">
        <v>1029.3276480054531</v>
      </c>
      <c r="M30" s="33">
        <v>451.78066785145728</v>
      </c>
      <c r="N30" s="33">
        <v>-688.12825403428553</v>
      </c>
      <c r="O30" s="33">
        <v>-1226.2547472932108</v>
      </c>
      <c r="P30" s="33">
        <v>-355.92341134988584</v>
      </c>
      <c r="Q30" s="33">
        <v>867.21540168280751</v>
      </c>
      <c r="R30" s="33">
        <v>426.68822145450639</v>
      </c>
      <c r="S30" s="33">
        <v>576.50622892863441</v>
      </c>
      <c r="T30" s="33">
        <v>822.8050517972838</v>
      </c>
      <c r="U30" s="33">
        <v>1081.9136288528173</v>
      </c>
      <c r="V30" s="33">
        <v>1263.2439760119103</v>
      </c>
      <c r="W30" s="33">
        <v>1427.2132193726404</v>
      </c>
      <c r="X30" s="33">
        <v>1536.893155679724</v>
      </c>
      <c r="Y30" s="33">
        <v>1271.9504917796612</v>
      </c>
      <c r="Z30" s="33">
        <v>1017.4538939202455</v>
      </c>
      <c r="AA30" s="33">
        <v>834.5275231261661</v>
      </c>
      <c r="AB30" s="33">
        <v>722.03887590868919</v>
      </c>
      <c r="AC30" s="33">
        <v>664.6983854396675</v>
      </c>
      <c r="AD30" s="33">
        <v>639.23398035708033</v>
      </c>
      <c r="AE30" s="33">
        <v>636.19449855579296</v>
      </c>
      <c r="AF30" s="33">
        <v>644.36216156841306</v>
      </c>
      <c r="AG30" s="33">
        <v>656.01852948864951</v>
      </c>
      <c r="AH30" s="33">
        <v>668.00150495677565</v>
      </c>
      <c r="AI30" s="33">
        <v>679.51672333632541</v>
      </c>
      <c r="AJ30" s="33">
        <v>691.04242532890885</v>
      </c>
      <c r="AK30" s="33">
        <v>702.34757780500831</v>
      </c>
      <c r="AL30" s="33">
        <v>712.65598826798191</v>
      </c>
      <c r="AM30" s="33">
        <v>722.43075309375001</v>
      </c>
      <c r="AN30" s="33">
        <v>801.19364021799629</v>
      </c>
      <c r="AO30" s="33">
        <v>881.11241050233787</v>
      </c>
      <c r="AP30" s="33">
        <v>956.72449405734119</v>
      </c>
      <c r="AQ30" s="33">
        <v>1025.9010555765155</v>
      </c>
      <c r="AR30" s="33">
        <v>1087.6661799867209</v>
      </c>
      <c r="AS30" s="33">
        <v>1187.0994765939233</v>
      </c>
      <c r="AT30" s="33">
        <v>1277.0404822539147</v>
      </c>
      <c r="AU30" s="33">
        <v>1356.2671183016068</v>
      </c>
      <c r="AV30" s="33">
        <v>1425.8799032945776</v>
      </c>
      <c r="AW30" s="33">
        <v>1486.5421999572575</v>
      </c>
      <c r="AX30" s="37"/>
    </row>
    <row r="31" spans="1:50">
      <c r="A31" s="52"/>
      <c r="B31" t="s">
        <v>208</v>
      </c>
      <c r="C31" s="33">
        <v>55.394546053895091</v>
      </c>
      <c r="D31" s="33">
        <v>56.283923408663924</v>
      </c>
      <c r="E31" s="33">
        <v>57.160459123226275</v>
      </c>
      <c r="F31" s="33">
        <v>51.766395529984806</v>
      </c>
      <c r="G31" s="33">
        <v>171.07983041828271</v>
      </c>
      <c r="H31" s="33">
        <v>-56.188923287825588</v>
      </c>
      <c r="I31" s="33">
        <v>54.882039031856067</v>
      </c>
      <c r="J31" s="33">
        <v>208.11914255819221</v>
      </c>
      <c r="K31" s="33">
        <v>316.06277396289386</v>
      </c>
      <c r="L31" s="33">
        <v>260.80112837724317</v>
      </c>
      <c r="M31" s="33">
        <v>219.42251191875636</v>
      </c>
      <c r="N31" s="33">
        <v>93.95490835542715</v>
      </c>
      <c r="O31" s="33">
        <v>986.01022738920074</v>
      </c>
      <c r="P31" s="33">
        <v>1547.1204154939817</v>
      </c>
      <c r="Q31" s="33">
        <v>1877.920733640661</v>
      </c>
      <c r="R31" s="33">
        <v>1993.9927392644177</v>
      </c>
      <c r="S31" s="33">
        <v>1815.3635314374237</v>
      </c>
      <c r="T31" s="33">
        <v>1647.992625240345</v>
      </c>
      <c r="U31" s="33">
        <v>1562.0295166760407</v>
      </c>
      <c r="V31" s="33">
        <v>1468.7395267498075</v>
      </c>
      <c r="W31" s="33">
        <v>1396.8393892588924</v>
      </c>
      <c r="X31" s="33">
        <v>1322.1219363964422</v>
      </c>
      <c r="Y31" s="33">
        <v>1208.8714390005609</v>
      </c>
      <c r="Z31" s="33">
        <v>1126.9274541129053</v>
      </c>
      <c r="AA31" s="33">
        <v>1077.8515464821953</v>
      </c>
      <c r="AB31" s="33">
        <v>1054.5595234361451</v>
      </c>
      <c r="AC31" s="33">
        <v>1048.5498292221073</v>
      </c>
      <c r="AD31" s="33">
        <v>1050.4963629658234</v>
      </c>
      <c r="AE31" s="33">
        <v>1059.295546057645</v>
      </c>
      <c r="AF31" s="33">
        <v>1069.7894950933864</v>
      </c>
      <c r="AG31" s="33">
        <v>1080.4484787402948</v>
      </c>
      <c r="AH31" s="33">
        <v>1091.7118062406842</v>
      </c>
      <c r="AI31" s="33">
        <v>1101.1539124868161</v>
      </c>
      <c r="AJ31" s="33">
        <v>1110.8156568814691</v>
      </c>
      <c r="AK31" s="33">
        <v>1120.2402415740439</v>
      </c>
      <c r="AL31" s="33">
        <v>1129.2385822936042</v>
      </c>
      <c r="AM31" s="33">
        <v>1137.9484734806781</v>
      </c>
      <c r="AN31" s="33">
        <v>1149.968943882375</v>
      </c>
      <c r="AO31" s="33">
        <v>1161.8835975456839</v>
      </c>
      <c r="AP31" s="33">
        <v>1173.4655318209359</v>
      </c>
      <c r="AQ31" s="33">
        <v>1184.4031524065529</v>
      </c>
      <c r="AR31" s="33">
        <v>1194.0337054744216</v>
      </c>
      <c r="AS31" s="33">
        <v>1207.5664809832526</v>
      </c>
      <c r="AT31" s="33">
        <v>1218.0996744408894</v>
      </c>
      <c r="AU31" s="33">
        <v>1225.8202071701364</v>
      </c>
      <c r="AV31" s="33">
        <v>1231.0146785655384</v>
      </c>
      <c r="AW31" s="33">
        <v>1234.1301872084439</v>
      </c>
    </row>
    <row r="32" spans="1:50">
      <c r="A32" s="52"/>
      <c r="B32" t="s">
        <v>209</v>
      </c>
      <c r="C32" s="33">
        <v>52.161180783937226</v>
      </c>
      <c r="D32" s="33">
        <v>52.998645413435355</v>
      </c>
      <c r="E32" s="33">
        <v>53.82788485363622</v>
      </c>
      <c r="F32" s="33">
        <v>46.353459759849422</v>
      </c>
      <c r="G32" s="33">
        <v>177.33117444282789</v>
      </c>
      <c r="H32" s="33">
        <v>-96.485645874745416</v>
      </c>
      <c r="I32" s="33">
        <v>43.27177208716364</v>
      </c>
      <c r="J32" s="33">
        <v>203.14479703779259</v>
      </c>
      <c r="K32" s="33">
        <v>301.52550057527515</v>
      </c>
      <c r="L32" s="33">
        <v>228.61990050610348</v>
      </c>
      <c r="M32" s="33">
        <v>140.31859090937274</v>
      </c>
      <c r="N32" s="33">
        <v>-7.1466521977751745</v>
      </c>
      <c r="O32" s="33">
        <v>579.58111105083663</v>
      </c>
      <c r="P32" s="33">
        <v>888.01066873047068</v>
      </c>
      <c r="Q32" s="33">
        <v>1071.1616184611996</v>
      </c>
      <c r="R32" s="33">
        <v>1090.3568338423706</v>
      </c>
      <c r="S32" s="33">
        <v>1087.5880050394853</v>
      </c>
      <c r="T32" s="33">
        <v>903.08180162128838</v>
      </c>
      <c r="U32" s="33">
        <v>823.44330294165763</v>
      </c>
      <c r="V32" s="33">
        <v>780.65175662560682</v>
      </c>
      <c r="W32" s="33">
        <v>737.44771238047963</v>
      </c>
      <c r="X32" s="33">
        <v>689.40349983124781</v>
      </c>
      <c r="Y32" s="33">
        <v>623.41988346467758</v>
      </c>
      <c r="Z32" s="33">
        <v>584.88748765809828</v>
      </c>
      <c r="AA32" s="33">
        <v>557.65307406947488</v>
      </c>
      <c r="AB32" s="33">
        <v>542.06137584969872</v>
      </c>
      <c r="AC32" s="33">
        <v>535.17821189062238</v>
      </c>
      <c r="AD32" s="33">
        <v>532.80402222243879</v>
      </c>
      <c r="AE32" s="33">
        <v>529.30695196722684</v>
      </c>
      <c r="AF32" s="33">
        <v>532.6525553517838</v>
      </c>
      <c r="AG32" s="33">
        <v>535.59576381704824</v>
      </c>
      <c r="AH32" s="33">
        <v>534.48051119139564</v>
      </c>
      <c r="AI32" s="33">
        <v>541.86592679136891</v>
      </c>
      <c r="AJ32" s="33">
        <v>544.3453366051973</v>
      </c>
      <c r="AK32" s="33">
        <v>547.16472291373134</v>
      </c>
      <c r="AL32" s="33">
        <v>549.79805555334406</v>
      </c>
      <c r="AM32" s="33">
        <v>552.2030402872017</v>
      </c>
      <c r="AN32" s="33">
        <v>555.79550472778885</v>
      </c>
      <c r="AO32" s="33">
        <v>560.38437687857424</v>
      </c>
      <c r="AP32" s="33">
        <v>564.40072165058371</v>
      </c>
      <c r="AQ32" s="33">
        <v>568.01985377500012</v>
      </c>
      <c r="AR32" s="33">
        <v>570.9712667083179</v>
      </c>
      <c r="AS32" s="33">
        <v>575.34962176942247</v>
      </c>
      <c r="AT32" s="33">
        <v>578.667002693673</v>
      </c>
      <c r="AU32" s="33">
        <v>580.82430462255775</v>
      </c>
      <c r="AV32" s="33">
        <v>581.94742283258597</v>
      </c>
      <c r="AW32" s="33">
        <v>582.26816278760259</v>
      </c>
      <c r="AX32" s="37"/>
    </row>
    <row r="33" spans="1:50">
      <c r="A33" s="52"/>
      <c r="B33" t="s">
        <v>210</v>
      </c>
      <c r="C33" s="33">
        <v>4.6431876001952466</v>
      </c>
      <c r="D33" s="33">
        <v>4.7177354789979571</v>
      </c>
      <c r="E33" s="33">
        <v>4.7907062289578475</v>
      </c>
      <c r="F33" s="33">
        <v>4.3539421151430613</v>
      </c>
      <c r="G33" s="33">
        <v>14.983392575080416</v>
      </c>
      <c r="H33" s="33">
        <v>-4.5137677515963164</v>
      </c>
      <c r="I33" s="33">
        <v>28.935362840039218</v>
      </c>
      <c r="J33" s="33">
        <v>33.657166468447947</v>
      </c>
      <c r="K33" s="33">
        <v>40.96851696215375</v>
      </c>
      <c r="L33" s="33">
        <v>35.277371129812529</v>
      </c>
      <c r="M33" s="33">
        <v>25.518207169976716</v>
      </c>
      <c r="N33" s="33">
        <v>12.404814513416516</v>
      </c>
      <c r="O33" s="33">
        <v>91.55289764882906</v>
      </c>
      <c r="P33" s="33">
        <v>137.91315555656553</v>
      </c>
      <c r="Q33" s="33">
        <v>167.41050500915858</v>
      </c>
      <c r="R33" s="33">
        <v>178.14787047649276</v>
      </c>
      <c r="S33" s="33">
        <v>166.53277806517272</v>
      </c>
      <c r="T33" s="33">
        <v>153.34579352218827</v>
      </c>
      <c r="U33" s="33">
        <v>149.939636376339</v>
      </c>
      <c r="V33" s="33">
        <v>144.73897382697143</v>
      </c>
      <c r="W33" s="33">
        <v>145.21064631783511</v>
      </c>
      <c r="X33" s="33">
        <v>146.49101944366979</v>
      </c>
      <c r="Y33" s="33">
        <v>132.9500971041204</v>
      </c>
      <c r="Z33" s="33">
        <v>122.60972859232341</v>
      </c>
      <c r="AA33" s="33">
        <v>116.23043573023469</v>
      </c>
      <c r="AB33" s="33">
        <v>112.70420567972931</v>
      </c>
      <c r="AC33" s="33">
        <v>111.1558136750095</v>
      </c>
      <c r="AD33" s="33">
        <v>111.02575240414767</v>
      </c>
      <c r="AE33" s="33">
        <v>111.58098521666605</v>
      </c>
      <c r="AF33" s="33">
        <v>112.5518631054702</v>
      </c>
      <c r="AG33" s="33">
        <v>113.70989266978592</v>
      </c>
      <c r="AH33" s="33">
        <v>114.97560186061835</v>
      </c>
      <c r="AI33" s="33">
        <v>116.58094983353401</v>
      </c>
      <c r="AJ33" s="33">
        <v>118.20597649767845</v>
      </c>
      <c r="AK33" s="33">
        <v>119.87230139294699</v>
      </c>
      <c r="AL33" s="33">
        <v>121.56058137019932</v>
      </c>
      <c r="AM33" s="33">
        <v>123.27077385805642</v>
      </c>
      <c r="AN33" s="33">
        <v>131.39705588633879</v>
      </c>
      <c r="AO33" s="33">
        <v>138.86893494513018</v>
      </c>
      <c r="AP33" s="33">
        <v>145.98608158225656</v>
      </c>
      <c r="AQ33" s="33">
        <v>152.94931862024265</v>
      </c>
      <c r="AR33" s="33">
        <v>159.88320903139351</v>
      </c>
      <c r="AS33" s="33">
        <v>162.10270429193523</v>
      </c>
      <c r="AT33" s="33">
        <v>164.76099141637772</v>
      </c>
      <c r="AU33" s="33">
        <v>167.71597561254922</v>
      </c>
      <c r="AV33" s="33">
        <v>170.88899305015835</v>
      </c>
      <c r="AW33" s="33">
        <v>174.2470181198172</v>
      </c>
      <c r="AX33" s="37"/>
    </row>
    <row r="34" spans="1:50">
      <c r="A34" s="52"/>
      <c r="B34" t="s">
        <v>211</v>
      </c>
      <c r="C34" s="33">
        <v>13.52051680974977</v>
      </c>
      <c r="D34" s="33">
        <v>13.737593080465365</v>
      </c>
      <c r="E34" s="33">
        <v>13.952407225115875</v>
      </c>
      <c r="F34" s="33">
        <v>11.970251731129007</v>
      </c>
      <c r="G34" s="33">
        <v>50.231271567022432</v>
      </c>
      <c r="H34" s="33">
        <v>-31.466974258791655</v>
      </c>
      <c r="I34" s="33">
        <v>90.511412065398687</v>
      </c>
      <c r="J34" s="33">
        <v>110.28627160769678</v>
      </c>
      <c r="K34" s="33">
        <v>136.54754076226615</v>
      </c>
      <c r="L34" s="33">
        <v>111.31217643242135</v>
      </c>
      <c r="M34" s="33">
        <v>73.931838011234333</v>
      </c>
      <c r="N34" s="33">
        <v>16.126291578820627</v>
      </c>
      <c r="O34" s="33">
        <v>216.24736692029563</v>
      </c>
      <c r="P34" s="33">
        <v>346.49013321794155</v>
      </c>
      <c r="Q34" s="33">
        <v>433.85288142020778</v>
      </c>
      <c r="R34" s="33">
        <v>460.96982989616703</v>
      </c>
      <c r="S34" s="33">
        <v>509.19672431208039</v>
      </c>
      <c r="T34" s="33">
        <v>393.45922630632333</v>
      </c>
      <c r="U34" s="33">
        <v>404.98573394964438</v>
      </c>
      <c r="V34" s="33">
        <v>373.60989413915826</v>
      </c>
      <c r="W34" s="33">
        <v>400.08707255038735</v>
      </c>
      <c r="X34" s="33">
        <v>395.96774974852929</v>
      </c>
      <c r="Y34" s="33">
        <v>365.47417532174416</v>
      </c>
      <c r="Z34" s="33">
        <v>317.84515899894342</v>
      </c>
      <c r="AA34" s="33">
        <v>291.73891017014637</v>
      </c>
      <c r="AB34" s="33">
        <v>274.32907813929677</v>
      </c>
      <c r="AC34" s="33">
        <v>263.05197593187592</v>
      </c>
      <c r="AD34" s="33">
        <v>256.87619492883368</v>
      </c>
      <c r="AE34" s="33">
        <v>252.82988544593726</v>
      </c>
      <c r="AF34" s="33">
        <v>250.02998203349298</v>
      </c>
      <c r="AG34" s="33">
        <v>247.88997628361815</v>
      </c>
      <c r="AH34" s="33">
        <v>246.2937018894001</v>
      </c>
      <c r="AI34" s="33">
        <v>245.32103841148225</v>
      </c>
      <c r="AJ34" s="33">
        <v>244.47138140082805</v>
      </c>
      <c r="AK34" s="33">
        <v>243.93811693376907</v>
      </c>
      <c r="AL34" s="33">
        <v>243.47399774254265</v>
      </c>
      <c r="AM34" s="33">
        <v>243.08337843813172</v>
      </c>
      <c r="AN34" s="33">
        <v>258.86316493030944</v>
      </c>
      <c r="AO34" s="33">
        <v>272.05835594613825</v>
      </c>
      <c r="AP34" s="33">
        <v>283.69173543880839</v>
      </c>
      <c r="AQ34" s="33">
        <v>294.21129351542817</v>
      </c>
      <c r="AR34" s="33">
        <v>304.47903989886976</v>
      </c>
      <c r="AS34" s="33">
        <v>303.74041273766176</v>
      </c>
      <c r="AT34" s="33">
        <v>304.34736284970285</v>
      </c>
      <c r="AU34" s="33">
        <v>305.8753718957604</v>
      </c>
      <c r="AV34" s="33">
        <v>307.94443829825417</v>
      </c>
      <c r="AW34" s="33">
        <v>310.23775200938724</v>
      </c>
      <c r="AX34" s="37"/>
    </row>
    <row r="35" spans="1:50">
      <c r="A35" s="52"/>
      <c r="B35" t="s">
        <v>212</v>
      </c>
      <c r="C35" s="33">
        <v>11.682805742404142</v>
      </c>
      <c r="D35" s="33">
        <v>11.870376967509033</v>
      </c>
      <c r="E35" s="33">
        <v>12.057555203030528</v>
      </c>
      <c r="F35" s="33">
        <v>11.971913559733384</v>
      </c>
      <c r="G35" s="33">
        <v>23.449112788432714</v>
      </c>
      <c r="H35" s="33">
        <v>1.6184250756317651</v>
      </c>
      <c r="I35" s="33">
        <v>35.871934003643801</v>
      </c>
      <c r="J35" s="33">
        <v>42.680332684936879</v>
      </c>
      <c r="K35" s="33">
        <v>47.67276151632354</v>
      </c>
      <c r="L35" s="33">
        <v>38.446542428231126</v>
      </c>
      <c r="M35" s="33">
        <v>33.07107706435275</v>
      </c>
      <c r="N35" s="33">
        <v>20.011899729169638</v>
      </c>
      <c r="O35" s="33">
        <v>107.96747564898219</v>
      </c>
      <c r="P35" s="33">
        <v>160.47499414159338</v>
      </c>
      <c r="Q35" s="33">
        <v>190.22244425646775</v>
      </c>
      <c r="R35" s="33">
        <v>205.13754896910766</v>
      </c>
      <c r="S35" s="33">
        <v>200.60514480416626</v>
      </c>
      <c r="T35" s="33">
        <v>177.31596298289958</v>
      </c>
      <c r="U35" s="33">
        <v>169.90844158462613</v>
      </c>
      <c r="V35" s="33">
        <v>161.35165377688205</v>
      </c>
      <c r="W35" s="33">
        <v>160.62554558310822</v>
      </c>
      <c r="X35" s="33">
        <v>159.79375415035352</v>
      </c>
      <c r="Y35" s="33">
        <v>140.04201400828993</v>
      </c>
      <c r="Z35" s="33">
        <v>124.59298599547979</v>
      </c>
      <c r="AA35" s="33">
        <v>114.64615287613455</v>
      </c>
      <c r="AB35" s="33">
        <v>108.48982954829364</v>
      </c>
      <c r="AC35" s="33">
        <v>104.81800664064821</v>
      </c>
      <c r="AD35" s="33">
        <v>102.82052946800341</v>
      </c>
      <c r="AE35" s="33">
        <v>101.5982427498306</v>
      </c>
      <c r="AF35" s="33">
        <v>100.79310327896471</v>
      </c>
      <c r="AG35" s="33">
        <v>100.15848909447347</v>
      </c>
      <c r="AH35" s="33">
        <v>99.6267087393569</v>
      </c>
      <c r="AI35" s="33">
        <v>99.414561891985912</v>
      </c>
      <c r="AJ35" s="33">
        <v>99.234740875685731</v>
      </c>
      <c r="AK35" s="33">
        <v>99.112210857679528</v>
      </c>
      <c r="AL35" s="33">
        <v>99.010429274358358</v>
      </c>
      <c r="AM35" s="33">
        <v>98.937354142939682</v>
      </c>
      <c r="AN35" s="33">
        <v>104.90422973652815</v>
      </c>
      <c r="AO35" s="33">
        <v>110.08863354183285</v>
      </c>
      <c r="AP35" s="33">
        <v>114.8031482003024</v>
      </c>
      <c r="AQ35" s="33">
        <v>119.27138862007104</v>
      </c>
      <c r="AR35" s="33">
        <v>123.61375457317652</v>
      </c>
      <c r="AS35" s="33">
        <v>123.43960542381296</v>
      </c>
      <c r="AT35" s="33">
        <v>123.68986461609947</v>
      </c>
      <c r="AU35" s="33">
        <v>124.21355225832268</v>
      </c>
      <c r="AV35" s="33">
        <v>124.93949833069163</v>
      </c>
      <c r="AW35" s="33">
        <v>125.84055231283823</v>
      </c>
      <c r="AX35" s="37"/>
    </row>
    <row r="36" spans="1:50">
      <c r="A36" s="52"/>
      <c r="B36" t="s">
        <v>213</v>
      </c>
      <c r="C36" s="33">
        <v>2.9598599462619366</v>
      </c>
      <c r="D36" s="33">
        <v>3.0073814550929945</v>
      </c>
      <c r="E36" s="33">
        <v>3.0538917205566833</v>
      </c>
      <c r="F36" s="33">
        <v>2.7645042135495959</v>
      </c>
      <c r="G36" s="33">
        <v>10.193634027928066</v>
      </c>
      <c r="H36" s="33">
        <v>-2.5428968892775758</v>
      </c>
      <c r="I36" s="33">
        <v>12.839628811177661</v>
      </c>
      <c r="J36" s="33">
        <v>19.479000762428122</v>
      </c>
      <c r="K36" s="33">
        <v>24.828553180598014</v>
      </c>
      <c r="L36" s="33">
        <v>21.35336637399644</v>
      </c>
      <c r="M36" s="33">
        <v>15.169213178835873</v>
      </c>
      <c r="N36" s="33">
        <v>5.4119356042488489</v>
      </c>
      <c r="O36" s="33">
        <v>59.901014076742719</v>
      </c>
      <c r="P36" s="33">
        <v>93.146089592806547</v>
      </c>
      <c r="Q36" s="33">
        <v>112.66767959928025</v>
      </c>
      <c r="R36" s="33">
        <v>117.21473315519859</v>
      </c>
      <c r="S36" s="33">
        <v>103.84941234929151</v>
      </c>
      <c r="T36" s="33">
        <v>98.361176620583208</v>
      </c>
      <c r="U36" s="33">
        <v>94.530380855937494</v>
      </c>
      <c r="V36" s="33">
        <v>89.213836919016003</v>
      </c>
      <c r="W36" s="33">
        <v>87.035258549055783</v>
      </c>
      <c r="X36" s="33">
        <v>86.147235867391174</v>
      </c>
      <c r="Y36" s="33">
        <v>76.53008941611138</v>
      </c>
      <c r="Z36" s="33">
        <v>69.94836596699551</v>
      </c>
      <c r="AA36" s="33">
        <v>65.881615426741533</v>
      </c>
      <c r="AB36" s="33">
        <v>63.618739099589682</v>
      </c>
      <c r="AC36" s="33">
        <v>62.580790467432571</v>
      </c>
      <c r="AD36" s="33">
        <v>62.376584806713929</v>
      </c>
      <c r="AE36" s="33">
        <v>62.595203523677604</v>
      </c>
      <c r="AF36" s="33">
        <v>63.052811579918384</v>
      </c>
      <c r="AG36" s="33">
        <v>63.615303363951604</v>
      </c>
      <c r="AH36" s="33">
        <v>64.228756062890326</v>
      </c>
      <c r="AI36" s="33">
        <v>65.033803119995568</v>
      </c>
      <c r="AJ36" s="33">
        <v>65.849762024573664</v>
      </c>
      <c r="AK36" s="33">
        <v>66.679991046410777</v>
      </c>
      <c r="AL36" s="33">
        <v>67.520669477112506</v>
      </c>
      <c r="AM36" s="33">
        <v>68.369346013235955</v>
      </c>
      <c r="AN36" s="33">
        <v>72.264984614825195</v>
      </c>
      <c r="AO36" s="33">
        <v>75.909196120598523</v>
      </c>
      <c r="AP36" s="33">
        <v>79.424148792004146</v>
      </c>
      <c r="AQ36" s="33">
        <v>82.894106125597773</v>
      </c>
      <c r="AR36" s="33">
        <v>86.360658448482397</v>
      </c>
      <c r="AS36" s="33">
        <v>87.613259883378987</v>
      </c>
      <c r="AT36" s="33">
        <v>89.024223773079868</v>
      </c>
      <c r="AU36" s="33">
        <v>90.528013671164871</v>
      </c>
      <c r="AV36" s="33">
        <v>92.089844201332312</v>
      </c>
      <c r="AW36" s="33">
        <v>93.696601753806888</v>
      </c>
      <c r="AX36" s="37"/>
    </row>
    <row r="37" spans="1:50">
      <c r="A37" s="52"/>
      <c r="B37" t="s">
        <v>214</v>
      </c>
      <c r="C37" s="33">
        <v>11.736711457194559</v>
      </c>
      <c r="D37" s="33">
        <v>11.925148155986705</v>
      </c>
      <c r="E37" s="33">
        <v>12.11013860130387</v>
      </c>
      <c r="F37" s="33">
        <v>4.553344658097723</v>
      </c>
      <c r="G37" s="33">
        <v>112.51766208483468</v>
      </c>
      <c r="H37" s="33">
        <v>-143.73354372152173</v>
      </c>
      <c r="I37" s="33">
        <v>3.0288960924552848</v>
      </c>
      <c r="J37" s="33">
        <v>156.14891197103702</v>
      </c>
      <c r="K37" s="33">
        <v>255.22010931458635</v>
      </c>
      <c r="L37" s="33">
        <v>172.07098120208116</v>
      </c>
      <c r="M37" s="33">
        <v>54.334078266576391</v>
      </c>
      <c r="N37" s="33">
        <v>-173.58481922284312</v>
      </c>
      <c r="O37" s="33">
        <v>275.24864041332654</v>
      </c>
      <c r="P37" s="33">
        <v>613.90862900632078</v>
      </c>
      <c r="Q37" s="33">
        <v>795.1295017842026</v>
      </c>
      <c r="R37" s="33">
        <v>769.64363178470478</v>
      </c>
      <c r="S37" s="33">
        <v>598.67280360399104</v>
      </c>
      <c r="T37" s="33">
        <v>591.54587043212041</v>
      </c>
      <c r="U37" s="33">
        <v>569.63009303011552</v>
      </c>
      <c r="V37" s="33">
        <v>528.67143195345614</v>
      </c>
      <c r="W37" s="33">
        <v>499.59260937114584</v>
      </c>
      <c r="X37" s="33">
        <v>475.20590881173831</v>
      </c>
      <c r="Y37" s="33">
        <v>427.82564815840652</v>
      </c>
      <c r="Z37" s="33">
        <v>393.74743128839634</v>
      </c>
      <c r="AA37" s="33">
        <v>371.38599950277717</v>
      </c>
      <c r="AB37" s="33">
        <v>358.72462852523591</v>
      </c>
      <c r="AC37" s="33">
        <v>353.50299456847705</v>
      </c>
      <c r="AD37" s="33">
        <v>353.4435053644055</v>
      </c>
      <c r="AE37" s="33">
        <v>356.57813094596241</v>
      </c>
      <c r="AF37" s="33">
        <v>361.3691385753753</v>
      </c>
      <c r="AG37" s="33">
        <v>366.76910532665784</v>
      </c>
      <c r="AH37" s="33">
        <v>372.12805283516354</v>
      </c>
      <c r="AI37" s="33">
        <v>377.2259055657928</v>
      </c>
      <c r="AJ37" s="33">
        <v>382.17606966989553</v>
      </c>
      <c r="AK37" s="33">
        <v>386.87472322250363</v>
      </c>
      <c r="AL37" s="33">
        <v>391.35842662443901</v>
      </c>
      <c r="AM37" s="33">
        <v>395.59033494616546</v>
      </c>
      <c r="AN37" s="33">
        <v>406.66482398813844</v>
      </c>
      <c r="AO37" s="33">
        <v>417.70059633527723</v>
      </c>
      <c r="AP37" s="33">
        <v>428.26761334787943</v>
      </c>
      <c r="AQ37" s="33">
        <v>438.10130237221824</v>
      </c>
      <c r="AR37" s="33">
        <v>447.03292959537174</v>
      </c>
      <c r="AS37" s="33">
        <v>457.89672499052898</v>
      </c>
      <c r="AT37" s="33">
        <v>467.64344028837183</v>
      </c>
      <c r="AU37" s="33">
        <v>476.11998422976177</v>
      </c>
      <c r="AV37" s="33">
        <v>483.37372640718246</v>
      </c>
      <c r="AW37" s="33">
        <v>489.40403936722544</v>
      </c>
      <c r="AX37" s="37"/>
    </row>
    <row r="38" spans="1:50">
      <c r="A38" s="52"/>
      <c r="B38" t="s">
        <v>215</v>
      </c>
      <c r="C38" s="33">
        <v>12.430621556392428</v>
      </c>
      <c r="D38" s="33">
        <v>12.630199206278734</v>
      </c>
      <c r="E38" s="33">
        <v>12.827316308034426</v>
      </c>
      <c r="F38" s="33">
        <v>11.928696849805869</v>
      </c>
      <c r="G38" s="33">
        <v>32.99003189984294</v>
      </c>
      <c r="H38" s="33">
        <v>-11.826101156302334</v>
      </c>
      <c r="I38" s="33">
        <v>15.173505523453015</v>
      </c>
      <c r="J38" s="33">
        <v>42.819132573731906</v>
      </c>
      <c r="K38" s="33">
        <v>62.017117950304403</v>
      </c>
      <c r="L38" s="33">
        <v>51.062910396899028</v>
      </c>
      <c r="M38" s="33">
        <v>31.185384255350705</v>
      </c>
      <c r="N38" s="33">
        <v>-0.80977542232167976</v>
      </c>
      <c r="O38" s="33">
        <v>222.79059030634605</v>
      </c>
      <c r="P38" s="33">
        <v>344.01683733507957</v>
      </c>
      <c r="Q38" s="33">
        <v>414.75416836388786</v>
      </c>
      <c r="R38" s="33">
        <v>440.33888178547562</v>
      </c>
      <c r="S38" s="33">
        <v>453.35939893243</v>
      </c>
      <c r="T38" s="33">
        <v>378.73008221165043</v>
      </c>
      <c r="U38" s="33">
        <v>350.4949107815529</v>
      </c>
      <c r="V38" s="33">
        <v>315.38261000597208</v>
      </c>
      <c r="W38" s="33">
        <v>293.73801894801335</v>
      </c>
      <c r="X38" s="33">
        <v>270.62057692108033</v>
      </c>
      <c r="Y38" s="33">
        <v>238.88425633070395</v>
      </c>
      <c r="Z38" s="33">
        <v>214.39875606945563</v>
      </c>
      <c r="AA38" s="33">
        <v>198.35153294564404</v>
      </c>
      <c r="AB38" s="33">
        <v>188.61610846222794</v>
      </c>
      <c r="AC38" s="33">
        <v>183.04574716386742</v>
      </c>
      <c r="AD38" s="33">
        <v>179.37998934259542</v>
      </c>
      <c r="AE38" s="33">
        <v>176.92213107648001</v>
      </c>
      <c r="AF38" s="33">
        <v>175.43583285021654</v>
      </c>
      <c r="AG38" s="33">
        <v>174.22335261976647</v>
      </c>
      <c r="AH38" s="33">
        <v>173.07550468967813</v>
      </c>
      <c r="AI38" s="33">
        <v>172.61704332584662</v>
      </c>
      <c r="AJ38" s="33">
        <v>172.10601045688176</v>
      </c>
      <c r="AK38" s="33">
        <v>171.75722441229195</v>
      </c>
      <c r="AL38" s="33">
        <v>171.40589826262939</v>
      </c>
      <c r="AM38" s="33">
        <v>171.08652622256761</v>
      </c>
      <c r="AN38" s="33">
        <v>172.15332613861455</v>
      </c>
      <c r="AO38" s="33">
        <v>173.42591612285258</v>
      </c>
      <c r="AP38" s="33">
        <v>174.58864625547074</v>
      </c>
      <c r="AQ38" s="33">
        <v>175.7704603279708</v>
      </c>
      <c r="AR38" s="33">
        <v>176.8521807988987</v>
      </c>
      <c r="AS38" s="33">
        <v>177.62434636628328</v>
      </c>
      <c r="AT38" s="33">
        <v>178.0727783357533</v>
      </c>
      <c r="AU38" s="33">
        <v>178.24264118641162</v>
      </c>
      <c r="AV38" s="33">
        <v>178.18397257212965</v>
      </c>
      <c r="AW38" s="33">
        <v>178.05968653379554</v>
      </c>
    </row>
    <row r="39" spans="1:50">
      <c r="A39" s="52"/>
      <c r="B39" t="s">
        <v>216</v>
      </c>
      <c r="C39" s="33">
        <v>62.518416431037117</v>
      </c>
      <c r="D39" s="33">
        <v>63.522169828992169</v>
      </c>
      <c r="E39" s="33">
        <v>64.540800316842322</v>
      </c>
      <c r="F39" s="33">
        <v>68.936718696214726</v>
      </c>
      <c r="G39" s="33">
        <v>96.647228557624061</v>
      </c>
      <c r="H39" s="33">
        <v>51.146901628236364</v>
      </c>
      <c r="I39" s="33">
        <v>84.897605477300672</v>
      </c>
      <c r="J39" s="33">
        <v>98.721951604308373</v>
      </c>
      <c r="K39" s="33">
        <v>93.425471763974372</v>
      </c>
      <c r="L39" s="33">
        <v>68.610046495197253</v>
      </c>
      <c r="M39" s="33">
        <v>64.351414929687252</v>
      </c>
      <c r="N39" s="33">
        <v>61.283555899440842</v>
      </c>
      <c r="O39" s="33">
        <v>134.57963049768696</v>
      </c>
      <c r="P39" s="33">
        <v>182.64725657479218</v>
      </c>
      <c r="Q39" s="33">
        <v>208.55427730203985</v>
      </c>
      <c r="R39" s="33">
        <v>213.95122356666337</v>
      </c>
      <c r="S39" s="33">
        <v>216.59755293207394</v>
      </c>
      <c r="T39" s="33">
        <v>197.8736199053873</v>
      </c>
      <c r="U39" s="33">
        <v>192.29756894216621</v>
      </c>
      <c r="V39" s="33">
        <v>185.75667810823936</v>
      </c>
      <c r="W39" s="33">
        <v>184.93636841072896</v>
      </c>
      <c r="X39" s="33">
        <v>185.35930354043458</v>
      </c>
      <c r="Y39" s="33">
        <v>171.94648286948481</v>
      </c>
      <c r="Z39" s="33">
        <v>162.42997611001803</v>
      </c>
      <c r="AA39" s="33">
        <v>156.80076751584747</v>
      </c>
      <c r="AB39" s="33">
        <v>153.86387525656727</v>
      </c>
      <c r="AC39" s="33">
        <v>152.81533271914222</v>
      </c>
      <c r="AD39" s="33">
        <v>153.08475892437556</v>
      </c>
      <c r="AE39" s="33">
        <v>154.06201691766643</v>
      </c>
      <c r="AF39" s="33">
        <v>155.56499295113323</v>
      </c>
      <c r="AG39" s="33">
        <v>157.35323545439866</v>
      </c>
      <c r="AH39" s="33">
        <v>159.30111544129207</v>
      </c>
      <c r="AI39" s="33">
        <v>161.71139677353153</v>
      </c>
      <c r="AJ39" s="33">
        <v>164.22158304865161</v>
      </c>
      <c r="AK39" s="33">
        <v>166.86205221404049</v>
      </c>
      <c r="AL39" s="33">
        <v>169.5778456933364</v>
      </c>
      <c r="AM39" s="33">
        <v>172.36258417196072</v>
      </c>
      <c r="AN39" s="33">
        <v>180.40573470358731</v>
      </c>
      <c r="AO39" s="33">
        <v>188.03493149790404</v>
      </c>
      <c r="AP39" s="33">
        <v>195.45727644995361</v>
      </c>
      <c r="AQ39" s="33">
        <v>202.83018019060154</v>
      </c>
      <c r="AR39" s="33">
        <v>210.23137769786925</v>
      </c>
      <c r="AS39" s="33">
        <v>213.60506764924293</v>
      </c>
      <c r="AT39" s="33">
        <v>217.37117071932946</v>
      </c>
      <c r="AU39" s="33">
        <v>221.38832163377197</v>
      </c>
      <c r="AV39" s="33">
        <v>225.58926948171361</v>
      </c>
      <c r="AW39" s="33">
        <v>229.95954413710746</v>
      </c>
      <c r="AX39" s="37"/>
    </row>
    <row r="40" spans="1:50">
      <c r="A40" s="52"/>
      <c r="B40" t="s">
        <v>217</v>
      </c>
      <c r="C40" s="33">
        <v>5.7785492074267175</v>
      </c>
      <c r="D40" s="33">
        <v>5.8713256840766546</v>
      </c>
      <c r="E40" s="33">
        <v>5.9593408934256802</v>
      </c>
      <c r="F40" s="33">
        <v>5.5206887228885124</v>
      </c>
      <c r="G40" s="33">
        <v>15.644989798421804</v>
      </c>
      <c r="H40" s="33">
        <v>1.1534358060537486</v>
      </c>
      <c r="I40" s="33">
        <v>6.9217868090529198</v>
      </c>
      <c r="J40" s="33">
        <v>20.267859171211999</v>
      </c>
      <c r="K40" s="33">
        <v>31.805734837018452</v>
      </c>
      <c r="L40" s="33">
        <v>29.919619890442096</v>
      </c>
      <c r="M40" s="33">
        <v>27.142763671429023</v>
      </c>
      <c r="N40" s="33">
        <v>22.366944747831329</v>
      </c>
      <c r="O40" s="33">
        <v>221.76911472974911</v>
      </c>
      <c r="P40" s="33">
        <v>295.95946588271744</v>
      </c>
      <c r="Q40" s="33">
        <v>330.04660645459461</v>
      </c>
      <c r="R40" s="33">
        <v>333.70249923253306</v>
      </c>
      <c r="S40" s="33">
        <v>270.08953936389787</v>
      </c>
      <c r="T40" s="33">
        <v>249.37549783051946</v>
      </c>
      <c r="U40" s="33">
        <v>237.31268472397505</v>
      </c>
      <c r="V40" s="33">
        <v>223.90341188012803</v>
      </c>
      <c r="W40" s="33">
        <v>213.37978167319238</v>
      </c>
      <c r="X40" s="33">
        <v>202.85549873475438</v>
      </c>
      <c r="Y40" s="33">
        <v>187.60998670636408</v>
      </c>
      <c r="Z40" s="33">
        <v>176.3849023601289</v>
      </c>
      <c r="AA40" s="33">
        <v>169.39996599651164</v>
      </c>
      <c r="AB40" s="33">
        <v>165.96472073696484</v>
      </c>
      <c r="AC40" s="33">
        <v>164.96038865959821</v>
      </c>
      <c r="AD40" s="33">
        <v>164.90745627185029</v>
      </c>
      <c r="AE40" s="33">
        <v>165.63862999542408</v>
      </c>
      <c r="AF40" s="33">
        <v>166.82400060435629</v>
      </c>
      <c r="AG40" s="33">
        <v>168.11994486452593</v>
      </c>
      <c r="AH40" s="33">
        <v>169.43800193972032</v>
      </c>
      <c r="AI40" s="33">
        <v>170.95648318577915</v>
      </c>
      <c r="AJ40" s="33">
        <v>172.4853753173729</v>
      </c>
      <c r="AK40" s="33">
        <v>174.05551404157751</v>
      </c>
      <c r="AL40" s="33">
        <v>175.55906160806606</v>
      </c>
      <c r="AM40" s="33">
        <v>177.02475977907315</v>
      </c>
      <c r="AN40" s="33">
        <v>178.14078178713791</v>
      </c>
      <c r="AO40" s="33">
        <v>179.31097059059431</v>
      </c>
      <c r="AP40" s="33">
        <v>180.42883868345635</v>
      </c>
      <c r="AQ40" s="33">
        <v>181.51720284281333</v>
      </c>
      <c r="AR40" s="33">
        <v>182.43622973975732</v>
      </c>
      <c r="AS40" s="33">
        <v>183.82628692165716</v>
      </c>
      <c r="AT40" s="33">
        <v>184.69502059719599</v>
      </c>
      <c r="AU40" s="33">
        <v>185.12185042221182</v>
      </c>
      <c r="AV40" s="33">
        <v>185.17935835186495</v>
      </c>
      <c r="AW40" s="33">
        <v>185.02563205225957</v>
      </c>
      <c r="AX40" s="37"/>
    </row>
    <row r="41" spans="1:50">
      <c r="A41" s="52"/>
      <c r="B41" t="s">
        <v>218</v>
      </c>
      <c r="C41" s="33">
        <v>187.20775455147745</v>
      </c>
      <c r="D41" s="33">
        <v>190.21343560486557</v>
      </c>
      <c r="E41" s="33">
        <v>193.22803852001383</v>
      </c>
      <c r="F41" s="33">
        <v>181.08657293282502</v>
      </c>
      <c r="G41" s="33">
        <v>544.39895040262718</v>
      </c>
      <c r="H41" s="33">
        <v>-71.910208321017137</v>
      </c>
      <c r="I41" s="33">
        <v>221.94691366582077</v>
      </c>
      <c r="J41" s="33">
        <v>603.85735820471007</v>
      </c>
      <c r="K41" s="33">
        <v>779.69707067351555</v>
      </c>
      <c r="L41" s="33">
        <v>538.06378911741399</v>
      </c>
      <c r="M41" s="33">
        <v>398.61154106936812</v>
      </c>
      <c r="N41" s="33">
        <v>67.87030455343691</v>
      </c>
      <c r="O41" s="33">
        <v>1902.089087404539</v>
      </c>
      <c r="P41" s="33">
        <v>3096.7116261883093</v>
      </c>
      <c r="Q41" s="33">
        <v>3837.1294193452945</v>
      </c>
      <c r="R41" s="33">
        <v>3990.518465172267</v>
      </c>
      <c r="S41" s="33">
        <v>3918.0523854509142</v>
      </c>
      <c r="T41" s="33">
        <v>3409.4466225540768</v>
      </c>
      <c r="U41" s="33">
        <v>3308.4607709737652</v>
      </c>
      <c r="V41" s="33">
        <v>3048.8279623331837</v>
      </c>
      <c r="W41" s="33">
        <v>2872.3765611586491</v>
      </c>
      <c r="X41" s="33">
        <v>2693.9883687077436</v>
      </c>
      <c r="Y41" s="33">
        <v>2438.8511116420486</v>
      </c>
      <c r="Z41" s="33">
        <v>2245.3274298866218</v>
      </c>
      <c r="AA41" s="33">
        <v>2125.6964206421007</v>
      </c>
      <c r="AB41" s="33">
        <v>2061.4867259846151</v>
      </c>
      <c r="AC41" s="33">
        <v>2034.7226572725087</v>
      </c>
      <c r="AD41" s="33">
        <v>2025.6404617316598</v>
      </c>
      <c r="AE41" s="33">
        <v>2031.1387203480451</v>
      </c>
      <c r="AF41" s="33">
        <v>2043.2522171213707</v>
      </c>
      <c r="AG41" s="33">
        <v>2056.8584808556734</v>
      </c>
      <c r="AH41" s="33">
        <v>2070.487462725976</v>
      </c>
      <c r="AI41" s="33">
        <v>2086.2952984257886</v>
      </c>
      <c r="AJ41" s="33">
        <v>2101.1764990808597</v>
      </c>
      <c r="AK41" s="33">
        <v>2116.4700528715653</v>
      </c>
      <c r="AL41" s="33">
        <v>2130.90577877227</v>
      </c>
      <c r="AM41" s="33">
        <v>2144.6112844015715</v>
      </c>
      <c r="AN41" s="33">
        <v>2161.6552782673775</v>
      </c>
      <c r="AO41" s="33">
        <v>2186.2778106499936</v>
      </c>
      <c r="AP41" s="33">
        <v>2207.0707813253962</v>
      </c>
      <c r="AQ41" s="33">
        <v>2226.5848913858877</v>
      </c>
      <c r="AR41" s="33">
        <v>2242.9678206304202</v>
      </c>
      <c r="AS41" s="33">
        <v>2268.5908012336276</v>
      </c>
      <c r="AT41" s="33">
        <v>2286.845194353431</v>
      </c>
      <c r="AU41" s="33">
        <v>2299.8200410900968</v>
      </c>
      <c r="AV41" s="33">
        <v>2307.758402180998</v>
      </c>
      <c r="AW41" s="33">
        <v>2312.4990007294496</v>
      </c>
      <c r="AX41" s="37"/>
    </row>
    <row r="42" spans="1:50">
      <c r="A42" s="52"/>
      <c r="B42" t="s">
        <v>219</v>
      </c>
      <c r="C42" s="33">
        <v>57.892359892001927</v>
      </c>
      <c r="D42" s="33">
        <v>58.821840455882366</v>
      </c>
      <c r="E42" s="33">
        <v>59.750998975475028</v>
      </c>
      <c r="F42" s="33">
        <v>48.234081396134265</v>
      </c>
      <c r="G42" s="33">
        <v>229.45464430121251</v>
      </c>
      <c r="H42" s="33">
        <v>-222.33806213769813</v>
      </c>
      <c r="I42" s="33">
        <v>21.837850752758619</v>
      </c>
      <c r="J42" s="33">
        <v>289.78022811364366</v>
      </c>
      <c r="K42" s="33">
        <v>460.89948800771509</v>
      </c>
      <c r="L42" s="33">
        <v>313.24616927463086</v>
      </c>
      <c r="M42" s="33">
        <v>110.82457174602726</v>
      </c>
      <c r="N42" s="33">
        <v>-268.30988026005247</v>
      </c>
      <c r="O42" s="33">
        <v>-416.07033631282138</v>
      </c>
      <c r="P42" s="33">
        <v>-181.45189300334604</v>
      </c>
      <c r="Q42" s="33">
        <v>133.16223610110569</v>
      </c>
      <c r="R42" s="33">
        <v>22.523957086338125</v>
      </c>
      <c r="S42" s="33">
        <v>128.59187541774472</v>
      </c>
      <c r="T42" s="33">
        <v>169.68426638629421</v>
      </c>
      <c r="U42" s="33">
        <v>294.70106662462467</v>
      </c>
      <c r="V42" s="33">
        <v>317.73235366059703</v>
      </c>
      <c r="W42" s="33">
        <v>469.53380924543228</v>
      </c>
      <c r="X42" s="33">
        <v>487.7751445218716</v>
      </c>
      <c r="Y42" s="33">
        <v>466.97730565645924</v>
      </c>
      <c r="Z42" s="33">
        <v>316.99639127700476</v>
      </c>
      <c r="AA42" s="33">
        <v>245.06526902994372</v>
      </c>
      <c r="AB42" s="33">
        <v>201.77851632530584</v>
      </c>
      <c r="AC42" s="33">
        <v>180.68452908984176</v>
      </c>
      <c r="AD42" s="33">
        <v>173.47079566013207</v>
      </c>
      <c r="AE42" s="33">
        <v>173.06070599731396</v>
      </c>
      <c r="AF42" s="33">
        <v>176.23890981133059</v>
      </c>
      <c r="AG42" s="33">
        <v>180.31097581758496</v>
      </c>
      <c r="AH42" s="33">
        <v>184.21094457297116</v>
      </c>
      <c r="AI42" s="33">
        <v>187.56623555042921</v>
      </c>
      <c r="AJ42" s="33">
        <v>190.51635340176878</v>
      </c>
      <c r="AK42" s="33">
        <v>193.10476442215725</v>
      </c>
      <c r="AL42" s="33">
        <v>195.1267987114887</v>
      </c>
      <c r="AM42" s="33">
        <v>196.73811761545753</v>
      </c>
      <c r="AN42" s="33">
        <v>221.27437232564702</v>
      </c>
      <c r="AO42" s="33">
        <v>244.19269175129227</v>
      </c>
      <c r="AP42" s="33">
        <v>264.88833403122374</v>
      </c>
      <c r="AQ42" s="33">
        <v>281.746858451881</v>
      </c>
      <c r="AR42" s="33">
        <v>297.48509619689122</v>
      </c>
      <c r="AS42" s="33">
        <v>322.32371598434884</v>
      </c>
      <c r="AT42" s="33">
        <v>344.18029193107895</v>
      </c>
      <c r="AU42" s="33">
        <v>363.50502460420739</v>
      </c>
      <c r="AV42" s="33">
        <v>379.29460754377624</v>
      </c>
      <c r="AW42" s="33">
        <v>385.52973420369364</v>
      </c>
      <c r="AX42" s="37"/>
    </row>
    <row r="43" spans="1:50">
      <c r="A43" s="37"/>
      <c r="B43" t="s">
        <v>224</v>
      </c>
      <c r="C43" s="37">
        <f>SUM(C31:C42)</f>
        <v>477.92651003197358</v>
      </c>
      <c r="D43" s="37">
        <f t="shared" ref="D43:AW43" si="1">SUM(D31:D42)</f>
        <v>485.5997747402468</v>
      </c>
      <c r="E43" s="37">
        <f t="shared" si="1"/>
        <v>493.25953796961858</v>
      </c>
      <c r="F43" s="37">
        <f t="shared" si="1"/>
        <v>449.44057016535538</v>
      </c>
      <c r="G43" s="37">
        <f t="shared" si="1"/>
        <v>1478.9219228641375</v>
      </c>
      <c r="H43" s="37">
        <f t="shared" si="1"/>
        <v>-587.08736088885405</v>
      </c>
      <c r="I43" s="37">
        <f t="shared" si="1"/>
        <v>620.11870716012038</v>
      </c>
      <c r="J43" s="37">
        <f t="shared" si="1"/>
        <v>1828.9621527581376</v>
      </c>
      <c r="K43" s="37">
        <f t="shared" si="1"/>
        <v>2550.6706395066249</v>
      </c>
      <c r="L43" s="37">
        <f t="shared" si="1"/>
        <v>1868.7840016244725</v>
      </c>
      <c r="M43" s="37">
        <f t="shared" si="1"/>
        <v>1193.8811921909676</v>
      </c>
      <c r="N43" s="37">
        <f t="shared" si="1"/>
        <v>-150.42047212120059</v>
      </c>
      <c r="O43" s="37">
        <f t="shared" si="1"/>
        <v>4381.6668197737135</v>
      </c>
      <c r="P43" s="37">
        <f t="shared" si="1"/>
        <v>7524.9473787172319</v>
      </c>
      <c r="Q43" s="37">
        <f t="shared" si="1"/>
        <v>9572.0120717380996</v>
      </c>
      <c r="R43" s="37">
        <f t="shared" si="1"/>
        <v>9816.4982142317367</v>
      </c>
      <c r="S43" s="37">
        <f t="shared" si="1"/>
        <v>9468.4991517086728</v>
      </c>
      <c r="T43" s="37">
        <f t="shared" si="1"/>
        <v>8370.2125456136764</v>
      </c>
      <c r="U43" s="37">
        <f t="shared" si="1"/>
        <v>8157.7341074604446</v>
      </c>
      <c r="V43" s="37">
        <f t="shared" si="1"/>
        <v>7638.5800899790183</v>
      </c>
      <c r="W43" s="37">
        <f t="shared" si="1"/>
        <v>7460.8027734469206</v>
      </c>
      <c r="X43" s="37">
        <f t="shared" si="1"/>
        <v>7115.7299966752571</v>
      </c>
      <c r="Y43" s="37">
        <f t="shared" si="1"/>
        <v>6479.382489678972</v>
      </c>
      <c r="Z43" s="37">
        <f t="shared" si="1"/>
        <v>5856.0960683163703</v>
      </c>
      <c r="AA43" s="37">
        <f t="shared" si="1"/>
        <v>5490.701690387752</v>
      </c>
      <c r="AB43" s="37">
        <f t="shared" si="1"/>
        <v>5286.1973270436692</v>
      </c>
      <c r="AC43" s="37">
        <f t="shared" si="1"/>
        <v>5195.0662773011309</v>
      </c>
      <c r="AD43" s="37">
        <f t="shared" si="1"/>
        <v>5166.3264140909796</v>
      </c>
      <c r="AE43" s="37">
        <f t="shared" si="1"/>
        <v>5174.6071502418754</v>
      </c>
      <c r="AF43" s="37">
        <f t="shared" si="1"/>
        <v>5207.5549023567992</v>
      </c>
      <c r="AG43" s="37">
        <f t="shared" si="1"/>
        <v>5245.0529989077795</v>
      </c>
      <c r="AH43" s="37">
        <f t="shared" si="1"/>
        <v>5279.9581681891468</v>
      </c>
      <c r="AI43" s="37">
        <f t="shared" si="1"/>
        <v>5325.7425553623507</v>
      </c>
      <c r="AJ43" s="37">
        <f t="shared" si="1"/>
        <v>5365.6047452608618</v>
      </c>
      <c r="AK43" s="37">
        <f t="shared" si="1"/>
        <v>5406.131915902718</v>
      </c>
      <c r="AL43" s="37">
        <f t="shared" si="1"/>
        <v>5444.5361253833908</v>
      </c>
      <c r="AM43" s="37">
        <f t="shared" si="1"/>
        <v>5481.225973357039</v>
      </c>
      <c r="AN43" s="37">
        <f t="shared" si="1"/>
        <v>5593.4882009886678</v>
      </c>
      <c r="AO43" s="37">
        <f t="shared" si="1"/>
        <v>5708.1360119258716</v>
      </c>
      <c r="AP43" s="37">
        <f t="shared" si="1"/>
        <v>5812.4728575782719</v>
      </c>
      <c r="AQ43" s="37">
        <f t="shared" si="1"/>
        <v>5908.3000086342645</v>
      </c>
      <c r="AR43" s="37">
        <f t="shared" si="1"/>
        <v>5996.3472687938702</v>
      </c>
      <c r="AS43" s="37">
        <f t="shared" si="1"/>
        <v>6083.679028235154</v>
      </c>
      <c r="AT43" s="37">
        <f t="shared" si="1"/>
        <v>6157.3970160149838</v>
      </c>
      <c r="AU43" s="37">
        <f t="shared" si="1"/>
        <v>6219.175288396953</v>
      </c>
      <c r="AV43" s="37">
        <f t="shared" si="1"/>
        <v>6268.2042118162262</v>
      </c>
      <c r="AW43" s="37">
        <f t="shared" si="1"/>
        <v>6300.8979112154275</v>
      </c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52" t="s">
        <v>221</v>
      </c>
      <c r="B45" t="s">
        <v>207</v>
      </c>
      <c r="C45" s="40">
        <v>79155.3911171894</v>
      </c>
      <c r="D45" s="40">
        <v>80116.783686350536</v>
      </c>
      <c r="E45" s="40">
        <v>81091.355892911932</v>
      </c>
      <c r="F45" s="40">
        <v>82827.253570493602</v>
      </c>
      <c r="G45" s="40">
        <v>83560.043382110714</v>
      </c>
      <c r="H45" s="40">
        <v>79722.271217828835</v>
      </c>
      <c r="I45" s="40">
        <v>81398.061002291055</v>
      </c>
      <c r="J45" s="40">
        <v>82490.739893169288</v>
      </c>
      <c r="K45" s="40">
        <v>82197.723850883965</v>
      </c>
      <c r="L45" s="40">
        <v>80362.366561692237</v>
      </c>
      <c r="M45" s="40">
        <v>81015.002086147113</v>
      </c>
      <c r="N45" s="40">
        <v>79501.180421893616</v>
      </c>
      <c r="O45" s="40">
        <v>78934.497378890519</v>
      </c>
      <c r="P45" s="40">
        <v>80974.856746961887</v>
      </c>
      <c r="Q45" s="40">
        <v>81896.482983881433</v>
      </c>
      <c r="R45" s="40">
        <v>82365.557408335517</v>
      </c>
      <c r="S45" s="40">
        <v>83452.753356853951</v>
      </c>
      <c r="T45" s="40">
        <v>84587.419920124899</v>
      </c>
      <c r="U45" s="40">
        <v>85490.974519486888</v>
      </c>
      <c r="V45" s="40">
        <v>86357.990874115159</v>
      </c>
      <c r="W45" s="40">
        <v>87051.154585203592</v>
      </c>
      <c r="X45" s="40">
        <v>87735.705980687824</v>
      </c>
      <c r="Y45" s="40">
        <v>87990.08848912231</v>
      </c>
      <c r="Z45" s="40">
        <v>88333.732683435068</v>
      </c>
      <c r="AA45" s="40">
        <v>88778.385326699776</v>
      </c>
      <c r="AB45" s="40">
        <v>89349.686146543638</v>
      </c>
      <c r="AC45" s="40">
        <v>90046.305235454114</v>
      </c>
      <c r="AD45" s="40">
        <v>90869.097465375613</v>
      </c>
      <c r="AE45" s="40">
        <v>91819.713734941863</v>
      </c>
      <c r="AF45" s="40">
        <v>92851.047264848341</v>
      </c>
      <c r="AG45" s="40">
        <v>93939.420646363011</v>
      </c>
      <c r="AH45" s="40">
        <v>95095.285625504286</v>
      </c>
      <c r="AI45" s="40">
        <v>96247.585646807405</v>
      </c>
      <c r="AJ45" s="40">
        <v>97418.538436614486</v>
      </c>
      <c r="AK45" s="40">
        <v>98614.623733177927</v>
      </c>
      <c r="AL45" s="40">
        <v>99828.414943734868</v>
      </c>
      <c r="AM45" s="40">
        <v>101060.42839152123</v>
      </c>
      <c r="AN45" s="40">
        <v>102339.50135353112</v>
      </c>
      <c r="AO45" s="40">
        <v>103638.16904561094</v>
      </c>
      <c r="AP45" s="40">
        <v>104953.60073695544</v>
      </c>
      <c r="AQ45" s="40">
        <v>106293.45950769389</v>
      </c>
      <c r="AR45" s="40">
        <v>107650.70683503566</v>
      </c>
      <c r="AS45" s="40">
        <v>109058.08020606819</v>
      </c>
      <c r="AT45" s="40">
        <v>110482.61904340639</v>
      </c>
      <c r="AU45" s="40">
        <v>111919.04300394008</v>
      </c>
      <c r="AV45" s="40">
        <v>113367.20491484783</v>
      </c>
      <c r="AW45" s="40">
        <v>114854.05535442611</v>
      </c>
      <c r="AX45" s="37"/>
    </row>
    <row r="46" spans="1:50">
      <c r="A46" s="52"/>
      <c r="B46" t="s">
        <v>208</v>
      </c>
      <c r="C46" s="40">
        <v>132680.21612327197</v>
      </c>
      <c r="D46" s="40">
        <v>134563.06102347674</v>
      </c>
      <c r="E46" s="40">
        <v>136473.81228653327</v>
      </c>
      <c r="F46" s="40">
        <v>140312.14254832081</v>
      </c>
      <c r="G46" s="40">
        <v>141274.01456966012</v>
      </c>
      <c r="H46" s="40">
        <v>135438.70559265823</v>
      </c>
      <c r="I46" s="40">
        <v>137044.11580746155</v>
      </c>
      <c r="J46" s="40">
        <v>139000.35990318883</v>
      </c>
      <c r="K46" s="40">
        <v>138735.98495458171</v>
      </c>
      <c r="L46" s="40">
        <v>136852.58337225486</v>
      </c>
      <c r="M46" s="40">
        <v>139488.29232831264</v>
      </c>
      <c r="N46" s="40">
        <v>137417.64855156137</v>
      </c>
      <c r="O46" s="40">
        <v>137319.33968761118</v>
      </c>
      <c r="P46" s="40">
        <v>142006.05982545429</v>
      </c>
      <c r="Q46" s="40">
        <v>143880.53496417435</v>
      </c>
      <c r="R46" s="40">
        <v>145868.43933555781</v>
      </c>
      <c r="S46" s="40">
        <v>148703.7009056239</v>
      </c>
      <c r="T46" s="40">
        <v>151711.85673362325</v>
      </c>
      <c r="U46" s="40">
        <v>154180.75204623386</v>
      </c>
      <c r="V46" s="40">
        <v>156562.54701257549</v>
      </c>
      <c r="W46" s="40">
        <v>158429.57324930272</v>
      </c>
      <c r="X46" s="40">
        <v>160212.31362909626</v>
      </c>
      <c r="Y46" s="40">
        <v>161438.62179665748</v>
      </c>
      <c r="Z46" s="40">
        <v>162844.82722398313</v>
      </c>
      <c r="AA46" s="40">
        <v>164479.9140941168</v>
      </c>
      <c r="AB46" s="40">
        <v>166362.23775077067</v>
      </c>
      <c r="AC46" s="40">
        <v>168477.41564885495</v>
      </c>
      <c r="AD46" s="40">
        <v>170792.5477493428</v>
      </c>
      <c r="AE46" s="40">
        <v>173385.89252680267</v>
      </c>
      <c r="AF46" s="40">
        <v>176111.47650440049</v>
      </c>
      <c r="AG46" s="40">
        <v>178921.72714587714</v>
      </c>
      <c r="AH46" s="40">
        <v>181892.37550065407</v>
      </c>
      <c r="AI46" s="40">
        <v>184815.95367315112</v>
      </c>
      <c r="AJ46" s="40">
        <v>187785.5352375005</v>
      </c>
      <c r="AK46" s="40">
        <v>190800.70584674802</v>
      </c>
      <c r="AL46" s="40">
        <v>193864.37216445693</v>
      </c>
      <c r="AM46" s="40">
        <v>196981.37474495076</v>
      </c>
      <c r="AN46" s="40">
        <v>200220.41991237557</v>
      </c>
      <c r="AO46" s="40">
        <v>203507.67772861195</v>
      </c>
      <c r="AP46" s="40">
        <v>206844.62296057603</v>
      </c>
      <c r="AQ46" s="40">
        <v>210234.21923375159</v>
      </c>
      <c r="AR46" s="40">
        <v>213681.87403469539</v>
      </c>
      <c r="AS46" s="40">
        <v>217217.11089954455</v>
      </c>
      <c r="AT46" s="40">
        <v>220795.53285101466</v>
      </c>
      <c r="AU46" s="40">
        <v>224417.35092172917</v>
      </c>
      <c r="AV46" s="40">
        <v>228076.30177994919</v>
      </c>
      <c r="AW46" s="40">
        <v>231750.31051271988</v>
      </c>
      <c r="AX46" s="37"/>
    </row>
    <row r="47" spans="1:50">
      <c r="A47" s="52"/>
      <c r="B47" t="s">
        <v>209</v>
      </c>
      <c r="C47" s="40">
        <v>104935.46795394876</v>
      </c>
      <c r="D47" s="40">
        <v>106462.6256509832</v>
      </c>
      <c r="E47" s="40">
        <v>108012.51695311052</v>
      </c>
      <c r="F47" s="40">
        <v>109630.37291245146</v>
      </c>
      <c r="G47" s="40">
        <v>109633.26156525397</v>
      </c>
      <c r="H47" s="40">
        <v>98516.062435205953</v>
      </c>
      <c r="I47" s="40">
        <v>103186.67215508845</v>
      </c>
      <c r="J47" s="40">
        <v>106756.23432181586</v>
      </c>
      <c r="K47" s="40">
        <v>106251.33365410908</v>
      </c>
      <c r="L47" s="40">
        <v>106572.29600817751</v>
      </c>
      <c r="M47" s="40">
        <v>110590.59379076639</v>
      </c>
      <c r="N47" s="40">
        <v>113500.94805194002</v>
      </c>
      <c r="O47" s="40">
        <v>118354.59267755064</v>
      </c>
      <c r="P47" s="40">
        <v>128066.82018897148</v>
      </c>
      <c r="Q47" s="40">
        <v>130099.27295096972</v>
      </c>
      <c r="R47" s="40">
        <v>133540.10895761204</v>
      </c>
      <c r="S47" s="40">
        <v>133374.92034709625</v>
      </c>
      <c r="T47" s="40">
        <v>134084.00742910846</v>
      </c>
      <c r="U47" s="40">
        <v>134591.6606532044</v>
      </c>
      <c r="V47" s="40">
        <v>135423.57137588246</v>
      </c>
      <c r="W47" s="40">
        <v>135619.23423469489</v>
      </c>
      <c r="X47" s="40">
        <v>135654.26317984043</v>
      </c>
      <c r="Y47" s="40">
        <v>136941.75716436026</v>
      </c>
      <c r="Z47" s="40">
        <v>137955.84865825417</v>
      </c>
      <c r="AA47" s="40">
        <v>138957.38945880439</v>
      </c>
      <c r="AB47" s="40">
        <v>140110.63724752446</v>
      </c>
      <c r="AC47" s="40">
        <v>141477.29629183546</v>
      </c>
      <c r="AD47" s="40">
        <v>143059.40754579916</v>
      </c>
      <c r="AE47" s="40">
        <v>144285.69794232756</v>
      </c>
      <c r="AF47" s="40">
        <v>146029.17260354309</v>
      </c>
      <c r="AG47" s="40">
        <v>148045.40850289885</v>
      </c>
      <c r="AH47" s="40">
        <v>149666.41364021035</v>
      </c>
      <c r="AI47" s="40">
        <v>152338.33190741457</v>
      </c>
      <c r="AJ47" s="40">
        <v>154910.18316757557</v>
      </c>
      <c r="AK47" s="40">
        <v>157483.56233552954</v>
      </c>
      <c r="AL47" s="40">
        <v>160084.3864317243</v>
      </c>
      <c r="AM47" s="40">
        <v>162714.53063535166</v>
      </c>
      <c r="AN47" s="40">
        <v>165280.3229118259</v>
      </c>
      <c r="AO47" s="40">
        <v>168003.61325952638</v>
      </c>
      <c r="AP47" s="40">
        <v>170773.72476574386</v>
      </c>
      <c r="AQ47" s="40">
        <v>173574.33952106506</v>
      </c>
      <c r="AR47" s="40">
        <v>176387.26813463558</v>
      </c>
      <c r="AS47" s="40">
        <v>179173.056871807</v>
      </c>
      <c r="AT47" s="40">
        <v>181957.47416977587</v>
      </c>
      <c r="AU47" s="40">
        <v>184731.58628607067</v>
      </c>
      <c r="AV47" s="40">
        <v>187480.95698148798</v>
      </c>
      <c r="AW47" s="40">
        <v>190195.74772015918</v>
      </c>
      <c r="AX47" s="37"/>
    </row>
    <row r="48" spans="1:50">
      <c r="A48" s="52"/>
      <c r="B48" t="s">
        <v>210</v>
      </c>
      <c r="C48" s="40">
        <v>8041.2434975549495</v>
      </c>
      <c r="D48" s="40">
        <v>8134.557062221591</v>
      </c>
      <c r="E48" s="40">
        <v>8229.1395669940084</v>
      </c>
      <c r="F48" s="40">
        <v>8362.4575935606117</v>
      </c>
      <c r="G48" s="40">
        <v>8199.2379881029083</v>
      </c>
      <c r="H48" s="40">
        <v>7419.9044542916854</v>
      </c>
      <c r="I48" s="40">
        <v>7471.9338578977795</v>
      </c>
      <c r="J48" s="40">
        <v>7755.5485450221786</v>
      </c>
      <c r="K48" s="40">
        <v>7633.5869421335728</v>
      </c>
      <c r="L48" s="40">
        <v>7462.3639343129553</v>
      </c>
      <c r="M48" s="40">
        <v>7406.3872809574377</v>
      </c>
      <c r="N48" s="40">
        <v>7363.2742001349188</v>
      </c>
      <c r="O48" s="40">
        <v>7424.3256511547734</v>
      </c>
      <c r="P48" s="40">
        <v>7692.1013388961437</v>
      </c>
      <c r="Q48" s="40">
        <v>7851.0107816835507</v>
      </c>
      <c r="R48" s="40">
        <v>7941.6065347689828</v>
      </c>
      <c r="S48" s="40">
        <v>8036.8022811958654</v>
      </c>
      <c r="T48" s="40">
        <v>8147.9647189864454</v>
      </c>
      <c r="U48" s="40">
        <v>8225.0951368989699</v>
      </c>
      <c r="V48" s="40">
        <v>8303.4936163195525</v>
      </c>
      <c r="W48" s="40">
        <v>8357.0439952104443</v>
      </c>
      <c r="X48" s="40">
        <v>8406.4925929315141</v>
      </c>
      <c r="Y48" s="40">
        <v>8418.4594421326074</v>
      </c>
      <c r="Z48" s="40">
        <v>8445.9323969643792</v>
      </c>
      <c r="AA48" s="40">
        <v>8485.2146304164471</v>
      </c>
      <c r="AB48" s="40">
        <v>8538.7303826337884</v>
      </c>
      <c r="AC48" s="40">
        <v>8605.9663094649331</v>
      </c>
      <c r="AD48" s="40">
        <v>8685.8290411477265</v>
      </c>
      <c r="AE48" s="40">
        <v>8777.0145090692076</v>
      </c>
      <c r="AF48" s="40">
        <v>8877.7922699089959</v>
      </c>
      <c r="AG48" s="40">
        <v>8985.0234083280484</v>
      </c>
      <c r="AH48" s="40">
        <v>9096.926617742587</v>
      </c>
      <c r="AI48" s="40">
        <v>9212.303160497373</v>
      </c>
      <c r="AJ48" s="40">
        <v>9328.6239310675919</v>
      </c>
      <c r="AK48" s="40">
        <v>9446.9971138033143</v>
      </c>
      <c r="AL48" s="40">
        <v>9566.5991675171954</v>
      </c>
      <c r="AM48" s="40">
        <v>9687.4673711729774</v>
      </c>
      <c r="AN48" s="40">
        <v>9809.2621225008206</v>
      </c>
      <c r="AO48" s="40">
        <v>9932.689954810834</v>
      </c>
      <c r="AP48" s="40">
        <v>10057.160428509682</v>
      </c>
      <c r="AQ48" s="40">
        <v>10183.104421409333</v>
      </c>
      <c r="AR48" s="40">
        <v>10309.987680590262</v>
      </c>
      <c r="AS48" s="40">
        <v>10440.508628260428</v>
      </c>
      <c r="AT48" s="40">
        <v>10571.39433714991</v>
      </c>
      <c r="AU48" s="40">
        <v>10702.268318954681</v>
      </c>
      <c r="AV48" s="40">
        <v>10832.886976000729</v>
      </c>
      <c r="AW48" s="40">
        <v>10963.538693559221</v>
      </c>
      <c r="AX48" s="37"/>
    </row>
    <row r="49" spans="1:50">
      <c r="A49" s="52"/>
      <c r="B49" t="s">
        <v>211</v>
      </c>
      <c r="C49" s="40">
        <v>21448.218022913377</v>
      </c>
      <c r="D49" s="40">
        <v>21726.420758684118</v>
      </c>
      <c r="E49" s="40">
        <v>22008.652150909529</v>
      </c>
      <c r="F49" s="40">
        <v>22426.015332642473</v>
      </c>
      <c r="G49" s="40">
        <v>22023.004237300443</v>
      </c>
      <c r="H49" s="40">
        <v>19862.315222771751</v>
      </c>
      <c r="I49" s="40">
        <v>20116.317389800737</v>
      </c>
      <c r="J49" s="40">
        <v>21057.004252332372</v>
      </c>
      <c r="K49" s="40">
        <v>20715.307729695563</v>
      </c>
      <c r="L49" s="40">
        <v>20237.07177105025</v>
      </c>
      <c r="M49" s="40">
        <v>20105.576073143078</v>
      </c>
      <c r="N49" s="40">
        <v>19988.90694278073</v>
      </c>
      <c r="O49" s="40">
        <v>20214.487344091656</v>
      </c>
      <c r="P49" s="40">
        <v>21063.494589153292</v>
      </c>
      <c r="Q49" s="40">
        <v>21530.258206962608</v>
      </c>
      <c r="R49" s="40">
        <v>21826.497608143352</v>
      </c>
      <c r="S49" s="40">
        <v>21614.136204783874</v>
      </c>
      <c r="T49" s="40">
        <v>21932.558972133193</v>
      </c>
      <c r="U49" s="40">
        <v>21933.024124971747</v>
      </c>
      <c r="V49" s="40">
        <v>22170.696775304168</v>
      </c>
      <c r="W49" s="40">
        <v>22014.709754077699</v>
      </c>
      <c r="X49" s="40">
        <v>21922.967858049749</v>
      </c>
      <c r="Y49" s="40">
        <v>21482.573990996767</v>
      </c>
      <c r="Z49" s="40">
        <v>21203.670954021014</v>
      </c>
      <c r="AA49" s="40">
        <v>20948.943669641565</v>
      </c>
      <c r="AB49" s="40">
        <v>20726.110898367504</v>
      </c>
      <c r="AC49" s="40">
        <v>20542.261699333059</v>
      </c>
      <c r="AD49" s="40">
        <v>20426.939725708118</v>
      </c>
      <c r="AE49" s="40">
        <v>20343.606957616408</v>
      </c>
      <c r="AF49" s="40">
        <v>20285.767907011981</v>
      </c>
      <c r="AG49" s="40">
        <v>20248.114567644057</v>
      </c>
      <c r="AH49" s="40">
        <v>20236.417103803866</v>
      </c>
      <c r="AI49" s="40">
        <v>20226.571207584322</v>
      </c>
      <c r="AJ49" s="40">
        <v>20221.531408931271</v>
      </c>
      <c r="AK49" s="40">
        <v>20236.796250245447</v>
      </c>
      <c r="AL49" s="40">
        <v>20258.869071430265</v>
      </c>
      <c r="AM49" s="40">
        <v>20284.180298009924</v>
      </c>
      <c r="AN49" s="40">
        <v>20284.441271634903</v>
      </c>
      <c r="AO49" s="40">
        <v>20299.197893240253</v>
      </c>
      <c r="AP49" s="40">
        <v>20318.405026070235</v>
      </c>
      <c r="AQ49" s="40">
        <v>20351.663626421909</v>
      </c>
      <c r="AR49" s="40">
        <v>20381.753197765953</v>
      </c>
      <c r="AS49" s="40">
        <v>20425.174201793783</v>
      </c>
      <c r="AT49" s="40">
        <v>20473.767359220554</v>
      </c>
      <c r="AU49" s="40">
        <v>20521.783384887975</v>
      </c>
      <c r="AV49" s="40">
        <v>20571.108860979537</v>
      </c>
      <c r="AW49" s="40">
        <v>20662.359227364832</v>
      </c>
      <c r="AX49" s="37"/>
    </row>
    <row r="50" spans="1:50">
      <c r="A50" s="52"/>
      <c r="B50" t="s">
        <v>212</v>
      </c>
      <c r="C50" s="40">
        <v>22683.192365551051</v>
      </c>
      <c r="D50" s="40">
        <v>22988.48173140387</v>
      </c>
      <c r="E50" s="40">
        <v>23298.190362799683</v>
      </c>
      <c r="F50" s="40">
        <v>23736.149199755011</v>
      </c>
      <c r="G50" s="40">
        <v>23649.30305933172</v>
      </c>
      <c r="H50" s="40">
        <v>21975.089140843636</v>
      </c>
      <c r="I50" s="40">
        <v>22582.794110640807</v>
      </c>
      <c r="J50" s="40">
        <v>22447.060294450075</v>
      </c>
      <c r="K50" s="40">
        <v>22008.768685676907</v>
      </c>
      <c r="L50" s="40">
        <v>21792.454901949626</v>
      </c>
      <c r="M50" s="40">
        <v>21621.499094835748</v>
      </c>
      <c r="N50" s="40">
        <v>21701.856818210286</v>
      </c>
      <c r="O50" s="40">
        <v>21827.230698478259</v>
      </c>
      <c r="P50" s="40">
        <v>22545.999007027745</v>
      </c>
      <c r="Q50" s="40">
        <v>22762.667472779962</v>
      </c>
      <c r="R50" s="40">
        <v>22717.804634073589</v>
      </c>
      <c r="S50" s="40">
        <v>22692.559428393175</v>
      </c>
      <c r="T50" s="40">
        <v>22706.530206384716</v>
      </c>
      <c r="U50" s="40">
        <v>22606.618349817363</v>
      </c>
      <c r="V50" s="40">
        <v>22501.282379163669</v>
      </c>
      <c r="W50" s="40">
        <v>22258.408650349062</v>
      </c>
      <c r="X50" s="40">
        <v>21964.546859109596</v>
      </c>
      <c r="Y50" s="40">
        <v>21565.890561598728</v>
      </c>
      <c r="Z50" s="40">
        <v>21221.864546144356</v>
      </c>
      <c r="AA50" s="40">
        <v>20920.344867988933</v>
      </c>
      <c r="AB50" s="40">
        <v>20666.901725607891</v>
      </c>
      <c r="AC50" s="40">
        <v>20458.762571768704</v>
      </c>
      <c r="AD50" s="40">
        <v>20304.795465679072</v>
      </c>
      <c r="AE50" s="40">
        <v>20193.83584116794</v>
      </c>
      <c r="AF50" s="40">
        <v>20113.704462076403</v>
      </c>
      <c r="AG50" s="40">
        <v>20055.487563965307</v>
      </c>
      <c r="AH50" s="40">
        <v>20014.366409555289</v>
      </c>
      <c r="AI50" s="40">
        <v>19984.598441652324</v>
      </c>
      <c r="AJ50" s="40">
        <v>19963.034514472642</v>
      </c>
      <c r="AK50" s="40">
        <v>19948.546909936271</v>
      </c>
      <c r="AL50" s="40">
        <v>19938.543535095032</v>
      </c>
      <c r="AM50" s="40">
        <v>19931.925802160462</v>
      </c>
      <c r="AN50" s="40">
        <v>19926.5399302076</v>
      </c>
      <c r="AO50" s="40">
        <v>19926.727123232668</v>
      </c>
      <c r="AP50" s="40">
        <v>19928.093970359183</v>
      </c>
      <c r="AQ50" s="40">
        <v>19930.65577932453</v>
      </c>
      <c r="AR50" s="40">
        <v>19933.31099668987</v>
      </c>
      <c r="AS50" s="40">
        <v>19940.927484911572</v>
      </c>
      <c r="AT50" s="40">
        <v>19946.196100654866</v>
      </c>
      <c r="AU50" s="40">
        <v>19949.345760806107</v>
      </c>
      <c r="AV50" s="40">
        <v>19950.078490371263</v>
      </c>
      <c r="AW50" s="40">
        <v>19948.642341340394</v>
      </c>
      <c r="AX50" s="37"/>
    </row>
    <row r="51" spans="1:50">
      <c r="A51" s="52"/>
      <c r="B51" t="s">
        <v>213</v>
      </c>
      <c r="C51" s="40">
        <v>8368.943160640365</v>
      </c>
      <c r="D51" s="40">
        <v>8477.5846659114286</v>
      </c>
      <c r="E51" s="40">
        <v>8587.7749386216383</v>
      </c>
      <c r="F51" s="40">
        <v>8737.5229573051474</v>
      </c>
      <c r="G51" s="40">
        <v>8841.370597163288</v>
      </c>
      <c r="H51" s="40">
        <v>8086.822449379235</v>
      </c>
      <c r="I51" s="40">
        <v>8427.6760285391283</v>
      </c>
      <c r="J51" s="40">
        <v>8644.7795276406741</v>
      </c>
      <c r="K51" s="40">
        <v>8610.9167846554392</v>
      </c>
      <c r="L51" s="40">
        <v>8483.1041824499534</v>
      </c>
      <c r="M51" s="40">
        <v>8422.8525950572784</v>
      </c>
      <c r="N51" s="40">
        <v>8486.2842572595328</v>
      </c>
      <c r="O51" s="40">
        <v>8558.6875991710403</v>
      </c>
      <c r="P51" s="40">
        <v>8828.9545407136666</v>
      </c>
      <c r="Q51" s="40">
        <v>8974.0740380108546</v>
      </c>
      <c r="R51" s="40">
        <v>9062.4810849964451</v>
      </c>
      <c r="S51" s="40">
        <v>9201.8794812881824</v>
      </c>
      <c r="T51" s="40">
        <v>9315.9327342813303</v>
      </c>
      <c r="U51" s="40">
        <v>9391.0814412982254</v>
      </c>
      <c r="V51" s="40">
        <v>9466.6336645130086</v>
      </c>
      <c r="W51" s="40">
        <v>9519.0141213634324</v>
      </c>
      <c r="X51" s="40">
        <v>9554.4210528585863</v>
      </c>
      <c r="Y51" s="40">
        <v>9521.8017503067149</v>
      </c>
      <c r="Z51" s="40">
        <v>9517.1332527144623</v>
      </c>
      <c r="AA51" s="40">
        <v>9537.3549595638669</v>
      </c>
      <c r="AB51" s="40">
        <v>9581.9256231517993</v>
      </c>
      <c r="AC51" s="40">
        <v>9648.2762792288413</v>
      </c>
      <c r="AD51" s="40">
        <v>9732.4465090267531</v>
      </c>
      <c r="AE51" s="40">
        <v>9833.1920308847111</v>
      </c>
      <c r="AF51" s="40">
        <v>9947.702503870305</v>
      </c>
      <c r="AG51" s="40">
        <v>10073.288204951941</v>
      </c>
      <c r="AH51" s="40">
        <v>10207.780771018393</v>
      </c>
      <c r="AI51" s="40">
        <v>10349.179125291002</v>
      </c>
      <c r="AJ51" s="40">
        <v>10496.306822348522</v>
      </c>
      <c r="AK51" s="40">
        <v>10647.703097751935</v>
      </c>
      <c r="AL51" s="40">
        <v>10802.095306135685</v>
      </c>
      <c r="AM51" s="40">
        <v>10958.797140806348</v>
      </c>
      <c r="AN51" s="40">
        <v>11120.906877899299</v>
      </c>
      <c r="AO51" s="40">
        <v>11284.530192484077</v>
      </c>
      <c r="AP51" s="40">
        <v>11448.716504789527</v>
      </c>
      <c r="AQ51" s="40">
        <v>11613.189391312189</v>
      </c>
      <c r="AR51" s="40">
        <v>11777.40982764219</v>
      </c>
      <c r="AS51" s="40">
        <v>11945.91802488927</v>
      </c>
      <c r="AT51" s="40">
        <v>12112.90032010892</v>
      </c>
      <c r="AU51" s="40">
        <v>12278.108371998942</v>
      </c>
      <c r="AV51" s="40">
        <v>12441.139102845311</v>
      </c>
      <c r="AW51" s="40">
        <v>12601.572678326876</v>
      </c>
      <c r="AX51" s="37"/>
    </row>
    <row r="52" spans="1:50">
      <c r="A52" s="52"/>
      <c r="B52" t="s">
        <v>214</v>
      </c>
      <c r="C52" s="40">
        <v>26516.054698220709</v>
      </c>
      <c r="D52" s="40">
        <v>26905.464585412665</v>
      </c>
      <c r="E52" s="40">
        <v>27300.66560275852</v>
      </c>
      <c r="F52" s="40">
        <v>27743.055075019773</v>
      </c>
      <c r="G52" s="40">
        <v>28827.137686978178</v>
      </c>
      <c r="H52" s="40">
        <v>25206.571628335139</v>
      </c>
      <c r="I52" s="40">
        <v>27151.493215488863</v>
      </c>
      <c r="J52" s="40">
        <v>28898.486217350361</v>
      </c>
      <c r="K52" s="40">
        <v>29699.984335847825</v>
      </c>
      <c r="L52" s="40">
        <v>29242.215439556967</v>
      </c>
      <c r="M52" s="40">
        <v>28739.639267937109</v>
      </c>
      <c r="N52" s="40">
        <v>27958.779582616502</v>
      </c>
      <c r="O52" s="40">
        <v>27490.738577883036</v>
      </c>
      <c r="P52" s="40">
        <v>28911.202110556344</v>
      </c>
      <c r="Q52" s="40">
        <v>30358.652783549569</v>
      </c>
      <c r="R52" s="40">
        <v>30432.55682209009</v>
      </c>
      <c r="S52" s="40">
        <v>31096.296833845819</v>
      </c>
      <c r="T52" s="40">
        <v>31550.818755759665</v>
      </c>
      <c r="U52" s="40">
        <v>31955.182337045535</v>
      </c>
      <c r="V52" s="40">
        <v>32427.923334640931</v>
      </c>
      <c r="W52" s="40">
        <v>32891.695551308054</v>
      </c>
      <c r="X52" s="40">
        <v>33331.048833142217</v>
      </c>
      <c r="Y52" s="40">
        <v>33302.449229082711</v>
      </c>
      <c r="Z52" s="40">
        <v>33344.308558940407</v>
      </c>
      <c r="AA52" s="40">
        <v>33480.258943629597</v>
      </c>
      <c r="AB52" s="40">
        <v>33711.379177626928</v>
      </c>
      <c r="AC52" s="40">
        <v>34029.899310433539</v>
      </c>
      <c r="AD52" s="40">
        <v>34424.023134744421</v>
      </c>
      <c r="AE52" s="40">
        <v>34883.641287487073</v>
      </c>
      <c r="AF52" s="40">
        <v>35396.175305079058</v>
      </c>
      <c r="AG52" s="40">
        <v>35952.629171714951</v>
      </c>
      <c r="AH52" s="40">
        <v>36544.418880158119</v>
      </c>
      <c r="AI52" s="40">
        <v>37163.359273517533</v>
      </c>
      <c r="AJ52" s="40">
        <v>37808.347039494416</v>
      </c>
      <c r="AK52" s="40">
        <v>38470.271356439735</v>
      </c>
      <c r="AL52" s="40">
        <v>39145.479982084849</v>
      </c>
      <c r="AM52" s="40">
        <v>39831.225367028186</v>
      </c>
      <c r="AN52" s="40">
        <v>40627.139833498586</v>
      </c>
      <c r="AO52" s="40">
        <v>41435.008385603651</v>
      </c>
      <c r="AP52" s="40">
        <v>42251.247988234973</v>
      </c>
      <c r="AQ52" s="40">
        <v>43072.708720463117</v>
      </c>
      <c r="AR52" s="40">
        <v>43899.087165989644</v>
      </c>
      <c r="AS52" s="40">
        <v>44783.130319021948</v>
      </c>
      <c r="AT52" s="40">
        <v>45671.113767764182</v>
      </c>
      <c r="AU52" s="40">
        <v>46560.55398308242</v>
      </c>
      <c r="AV52" s="40">
        <v>47449.595264583237</v>
      </c>
      <c r="AW52" s="40">
        <v>48333.081748737553</v>
      </c>
      <c r="AX52" s="37"/>
    </row>
    <row r="53" spans="1:50">
      <c r="A53" s="52"/>
      <c r="B53" t="s">
        <v>215</v>
      </c>
      <c r="C53" s="40">
        <v>29237.590263988473</v>
      </c>
      <c r="D53" s="40">
        <v>29612.311896327315</v>
      </c>
      <c r="E53" s="40">
        <v>29992.325584924492</v>
      </c>
      <c r="F53" s="40">
        <v>30742.112876853371</v>
      </c>
      <c r="G53" s="40">
        <v>30757.865788653751</v>
      </c>
      <c r="H53" s="40">
        <v>27986.022295178653</v>
      </c>
      <c r="I53" s="40">
        <v>29062.003502097788</v>
      </c>
      <c r="J53" s="40">
        <v>29683.510114854216</v>
      </c>
      <c r="K53" s="40">
        <v>29411.30542469411</v>
      </c>
      <c r="L53" s="40">
        <v>28659.442324190764</v>
      </c>
      <c r="M53" s="40">
        <v>28407.457883461069</v>
      </c>
      <c r="N53" s="40">
        <v>28855.412370135982</v>
      </c>
      <c r="O53" s="40">
        <v>29231.183028871023</v>
      </c>
      <c r="P53" s="40">
        <v>30179.274079300958</v>
      </c>
      <c r="Q53" s="40">
        <v>30392.461292788365</v>
      </c>
      <c r="R53" s="40">
        <v>30604.558846986096</v>
      </c>
      <c r="S53" s="40">
        <v>30064.965913698386</v>
      </c>
      <c r="T53" s="40">
        <v>29811.248870461841</v>
      </c>
      <c r="U53" s="40">
        <v>29410.120460238333</v>
      </c>
      <c r="V53" s="40">
        <v>29055.112052555462</v>
      </c>
      <c r="W53" s="40">
        <v>28606.933967947971</v>
      </c>
      <c r="X53" s="40">
        <v>28172.243658344152</v>
      </c>
      <c r="Y53" s="40">
        <v>27688.462505855739</v>
      </c>
      <c r="Z53" s="40">
        <v>27307.245318485533</v>
      </c>
      <c r="AA53" s="40">
        <v>26999.22827555583</v>
      </c>
      <c r="AB53" s="40">
        <v>26771.41716661731</v>
      </c>
      <c r="AC53" s="40">
        <v>26621.809172950594</v>
      </c>
      <c r="AD53" s="40">
        <v>26547.800925217773</v>
      </c>
      <c r="AE53" s="40">
        <v>26531.150474672821</v>
      </c>
      <c r="AF53" s="40">
        <v>26572.851183606796</v>
      </c>
      <c r="AG53" s="40">
        <v>26659.748443681641</v>
      </c>
      <c r="AH53" s="40">
        <v>26775.774340986933</v>
      </c>
      <c r="AI53" s="40">
        <v>26932.491982853815</v>
      </c>
      <c r="AJ53" s="40">
        <v>27109.641234124065</v>
      </c>
      <c r="AK53" s="40">
        <v>27307.11031360436</v>
      </c>
      <c r="AL53" s="40">
        <v>27519.944912944946</v>
      </c>
      <c r="AM53" s="40">
        <v>27745.701759330132</v>
      </c>
      <c r="AN53" s="40">
        <v>27977.742056175561</v>
      </c>
      <c r="AO53" s="40">
        <v>28228.508050038043</v>
      </c>
      <c r="AP53" s="40">
        <v>28489.227676361133</v>
      </c>
      <c r="AQ53" s="40">
        <v>28759.824268541692</v>
      </c>
      <c r="AR53" s="40">
        <v>29036.521516417633</v>
      </c>
      <c r="AS53" s="40">
        <v>29320.916973098523</v>
      </c>
      <c r="AT53" s="40">
        <v>29606.372001981697</v>
      </c>
      <c r="AU53" s="40">
        <v>29892.367497489384</v>
      </c>
      <c r="AV53" s="40">
        <v>30177.87698548803</v>
      </c>
      <c r="AW53" s="40">
        <v>30465.35412519869</v>
      </c>
      <c r="AX53" s="37"/>
    </row>
    <row r="54" spans="1:50">
      <c r="A54" s="52"/>
      <c r="B54" t="s">
        <v>216</v>
      </c>
      <c r="C54" s="40">
        <v>27254.846065440492</v>
      </c>
      <c r="D54" s="40">
        <v>27649.097739579604</v>
      </c>
      <c r="E54" s="40">
        <v>28049.290839511279</v>
      </c>
      <c r="F54" s="40">
        <v>28727.487261833197</v>
      </c>
      <c r="G54" s="40">
        <v>27841.017983822807</v>
      </c>
      <c r="H54" s="40">
        <v>24231.345839155721</v>
      </c>
      <c r="I54" s="40">
        <v>25397.880594712555</v>
      </c>
      <c r="J54" s="40">
        <v>25735.801031783125</v>
      </c>
      <c r="K54" s="40">
        <v>25226.253696182815</v>
      </c>
      <c r="L54" s="40">
        <v>24881.934291240472</v>
      </c>
      <c r="M54" s="40">
        <v>24942.220021477719</v>
      </c>
      <c r="N54" s="40">
        <v>25063.966676434826</v>
      </c>
      <c r="O54" s="40">
        <v>25402.549210813326</v>
      </c>
      <c r="P54" s="40">
        <v>26568.118029064099</v>
      </c>
      <c r="Q54" s="40">
        <v>27228.679212906132</v>
      </c>
      <c r="R54" s="40">
        <v>27074.58422252204</v>
      </c>
      <c r="S54" s="40">
        <v>27289.854320126182</v>
      </c>
      <c r="T54" s="40">
        <v>27559.386292134463</v>
      </c>
      <c r="U54" s="40">
        <v>27685.222391029329</v>
      </c>
      <c r="V54" s="40">
        <v>27870.132143967807</v>
      </c>
      <c r="W54" s="40">
        <v>27962.146366569563</v>
      </c>
      <c r="X54" s="40">
        <v>28030.520655911962</v>
      </c>
      <c r="Y54" s="40">
        <v>28001.0199279566</v>
      </c>
      <c r="Z54" s="40">
        <v>28057.619252335939</v>
      </c>
      <c r="AA54" s="40">
        <v>28169.17876385765</v>
      </c>
      <c r="AB54" s="40">
        <v>28342.943382485981</v>
      </c>
      <c r="AC54" s="40">
        <v>28578.335251951714</v>
      </c>
      <c r="AD54" s="40">
        <v>28871.999415882296</v>
      </c>
      <c r="AE54" s="40">
        <v>29211.188725009317</v>
      </c>
      <c r="AF54" s="40">
        <v>29598.981134386137</v>
      </c>
      <c r="AG54" s="40">
        <v>30024.16160471856</v>
      </c>
      <c r="AH54" s="40">
        <v>30472.147724840972</v>
      </c>
      <c r="AI54" s="40">
        <v>30956.372141263513</v>
      </c>
      <c r="AJ54" s="40">
        <v>31457.565998970287</v>
      </c>
      <c r="AK54" s="40">
        <v>31974.489894299735</v>
      </c>
      <c r="AL54" s="40">
        <v>32502.820636668333</v>
      </c>
      <c r="AM54" s="40">
        <v>33039.989603931805</v>
      </c>
      <c r="AN54" s="40">
        <v>33577.590452713426</v>
      </c>
      <c r="AO54" s="40">
        <v>34131.413626650545</v>
      </c>
      <c r="AP54" s="40">
        <v>34689.814062138568</v>
      </c>
      <c r="AQ54" s="40">
        <v>35252.507620647477</v>
      </c>
      <c r="AR54" s="40">
        <v>35816.051572411117</v>
      </c>
      <c r="AS54" s="40">
        <v>36385.457174457333</v>
      </c>
      <c r="AT54" s="40">
        <v>36949.807881169407</v>
      </c>
      <c r="AU54" s="40">
        <v>37509.560369257393</v>
      </c>
      <c r="AV54" s="40">
        <v>38063.763891393923</v>
      </c>
      <c r="AW54" s="40">
        <v>38614.628484530673</v>
      </c>
      <c r="AX54" s="37"/>
    </row>
    <row r="55" spans="1:50">
      <c r="A55" s="52"/>
      <c r="B55" t="s">
        <v>217</v>
      </c>
      <c r="C55" s="40">
        <v>13441.188580960081</v>
      </c>
      <c r="D55" s="40">
        <v>13633.492036407843</v>
      </c>
      <c r="E55" s="40">
        <v>13828.654170341821</v>
      </c>
      <c r="F55" s="40">
        <v>14153.995995903499</v>
      </c>
      <c r="G55" s="40">
        <v>13541.457745541169</v>
      </c>
      <c r="H55" s="40">
        <v>11819.039157214003</v>
      </c>
      <c r="I55" s="40">
        <v>12347.145911312149</v>
      </c>
      <c r="J55" s="40">
        <v>12425.37908718385</v>
      </c>
      <c r="K55" s="40">
        <v>12194.937874803491</v>
      </c>
      <c r="L55" s="40">
        <v>12077.326138552686</v>
      </c>
      <c r="M55" s="40">
        <v>12134.882228627677</v>
      </c>
      <c r="N55" s="40">
        <v>12192.188154166037</v>
      </c>
      <c r="O55" s="40">
        <v>12354.875315863685</v>
      </c>
      <c r="P55" s="40">
        <v>12849.178615223429</v>
      </c>
      <c r="Q55" s="40">
        <v>13126.289187563203</v>
      </c>
      <c r="R55" s="40">
        <v>13052.955924408252</v>
      </c>
      <c r="S55" s="40">
        <v>13147.492696258943</v>
      </c>
      <c r="T55" s="40">
        <v>13235.910050761619</v>
      </c>
      <c r="U55" s="40">
        <v>13281.547607037639</v>
      </c>
      <c r="V55" s="40">
        <v>13340.642050429087</v>
      </c>
      <c r="W55" s="40">
        <v>13375.190362992606</v>
      </c>
      <c r="X55" s="40">
        <v>13397.772628393283</v>
      </c>
      <c r="Y55" s="40">
        <v>13403.237305955679</v>
      </c>
      <c r="Z55" s="40">
        <v>13440.939807422092</v>
      </c>
      <c r="AA55" s="40">
        <v>13505.751009481088</v>
      </c>
      <c r="AB55" s="40">
        <v>13600.696421590173</v>
      </c>
      <c r="AC55" s="40">
        <v>13725.781831946821</v>
      </c>
      <c r="AD55" s="40">
        <v>13880.123016652413</v>
      </c>
      <c r="AE55" s="40">
        <v>14060.054990752406</v>
      </c>
      <c r="AF55" s="40">
        <v>14261.936682924408</v>
      </c>
      <c r="AG55" s="40">
        <v>14481.794857048566</v>
      </c>
      <c r="AH55" s="40">
        <v>14715.94603373407</v>
      </c>
      <c r="AI55" s="40">
        <v>14962.175789119327</v>
      </c>
      <c r="AJ55" s="40">
        <v>15218.082353671047</v>
      </c>
      <c r="AK55" s="40">
        <v>15481.581234839541</v>
      </c>
      <c r="AL55" s="40">
        <v>15750.547569170461</v>
      </c>
      <c r="AM55" s="40">
        <v>16023.707069390517</v>
      </c>
      <c r="AN55" s="40">
        <v>16300.784967754089</v>
      </c>
      <c r="AO55" s="40">
        <v>16583.127815735028</v>
      </c>
      <c r="AP55" s="40">
        <v>16867.708777323183</v>
      </c>
      <c r="AQ55" s="40">
        <v>17154.075763055</v>
      </c>
      <c r="AR55" s="40">
        <v>17440.794648846862</v>
      </c>
      <c r="AS55" s="40">
        <v>17729.152892760278</v>
      </c>
      <c r="AT55" s="40">
        <v>18015.068453401771</v>
      </c>
      <c r="AU55" s="40">
        <v>18298.263834884568</v>
      </c>
      <c r="AV55" s="40">
        <v>18578.207107209684</v>
      </c>
      <c r="AW55" s="40">
        <v>18855.543336137656</v>
      </c>
      <c r="AX55" s="37"/>
    </row>
    <row r="56" spans="1:50">
      <c r="A56" s="52"/>
      <c r="B56" t="s">
        <v>218</v>
      </c>
      <c r="C56" s="40">
        <v>491530.39102305402</v>
      </c>
      <c r="D56" s="40">
        <v>498021.00707052555</v>
      </c>
      <c r="E56" s="40">
        <v>504601.82188207109</v>
      </c>
      <c r="F56" s="40">
        <v>515444.80237776256</v>
      </c>
      <c r="G56" s="40">
        <v>514423.18587463611</v>
      </c>
      <c r="H56" s="40">
        <v>471887.79942443094</v>
      </c>
      <c r="I56" s="40">
        <v>483576.85033193481</v>
      </c>
      <c r="J56" s="40">
        <v>489432.48935499077</v>
      </c>
      <c r="K56" s="40">
        <v>482987.85652423301</v>
      </c>
      <c r="L56" s="40">
        <v>477408.17987903702</v>
      </c>
      <c r="M56" s="40">
        <v>476889.34209981706</v>
      </c>
      <c r="N56" s="40">
        <v>482654.60155483481</v>
      </c>
      <c r="O56" s="40">
        <v>488852.21984998439</v>
      </c>
      <c r="P56" s="40">
        <v>506911.40146592562</v>
      </c>
      <c r="Q56" s="40">
        <v>516288.75259905419</v>
      </c>
      <c r="R56" s="40">
        <v>523228.3149328928</v>
      </c>
      <c r="S56" s="40">
        <v>532163.58037149545</v>
      </c>
      <c r="T56" s="40">
        <v>543973.35933396593</v>
      </c>
      <c r="U56" s="40">
        <v>549613.78303259751</v>
      </c>
      <c r="V56" s="40">
        <v>555253.54764739599</v>
      </c>
      <c r="W56" s="40">
        <v>559023.78774867312</v>
      </c>
      <c r="X56" s="40">
        <v>562440.00403218775</v>
      </c>
      <c r="Y56" s="40">
        <v>562393.28030185786</v>
      </c>
      <c r="Z56" s="40">
        <v>564765.94774140022</v>
      </c>
      <c r="AA56" s="40">
        <v>567867.37818873755</v>
      </c>
      <c r="AB56" s="40">
        <v>571933.08245706698</v>
      </c>
      <c r="AC56" s="40">
        <v>576964.8010001349</v>
      </c>
      <c r="AD56" s="40">
        <v>582864.89937484125</v>
      </c>
      <c r="AE56" s="40">
        <v>589766.67106255202</v>
      </c>
      <c r="AF56" s="40">
        <v>597451.53779216483</v>
      </c>
      <c r="AG56" s="40">
        <v>605683.9931322732</v>
      </c>
      <c r="AH56" s="40">
        <v>614312.53737055906</v>
      </c>
      <c r="AI56" s="40">
        <v>623335.59083007136</v>
      </c>
      <c r="AJ56" s="40">
        <v>632530.34898703441</v>
      </c>
      <c r="AK56" s="40">
        <v>641954.26832834934</v>
      </c>
      <c r="AL56" s="40">
        <v>651536.08979127381</v>
      </c>
      <c r="AM56" s="40">
        <v>661230.23590803379</v>
      </c>
      <c r="AN56" s="40">
        <v>670411.60483504925</v>
      </c>
      <c r="AO56" s="40">
        <v>680339.94601175212</v>
      </c>
      <c r="AP56" s="40">
        <v>690378.46670363226</v>
      </c>
      <c r="AQ56" s="40">
        <v>700547.62044829805</v>
      </c>
      <c r="AR56" s="40">
        <v>710762.82423092693</v>
      </c>
      <c r="AS56" s="40">
        <v>721242.63344132877</v>
      </c>
      <c r="AT56" s="40">
        <v>731562.45560561575</v>
      </c>
      <c r="AU56" s="40">
        <v>741832.39679963305</v>
      </c>
      <c r="AV56" s="40">
        <v>752044.0617600414</v>
      </c>
      <c r="AW56" s="40">
        <v>762282.40340769698</v>
      </c>
      <c r="AX56" s="37"/>
    </row>
    <row r="57" spans="1:50">
      <c r="A57" s="52"/>
      <c r="B57" t="s">
        <v>219</v>
      </c>
      <c r="C57" s="40">
        <v>233703.47686856537</v>
      </c>
      <c r="D57" s="40">
        <v>236522.80297947195</v>
      </c>
      <c r="E57" s="40">
        <v>239380.1547019337</v>
      </c>
      <c r="F57" s="40">
        <v>247367.77127471945</v>
      </c>
      <c r="G57" s="40">
        <v>246985.37012995241</v>
      </c>
      <c r="H57" s="40">
        <v>226818.14393507197</v>
      </c>
      <c r="I57" s="40">
        <v>229536.57058764956</v>
      </c>
      <c r="J57" s="40">
        <v>236578.33807068627</v>
      </c>
      <c r="K57" s="40">
        <v>235660.76249184637</v>
      </c>
      <c r="L57" s="40">
        <v>235801.11757768612</v>
      </c>
      <c r="M57" s="40">
        <v>234489.38831793924</v>
      </c>
      <c r="N57" s="40">
        <v>235199.29746877894</v>
      </c>
      <c r="O57" s="40">
        <v>237720.63013381511</v>
      </c>
      <c r="P57" s="40">
        <v>245565.93735567507</v>
      </c>
      <c r="Q57" s="40">
        <v>251290.01727811183</v>
      </c>
      <c r="R57" s="40">
        <v>255473.68275660049</v>
      </c>
      <c r="S57" s="40">
        <v>251265.28289658259</v>
      </c>
      <c r="T57" s="40">
        <v>258186.40149101027</v>
      </c>
      <c r="U57" s="40">
        <v>259260.42865481295</v>
      </c>
      <c r="V57" s="40">
        <v>265651.92472966656</v>
      </c>
      <c r="W57" s="40">
        <v>264427.75007207057</v>
      </c>
      <c r="X57" s="40">
        <v>265457.49210973532</v>
      </c>
      <c r="Y57" s="40">
        <v>259761.39729288279</v>
      </c>
      <c r="Z57" s="40">
        <v>257431.40225382787</v>
      </c>
      <c r="AA57" s="40">
        <v>255373.74376093014</v>
      </c>
      <c r="AB57" s="40">
        <v>253641.23332064116</v>
      </c>
      <c r="AC57" s="40">
        <v>252342.09471814512</v>
      </c>
      <c r="AD57" s="40">
        <v>252263.91728718884</v>
      </c>
      <c r="AE57" s="40">
        <v>252466.71404327286</v>
      </c>
      <c r="AF57" s="40">
        <v>252781.91212215184</v>
      </c>
      <c r="AG57" s="40">
        <v>253151.19804378547</v>
      </c>
      <c r="AH57" s="40">
        <v>253830.28423024734</v>
      </c>
      <c r="AI57" s="40">
        <v>254155.34206079808</v>
      </c>
      <c r="AJ57" s="40">
        <v>254329.21593287989</v>
      </c>
      <c r="AK57" s="40">
        <v>254908.40448077739</v>
      </c>
      <c r="AL57" s="40">
        <v>255551.32578166045</v>
      </c>
      <c r="AM57" s="40">
        <v>256179.40467169773</v>
      </c>
      <c r="AN57" s="40">
        <v>255927.97945616601</v>
      </c>
      <c r="AO57" s="40">
        <v>255964.42147307261</v>
      </c>
      <c r="AP57" s="40">
        <v>256104.78109902146</v>
      </c>
      <c r="AQ57" s="40">
        <v>256663.32223033044</v>
      </c>
      <c r="AR57" s="40">
        <v>257071.51852064644</v>
      </c>
      <c r="AS57" s="40">
        <v>257710.25393209324</v>
      </c>
      <c r="AT57" s="40">
        <v>258463.20957200837</v>
      </c>
      <c r="AU57" s="40">
        <v>259119.9356416837</v>
      </c>
      <c r="AV57" s="40">
        <v>259766.42662191548</v>
      </c>
      <c r="AW57" s="40">
        <v>261942.42673456747</v>
      </c>
      <c r="AX57" s="37"/>
    </row>
    <row r="60" spans="1:50">
      <c r="A60" s="50" t="s">
        <v>222</v>
      </c>
      <c r="B60" t="s">
        <v>207</v>
      </c>
      <c r="C60" s="9">
        <v>5919.0685966144019</v>
      </c>
      <c r="D60" s="9">
        <v>6014.1011575100365</v>
      </c>
      <c r="E60" s="9">
        <v>6110.4759776090896</v>
      </c>
      <c r="F60" s="9">
        <v>6213.0278742585706</v>
      </c>
      <c r="G60" s="9">
        <v>6500.2726760975402</v>
      </c>
      <c r="H60" s="9">
        <v>5738.5270419698045</v>
      </c>
      <c r="I60" s="9">
        <v>6381.5037133342485</v>
      </c>
      <c r="J60" s="9">
        <v>6823.2371666848157</v>
      </c>
      <c r="K60" s="9">
        <v>7205.2018436940498</v>
      </c>
      <c r="L60" s="9">
        <v>6788.8312215753476</v>
      </c>
      <c r="M60" s="9">
        <v>6780.686331483189</v>
      </c>
      <c r="N60" s="9">
        <v>6178.7406212100786</v>
      </c>
      <c r="O60" s="9">
        <v>5778.9840529582971</v>
      </c>
      <c r="P60" s="9">
        <v>6261.0430290143249</v>
      </c>
      <c r="Q60" s="9">
        <v>6801.2454746020312</v>
      </c>
      <c r="R60" s="9">
        <v>6608.1123326449824</v>
      </c>
      <c r="S60" s="9">
        <v>6802.1657632176602</v>
      </c>
      <c r="T60" s="9">
        <v>7060.4562813723869</v>
      </c>
      <c r="U60" s="9">
        <v>7299.8605075272799</v>
      </c>
      <c r="V60" s="9">
        <v>7548.0558570408903</v>
      </c>
      <c r="W60" s="9">
        <v>7745.4746734693481</v>
      </c>
      <c r="X60" s="9">
        <v>7932.0234834337825</v>
      </c>
      <c r="Y60" s="9">
        <v>7845.886749665503</v>
      </c>
      <c r="Z60" s="9">
        <v>7783.0370324813566</v>
      </c>
      <c r="AA60" s="9">
        <v>7756.7363313166825</v>
      </c>
      <c r="AB60" s="9">
        <v>7769.3432136427464</v>
      </c>
      <c r="AC60" s="9">
        <v>7814.9184059950267</v>
      </c>
      <c r="AD60" s="9">
        <v>7884.0710338587114</v>
      </c>
      <c r="AE60" s="9">
        <v>7974.5457149847334</v>
      </c>
      <c r="AF60" s="9">
        <v>8079.3056301934803</v>
      </c>
      <c r="AG60" s="9">
        <v>8194.3859086552748</v>
      </c>
      <c r="AH60" s="9">
        <v>8320.3410839003482</v>
      </c>
      <c r="AI60" s="9">
        <v>8451.3278320118625</v>
      </c>
      <c r="AJ60" s="9">
        <v>8589.1872670729917</v>
      </c>
      <c r="AK60" s="9">
        <v>8732.0954158763216</v>
      </c>
      <c r="AL60" s="9">
        <v>8878.5042868113651</v>
      </c>
      <c r="AM60" s="9">
        <v>9027.914582645255</v>
      </c>
      <c r="AN60" s="9">
        <v>9217.4405575750625</v>
      </c>
      <c r="AO60" s="9">
        <v>9411.7095074504614</v>
      </c>
      <c r="AP60" s="9">
        <v>9606.2753672817344</v>
      </c>
      <c r="AQ60" s="9">
        <v>9800.7231457036523</v>
      </c>
      <c r="AR60" s="9">
        <v>9994.2135706629924</v>
      </c>
      <c r="AS60" s="9">
        <v>10214.087615624487</v>
      </c>
      <c r="AT60" s="9">
        <v>10434.824397768341</v>
      </c>
      <c r="AU60" s="9">
        <v>10655.514922497683</v>
      </c>
      <c r="AV60" s="9">
        <v>10876.543293886853</v>
      </c>
      <c r="AW60" s="9">
        <v>11102.131147256487</v>
      </c>
    </row>
    <row r="61" spans="1:50">
      <c r="A61" s="50"/>
      <c r="B61" t="s">
        <v>208</v>
      </c>
      <c r="C61" s="9">
        <v>4059.8274178005508</v>
      </c>
      <c r="D61" s="9">
        <v>4125.0092601817296</v>
      </c>
      <c r="E61" s="9">
        <v>4191.1603377585125</v>
      </c>
      <c r="F61" s="9">
        <v>4218.077832414504</v>
      </c>
      <c r="G61" s="9">
        <v>4296.6786928120473</v>
      </c>
      <c r="H61" s="9">
        <v>3956.898598439413</v>
      </c>
      <c r="I61" s="9">
        <v>4095.3158669397985</v>
      </c>
      <c r="J61" s="9">
        <v>4360.710692322159</v>
      </c>
      <c r="K61" s="9">
        <v>4450.1171611015561</v>
      </c>
      <c r="L61" s="9">
        <v>4340.9118139878901</v>
      </c>
      <c r="M61" s="9">
        <v>4342.0001097975055</v>
      </c>
      <c r="N61" s="9">
        <v>4150.496729041487</v>
      </c>
      <c r="O61" s="9">
        <v>3952.4364393565629</v>
      </c>
      <c r="P61" s="9">
        <v>4025.8719037420865</v>
      </c>
      <c r="Q61" s="9">
        <v>4139.3026596841955</v>
      </c>
      <c r="R61" s="9">
        <v>3894.7990197697986</v>
      </c>
      <c r="S61" s="9">
        <v>3841.6081518280339</v>
      </c>
      <c r="T61" s="9">
        <v>3929.6840486300939</v>
      </c>
      <c r="U61" s="9">
        <v>4080.8279445865146</v>
      </c>
      <c r="V61" s="9">
        <v>4262.9292265211288</v>
      </c>
      <c r="W61" s="9">
        <v>4409.2461354140532</v>
      </c>
      <c r="X61" s="9">
        <v>4551.1371901159382</v>
      </c>
      <c r="Y61" s="9">
        <v>4525.1005960558387</v>
      </c>
      <c r="Z61" s="9">
        <v>4520.1529632423562</v>
      </c>
      <c r="AA61" s="9">
        <v>4539.6855513891651</v>
      </c>
      <c r="AB61" s="9">
        <v>4583.1675643561721</v>
      </c>
      <c r="AC61" s="9">
        <v>4643.9332106524917</v>
      </c>
      <c r="AD61" s="9">
        <v>4709.3052378594784</v>
      </c>
      <c r="AE61" s="9">
        <v>4783.2824212135647</v>
      </c>
      <c r="AF61" s="9">
        <v>4860.9346098511105</v>
      </c>
      <c r="AG61" s="9">
        <v>4939.9964046391815</v>
      </c>
      <c r="AH61" s="9">
        <v>5023.1792050259555</v>
      </c>
      <c r="AI61" s="9">
        <v>5106.6512172719167</v>
      </c>
      <c r="AJ61" s="9">
        <v>5191.9954026105206</v>
      </c>
      <c r="AK61" s="9">
        <v>5279.176837744837</v>
      </c>
      <c r="AL61" s="9">
        <v>5367.5790692177852</v>
      </c>
      <c r="AM61" s="9">
        <v>5457.62329568521</v>
      </c>
      <c r="AN61" s="9">
        <v>5557.9254704008399</v>
      </c>
      <c r="AO61" s="9">
        <v>5659.7040697564444</v>
      </c>
      <c r="AP61" s="9">
        <v>5762.8380828301424</v>
      </c>
      <c r="AQ61" s="9">
        <v>5867.3897149873983</v>
      </c>
      <c r="AR61" s="9">
        <v>5973.3062380292604</v>
      </c>
      <c r="AS61" s="9">
        <v>6094.0061698238942</v>
      </c>
      <c r="AT61" s="9">
        <v>6216.1781056089558</v>
      </c>
      <c r="AU61" s="9">
        <v>6339.7952782786078</v>
      </c>
      <c r="AV61" s="9">
        <v>6465.028866153847</v>
      </c>
      <c r="AW61" s="9">
        <v>6592.431285723902</v>
      </c>
    </row>
    <row r="62" spans="1:50">
      <c r="A62" s="50"/>
      <c r="B62" t="s">
        <v>209</v>
      </c>
      <c r="C62" s="9">
        <v>1279.8018869530417</v>
      </c>
      <c r="D62" s="9">
        <v>1300.3495202117201</v>
      </c>
      <c r="E62" s="9">
        <v>1320.6442254998137</v>
      </c>
      <c r="F62" s="9">
        <v>1293.6624366760325</v>
      </c>
      <c r="G62" s="9">
        <v>1282.9187703752327</v>
      </c>
      <c r="H62" s="9">
        <v>1015.9243308583322</v>
      </c>
      <c r="I62" s="9">
        <v>1126.6185666434089</v>
      </c>
      <c r="J62" s="9">
        <v>1177.441030987701</v>
      </c>
      <c r="K62" s="9">
        <v>1175.5625883603332</v>
      </c>
      <c r="L62" s="9">
        <v>1131.6096012545659</v>
      </c>
      <c r="M62" s="9">
        <v>1083.212255903064</v>
      </c>
      <c r="N62" s="9">
        <v>1054.3347378732399</v>
      </c>
      <c r="O62" s="9">
        <v>977.99707886440387</v>
      </c>
      <c r="P62" s="9">
        <v>1004.4989793642114</v>
      </c>
      <c r="Q62" s="9">
        <v>980.60096940819051</v>
      </c>
      <c r="R62" s="9">
        <v>893.12601438128956</v>
      </c>
      <c r="S62" s="9">
        <v>823.78014562797148</v>
      </c>
      <c r="T62" s="9">
        <v>804.97168736596791</v>
      </c>
      <c r="U62" s="9">
        <v>810.46955995229519</v>
      </c>
      <c r="V62" s="9">
        <v>831.06149188257348</v>
      </c>
      <c r="W62" s="9">
        <v>847.97501172324633</v>
      </c>
      <c r="X62" s="9">
        <v>867.11223129903397</v>
      </c>
      <c r="Y62" s="9">
        <v>867.41415891475867</v>
      </c>
      <c r="Z62" s="9">
        <v>869.377439121507</v>
      </c>
      <c r="AA62" s="9">
        <v>875.07871127027113</v>
      </c>
      <c r="AB62" s="9">
        <v>885.15215781826521</v>
      </c>
      <c r="AC62" s="9">
        <v>898.57906144232061</v>
      </c>
      <c r="AD62" s="9">
        <v>913.09480857470669</v>
      </c>
      <c r="AE62" s="9">
        <v>925.22527210957151</v>
      </c>
      <c r="AF62" s="9">
        <v>940.59587530221302</v>
      </c>
      <c r="AG62" s="9">
        <v>957.35903482085894</v>
      </c>
      <c r="AH62" s="9">
        <v>971.2524639605158</v>
      </c>
      <c r="AI62" s="9">
        <v>992.33721526626198</v>
      </c>
      <c r="AJ62" s="9">
        <v>1012.6682412432884</v>
      </c>
      <c r="AK62" s="9">
        <v>1033.0507231365862</v>
      </c>
      <c r="AL62" s="9">
        <v>1053.5501202888088</v>
      </c>
      <c r="AM62" s="9">
        <v>1074.2662258419377</v>
      </c>
      <c r="AN62" s="9">
        <v>1096.8263617023697</v>
      </c>
      <c r="AO62" s="9">
        <v>1120.5944893637102</v>
      </c>
      <c r="AP62" s="9">
        <v>1144.7185802520048</v>
      </c>
      <c r="AQ62" s="9">
        <v>1169.1021068137602</v>
      </c>
      <c r="AR62" s="9">
        <v>1193.6241344819243</v>
      </c>
      <c r="AS62" s="9">
        <v>1220.9225042759285</v>
      </c>
      <c r="AT62" s="9">
        <v>1248.4963727397053</v>
      </c>
      <c r="AU62" s="9">
        <v>1276.2937954151753</v>
      </c>
      <c r="AV62" s="9">
        <v>1304.3291413806071</v>
      </c>
      <c r="AW62" s="9">
        <v>1332.8128124855484</v>
      </c>
    </row>
    <row r="63" spans="1:50">
      <c r="A63" s="50"/>
      <c r="B63" t="s">
        <v>210</v>
      </c>
      <c r="C63" s="9">
        <v>572.53976404879666</v>
      </c>
      <c r="D63" s="9">
        <v>581.73207515383365</v>
      </c>
      <c r="E63" s="9">
        <v>591.06018162441262</v>
      </c>
      <c r="F63" s="9">
        <v>594.4827413901412</v>
      </c>
      <c r="G63" s="9">
        <v>582.41402214595803</v>
      </c>
      <c r="H63" s="9">
        <v>472.22438746003513</v>
      </c>
      <c r="I63" s="9">
        <v>498.96125077208063</v>
      </c>
      <c r="J63" s="9">
        <v>584.26897678994351</v>
      </c>
      <c r="K63" s="9">
        <v>569.75644442628925</v>
      </c>
      <c r="L63" s="9">
        <v>547.13963732668878</v>
      </c>
      <c r="M63" s="9">
        <v>540.54898581107363</v>
      </c>
      <c r="N63" s="9">
        <v>509.608884039548</v>
      </c>
      <c r="O63" s="9">
        <v>498.00368560933885</v>
      </c>
      <c r="P63" s="9">
        <v>514.84666406862038</v>
      </c>
      <c r="Q63" s="9">
        <v>530.00612191797381</v>
      </c>
      <c r="R63" s="9">
        <v>517.19276228370211</v>
      </c>
      <c r="S63" s="9">
        <v>515.72341621979047</v>
      </c>
      <c r="T63" s="9">
        <v>530.44501328143951</v>
      </c>
      <c r="U63" s="9">
        <v>549.44195650662175</v>
      </c>
      <c r="V63" s="9">
        <v>571.44613691152597</v>
      </c>
      <c r="W63" s="9">
        <v>587.19515638191467</v>
      </c>
      <c r="X63" s="9">
        <v>600.77668966570582</v>
      </c>
      <c r="Y63" s="9">
        <v>590.87901760415525</v>
      </c>
      <c r="Z63" s="9">
        <v>585.53625586022247</v>
      </c>
      <c r="AA63" s="9">
        <v>584.13179454227213</v>
      </c>
      <c r="AB63" s="9">
        <v>586.34958379863201</v>
      </c>
      <c r="AC63" s="9">
        <v>591.19108816456958</v>
      </c>
      <c r="AD63" s="9">
        <v>596.95964676229892</v>
      </c>
      <c r="AE63" s="9">
        <v>603.73799196160383</v>
      </c>
      <c r="AF63" s="9">
        <v>611.31861835328232</v>
      </c>
      <c r="AG63" s="9">
        <v>619.37391093845952</v>
      </c>
      <c r="AH63" s="9">
        <v>627.85120499830043</v>
      </c>
      <c r="AI63" s="9">
        <v>636.81824251209218</v>
      </c>
      <c r="AJ63" s="9">
        <v>646.04880434995607</v>
      </c>
      <c r="AK63" s="9">
        <v>655.58925596005645</v>
      </c>
      <c r="AL63" s="9">
        <v>665.31673129027388</v>
      </c>
      <c r="AM63" s="9">
        <v>675.24051452761944</v>
      </c>
      <c r="AN63" s="9">
        <v>685.20846651244244</v>
      </c>
      <c r="AO63" s="9">
        <v>694.71471392811407</v>
      </c>
      <c r="AP63" s="9">
        <v>703.72365596962311</v>
      </c>
      <c r="AQ63" s="9">
        <v>712.30695234808877</v>
      </c>
      <c r="AR63" s="9">
        <v>720.43334964227847</v>
      </c>
      <c r="AS63" s="9">
        <v>730.53818393132872</v>
      </c>
      <c r="AT63" s="9">
        <v>740.90988698079104</v>
      </c>
      <c r="AU63" s="9">
        <v>751.43097489865897</v>
      </c>
      <c r="AV63" s="9">
        <v>762.03694895419414</v>
      </c>
      <c r="AW63" s="9">
        <v>772.8265860645929</v>
      </c>
    </row>
    <row r="64" spans="1:50">
      <c r="A64" s="50"/>
      <c r="B64" t="s">
        <v>211</v>
      </c>
      <c r="C64" s="9">
        <v>1390.7995536830158</v>
      </c>
      <c r="D64" s="9">
        <v>1413.1292903842595</v>
      </c>
      <c r="E64" s="9">
        <v>1435.7923747547727</v>
      </c>
      <c r="F64" s="9">
        <v>1446.0202529057749</v>
      </c>
      <c r="G64" s="9">
        <v>1435.6370369509734</v>
      </c>
      <c r="H64" s="9">
        <v>1126.1826411563716</v>
      </c>
      <c r="I64" s="9">
        <v>1210.5107391234915</v>
      </c>
      <c r="J64" s="9">
        <v>1453.3050055091949</v>
      </c>
      <c r="K64" s="9">
        <v>1417.7055307811513</v>
      </c>
      <c r="L64" s="9">
        <v>1345.1851301271508</v>
      </c>
      <c r="M64" s="9">
        <v>1313.0048364404722</v>
      </c>
      <c r="N64" s="9">
        <v>1196.561872602447</v>
      </c>
      <c r="O64" s="9">
        <v>1150.8840641284494</v>
      </c>
      <c r="P64" s="9">
        <v>1204.0273342563169</v>
      </c>
      <c r="Q64" s="9">
        <v>1258.3247728939339</v>
      </c>
      <c r="R64" s="9">
        <v>1211.6675338453379</v>
      </c>
      <c r="S64" s="9">
        <v>1180.2576235978038</v>
      </c>
      <c r="T64" s="9">
        <v>1211.0050315495537</v>
      </c>
      <c r="U64" s="9">
        <v>1237.9659152636082</v>
      </c>
      <c r="V64" s="9">
        <v>1285.2953914554632</v>
      </c>
      <c r="W64" s="9">
        <v>1300.2270736383759</v>
      </c>
      <c r="X64" s="9">
        <v>1316.77821507709</v>
      </c>
      <c r="Y64" s="9">
        <v>1266.907336669298</v>
      </c>
      <c r="Z64" s="9">
        <v>1234.2412035569266</v>
      </c>
      <c r="AA64" s="9">
        <v>1208.8543818175604</v>
      </c>
      <c r="AB64" s="9">
        <v>1190.5076542583733</v>
      </c>
      <c r="AC64" s="9">
        <v>1177.9607431562388</v>
      </c>
      <c r="AD64" s="9">
        <v>1170.3717484033455</v>
      </c>
      <c r="AE64" s="9">
        <v>1165.4192713671964</v>
      </c>
      <c r="AF64" s="9">
        <v>1162.4879296357863</v>
      </c>
      <c r="AG64" s="9">
        <v>1161.0336375931897</v>
      </c>
      <c r="AH64" s="9">
        <v>1161.4324792675679</v>
      </c>
      <c r="AI64" s="9">
        <v>1162.2608352733371</v>
      </c>
      <c r="AJ64" s="9">
        <v>1163.6805246191627</v>
      </c>
      <c r="AK64" s="9">
        <v>1166.543758931605</v>
      </c>
      <c r="AL64" s="9">
        <v>1169.8477066446667</v>
      </c>
      <c r="AM64" s="9">
        <v>1173.3833731531902</v>
      </c>
      <c r="AN64" s="9">
        <v>1176.3902794650242</v>
      </c>
      <c r="AO64" s="9">
        <v>1179.1457441038376</v>
      </c>
      <c r="AP64" s="9">
        <v>1180.9507185389373</v>
      </c>
      <c r="AQ64" s="9">
        <v>1182.48896077628</v>
      </c>
      <c r="AR64" s="9">
        <v>1182.7386984555774</v>
      </c>
      <c r="AS64" s="9">
        <v>1187.2351594229838</v>
      </c>
      <c r="AT64" s="9">
        <v>1192.6800664418986</v>
      </c>
      <c r="AU64" s="9">
        <v>1198.4115927677678</v>
      </c>
      <c r="AV64" s="9">
        <v>1204.400726224645</v>
      </c>
      <c r="AW64" s="9">
        <v>1213.2093565753735</v>
      </c>
    </row>
    <row r="65" spans="1:49">
      <c r="A65" s="50"/>
      <c r="B65" t="s">
        <v>212</v>
      </c>
      <c r="C65" s="9">
        <v>1580.8391793820788</v>
      </c>
      <c r="D65" s="9">
        <v>1606.2200637439785</v>
      </c>
      <c r="E65" s="9">
        <v>1631.9762057145551</v>
      </c>
      <c r="F65" s="9">
        <v>1633.2631698115547</v>
      </c>
      <c r="G65" s="9">
        <v>1629.4764839074742</v>
      </c>
      <c r="H65" s="9">
        <v>1377.3507057613413</v>
      </c>
      <c r="I65" s="9">
        <v>1479.041127508726</v>
      </c>
      <c r="J65" s="9">
        <v>1495.0912986536589</v>
      </c>
      <c r="K65" s="9">
        <v>1470.6686468181517</v>
      </c>
      <c r="L65" s="9">
        <v>1455.0899706306718</v>
      </c>
      <c r="M65" s="9">
        <v>1404.8250655880552</v>
      </c>
      <c r="N65" s="9">
        <v>1353.325512541533</v>
      </c>
      <c r="O65" s="9">
        <v>1286.9793312604315</v>
      </c>
      <c r="P65" s="9">
        <v>1290.752858093746</v>
      </c>
      <c r="Q65" s="9">
        <v>1319.4013611402479</v>
      </c>
      <c r="R65" s="9">
        <v>1276.6266420684601</v>
      </c>
      <c r="S65" s="9">
        <v>1275.8264123326887</v>
      </c>
      <c r="T65" s="9">
        <v>1318.4962131711343</v>
      </c>
      <c r="U65" s="9">
        <v>1372.4435446435114</v>
      </c>
      <c r="V65" s="9">
        <v>1431.4933730269008</v>
      </c>
      <c r="W65" s="9">
        <v>1465.9912931716722</v>
      </c>
      <c r="X65" s="9">
        <v>1489.8054835895782</v>
      </c>
      <c r="Y65" s="9">
        <v>1451.8331503810502</v>
      </c>
      <c r="Z65" s="9">
        <v>1422.212326868904</v>
      </c>
      <c r="AA65" s="9">
        <v>1400.5854460112889</v>
      </c>
      <c r="AB65" s="9">
        <v>1387.0821031322735</v>
      </c>
      <c r="AC65" s="9">
        <v>1379.4203001501007</v>
      </c>
      <c r="AD65" s="9">
        <v>1374.2567223806329</v>
      </c>
      <c r="AE65" s="9">
        <v>1371.7166261961536</v>
      </c>
      <c r="AF65" s="9">
        <v>1370.9233983416118</v>
      </c>
      <c r="AG65" s="9">
        <v>1371.082808109908</v>
      </c>
      <c r="AH65" s="9">
        <v>1372.1454104658774</v>
      </c>
      <c r="AI65" s="9">
        <v>1374.2937595038002</v>
      </c>
      <c r="AJ65" s="9">
        <v>1377.1029351892216</v>
      </c>
      <c r="AK65" s="9">
        <v>1380.5415876178267</v>
      </c>
      <c r="AL65" s="9">
        <v>1384.2380310962274</v>
      </c>
      <c r="AM65" s="9">
        <v>1388.2167138438147</v>
      </c>
      <c r="AN65" s="9">
        <v>1392.0840411550091</v>
      </c>
      <c r="AO65" s="9">
        <v>1395.468798547699</v>
      </c>
      <c r="AP65" s="9">
        <v>1398.2081016577688</v>
      </c>
      <c r="AQ65" s="9">
        <v>1400.4443271471914</v>
      </c>
      <c r="AR65" s="9">
        <v>1402.1027611170973</v>
      </c>
      <c r="AS65" s="9">
        <v>1407.2960307918995</v>
      </c>
      <c r="AT65" s="9">
        <v>1412.5045032615947</v>
      </c>
      <c r="AU65" s="9">
        <v>1417.6581303490118</v>
      </c>
      <c r="AV65" s="9">
        <v>1422.7387791623241</v>
      </c>
      <c r="AW65" s="9">
        <v>1428.0086270451234</v>
      </c>
    </row>
    <row r="66" spans="1:49">
      <c r="A66" s="50"/>
      <c r="B66" t="s">
        <v>213</v>
      </c>
      <c r="C66" s="9">
        <v>1304.8580669018968</v>
      </c>
      <c r="D66" s="9">
        <v>1325.8079852343119</v>
      </c>
      <c r="E66" s="9">
        <v>1347.0652435293564</v>
      </c>
      <c r="F66" s="9">
        <v>1354.7649213798652</v>
      </c>
      <c r="G66" s="9">
        <v>1442.9630431234089</v>
      </c>
      <c r="H66" s="9">
        <v>1250.7330712559117</v>
      </c>
      <c r="I66" s="9">
        <v>1344.6631813543834</v>
      </c>
      <c r="J66" s="9">
        <v>1445.1061948836939</v>
      </c>
      <c r="K66" s="9">
        <v>1488.4577149140146</v>
      </c>
      <c r="L66" s="9">
        <v>1480.2990946659384</v>
      </c>
      <c r="M66" s="9">
        <v>1441.3510942017961</v>
      </c>
      <c r="N66" s="9">
        <v>1407.4556210497087</v>
      </c>
      <c r="O66" s="9">
        <v>1370.0984276345425</v>
      </c>
      <c r="P66" s="9">
        <v>1414.9617246531529</v>
      </c>
      <c r="Q66" s="9">
        <v>1475.1197268448591</v>
      </c>
      <c r="R66" s="9">
        <v>1485.9150931064869</v>
      </c>
      <c r="S66" s="9">
        <v>1512.0022564533645</v>
      </c>
      <c r="T66" s="9">
        <v>1564.9269344563195</v>
      </c>
      <c r="U66" s="9">
        <v>1624.499738381576</v>
      </c>
      <c r="V66" s="9">
        <v>1689.3969032939144</v>
      </c>
      <c r="W66" s="9">
        <v>1741.354796062689</v>
      </c>
      <c r="X66" s="9">
        <v>1786.6308598986889</v>
      </c>
      <c r="Y66" s="9">
        <v>1758.0901488555089</v>
      </c>
      <c r="Z66" s="9">
        <v>1742.4976705521076</v>
      </c>
      <c r="AA66" s="9">
        <v>1738.3875703715339</v>
      </c>
      <c r="AB66" s="9">
        <v>1744.3401697880131</v>
      </c>
      <c r="AC66" s="9">
        <v>1757.6377328275787</v>
      </c>
      <c r="AD66" s="9">
        <v>1773.8869889649854</v>
      </c>
      <c r="AE66" s="9">
        <v>1793.2580379162823</v>
      </c>
      <c r="AF66" s="9">
        <v>1815.00994748619</v>
      </c>
      <c r="AG66" s="9">
        <v>1838.4844063259638</v>
      </c>
      <c r="AH66" s="9">
        <v>1863.4605136364314</v>
      </c>
      <c r="AI66" s="9">
        <v>1889.7791969704324</v>
      </c>
      <c r="AJ66" s="9">
        <v>1917.2475982339558</v>
      </c>
      <c r="AK66" s="9">
        <v>1945.6352625375644</v>
      </c>
      <c r="AL66" s="9">
        <v>1974.6504978409616</v>
      </c>
      <c r="AM66" s="9">
        <v>2004.2161269740352</v>
      </c>
      <c r="AN66" s="9">
        <v>2036.8102708144984</v>
      </c>
      <c r="AO66" s="9">
        <v>2069.3244063418392</v>
      </c>
      <c r="AP66" s="9">
        <v>2101.547728533958</v>
      </c>
      <c r="AQ66" s="9">
        <v>2133.4217173577231</v>
      </c>
      <c r="AR66" s="9">
        <v>2164.7955470240254</v>
      </c>
      <c r="AS66" s="9">
        <v>2200.8974870085744</v>
      </c>
      <c r="AT66" s="9">
        <v>2237.1325558170806</v>
      </c>
      <c r="AU66" s="9">
        <v>2273.3439619861219</v>
      </c>
      <c r="AV66" s="9">
        <v>2309.4180261677898</v>
      </c>
      <c r="AW66" s="9">
        <v>2345.5246273468433</v>
      </c>
    </row>
    <row r="67" spans="1:49">
      <c r="A67" s="50"/>
      <c r="B67" t="s">
        <v>214</v>
      </c>
      <c r="C67" s="9">
        <v>9917.1633971496576</v>
      </c>
      <c r="D67" s="9">
        <v>10076.386663288284</v>
      </c>
      <c r="E67" s="9">
        <v>10238.029338448994</v>
      </c>
      <c r="F67" s="9">
        <v>10282.612420322805</v>
      </c>
      <c r="G67" s="9">
        <v>11320.509666215912</v>
      </c>
      <c r="H67" s="9">
        <v>9072.1141256874525</v>
      </c>
      <c r="I67" s="9">
        <v>10275.789681635119</v>
      </c>
      <c r="J67" s="9">
        <v>11664.110576900457</v>
      </c>
      <c r="K67" s="9">
        <v>12557.781830818922</v>
      </c>
      <c r="L67" s="9">
        <v>12357.405577253377</v>
      </c>
      <c r="M67" s="9">
        <v>11771.565335518331</v>
      </c>
      <c r="N67" s="9">
        <v>10669.817203569262</v>
      </c>
      <c r="O67" s="9">
        <v>9870.8056870998389</v>
      </c>
      <c r="P67" s="9">
        <v>10637.305820749563</v>
      </c>
      <c r="Q67" s="9">
        <v>11853.298533741901</v>
      </c>
      <c r="R67" s="9">
        <v>11673.357916250816</v>
      </c>
      <c r="S67" s="9">
        <v>12019.803509491918</v>
      </c>
      <c r="T67" s="9">
        <v>12369.955947033832</v>
      </c>
      <c r="U67" s="9">
        <v>12810.396307902025</v>
      </c>
      <c r="V67" s="9">
        <v>13320.582723432923</v>
      </c>
      <c r="W67" s="9">
        <v>13839.442417135546</v>
      </c>
      <c r="X67" s="9">
        <v>14363.862341770402</v>
      </c>
      <c r="Y67" s="9">
        <v>14343.327770349799</v>
      </c>
      <c r="Z67" s="9">
        <v>14333.997828524243</v>
      </c>
      <c r="AA67" s="9">
        <v>14367.369778471329</v>
      </c>
      <c r="AB67" s="9">
        <v>14451.676822480273</v>
      </c>
      <c r="AC67" s="9">
        <v>14584.740153707084</v>
      </c>
      <c r="AD67" s="9">
        <v>14758.057588951286</v>
      </c>
      <c r="AE67" s="9">
        <v>14966.488533632153</v>
      </c>
      <c r="AF67" s="9">
        <v>15203.296310863439</v>
      </c>
      <c r="AG67" s="9">
        <v>15463.577941403115</v>
      </c>
      <c r="AH67" s="9">
        <v>15742.984428755935</v>
      </c>
      <c r="AI67" s="9">
        <v>16037.83305012954</v>
      </c>
      <c r="AJ67" s="9">
        <v>16347.672889530584</v>
      </c>
      <c r="AK67" s="9">
        <v>16667.041104462831</v>
      </c>
      <c r="AL67" s="9">
        <v>16994.058128438701</v>
      </c>
      <c r="AM67" s="9">
        <v>17327.097339991295</v>
      </c>
      <c r="AN67" s="9">
        <v>17771.093940028499</v>
      </c>
      <c r="AO67" s="9">
        <v>18232.478727001173</v>
      </c>
      <c r="AP67" s="9">
        <v>18704.540101330724</v>
      </c>
      <c r="AQ67" s="9">
        <v>19183.312642014866</v>
      </c>
      <c r="AR67" s="9">
        <v>19667.564262235737</v>
      </c>
      <c r="AS67" s="9">
        <v>20217.022571069178</v>
      </c>
      <c r="AT67" s="9">
        <v>20777.934985984917</v>
      </c>
      <c r="AU67" s="9">
        <v>21346.807182485609</v>
      </c>
      <c r="AV67" s="9">
        <v>21921.580557458361</v>
      </c>
      <c r="AW67" s="9">
        <v>22499.60827735456</v>
      </c>
    </row>
    <row r="68" spans="1:49">
      <c r="A68" s="50"/>
      <c r="B68" t="s">
        <v>215</v>
      </c>
      <c r="C68" s="9">
        <v>783.15692883630197</v>
      </c>
      <c r="D68" s="9">
        <v>795.73076664805592</v>
      </c>
      <c r="E68" s="9">
        <v>808.49374464373784</v>
      </c>
      <c r="F68" s="9">
        <v>828.62590302067872</v>
      </c>
      <c r="G68" s="9">
        <v>832.15467179746463</v>
      </c>
      <c r="H68" s="9">
        <v>673.63505846608484</v>
      </c>
      <c r="I68" s="9">
        <v>726.16109827158039</v>
      </c>
      <c r="J68" s="9">
        <v>778.94335126532485</v>
      </c>
      <c r="K68" s="9">
        <v>766.56089160631905</v>
      </c>
      <c r="L68" s="9">
        <v>718.45233606324666</v>
      </c>
      <c r="M68" s="9">
        <v>682.9145955452791</v>
      </c>
      <c r="N68" s="9">
        <v>670.34411753127938</v>
      </c>
      <c r="O68" s="9">
        <v>632.73237794653323</v>
      </c>
      <c r="P68" s="9">
        <v>632.63566011438741</v>
      </c>
      <c r="Q68" s="9">
        <v>624.22751709378429</v>
      </c>
      <c r="R68" s="9">
        <v>575.89266640236315</v>
      </c>
      <c r="S68" s="9">
        <v>546.07616680280171</v>
      </c>
      <c r="T68" s="9">
        <v>547.61183546914413</v>
      </c>
      <c r="U68" s="9">
        <v>560.26396756612223</v>
      </c>
      <c r="V68" s="9">
        <v>579.77469982402806</v>
      </c>
      <c r="W68" s="9">
        <v>590.50745004144369</v>
      </c>
      <c r="X68" s="9">
        <v>599.4453593871757</v>
      </c>
      <c r="Y68" s="9">
        <v>586.47581051639793</v>
      </c>
      <c r="Z68" s="9">
        <v>576.82022114912024</v>
      </c>
      <c r="AA68" s="9">
        <v>570.41058709917093</v>
      </c>
      <c r="AB68" s="9">
        <v>567.57529961600187</v>
      </c>
      <c r="AC68" s="9">
        <v>567.37736551018986</v>
      </c>
      <c r="AD68" s="9">
        <v>567.87590330688386</v>
      </c>
      <c r="AE68" s="9">
        <v>569.23156101085556</v>
      </c>
      <c r="AF68" s="9">
        <v>571.56923771092443</v>
      </c>
      <c r="AG68" s="9">
        <v>574.50984292182955</v>
      </c>
      <c r="AH68" s="9">
        <v>577.87926508062765</v>
      </c>
      <c r="AI68" s="9">
        <v>582.43924038212822</v>
      </c>
      <c r="AJ68" s="9">
        <v>587.51415336317473</v>
      </c>
      <c r="AK68" s="9">
        <v>593.10474215809245</v>
      </c>
      <c r="AL68" s="9">
        <v>598.98227497058679</v>
      </c>
      <c r="AM68" s="9">
        <v>605.16416256592481</v>
      </c>
      <c r="AN68" s="9">
        <v>611.66285152009755</v>
      </c>
      <c r="AO68" s="9">
        <v>618.47008730912944</v>
      </c>
      <c r="AP68" s="9">
        <v>625.38733775306468</v>
      </c>
      <c r="AQ68" s="9">
        <v>632.47488226783344</v>
      </c>
      <c r="AR68" s="9">
        <v>639.6342965318114</v>
      </c>
      <c r="AS68" s="9">
        <v>648.61775872736985</v>
      </c>
      <c r="AT68" s="9">
        <v>657.68192864802711</v>
      </c>
      <c r="AU68" s="9">
        <v>666.86810887646891</v>
      </c>
      <c r="AV68" s="9">
        <v>676.23473303845844</v>
      </c>
      <c r="AW68" s="9">
        <v>686.04265625375581</v>
      </c>
    </row>
    <row r="69" spans="1:49">
      <c r="A69" s="50"/>
      <c r="B69" t="s">
        <v>216</v>
      </c>
      <c r="C69" s="9">
        <v>1486.4245882704447</v>
      </c>
      <c r="D69" s="9">
        <v>1510.2896158327781</v>
      </c>
      <c r="E69" s="9">
        <v>1534.5101913207977</v>
      </c>
      <c r="F69" s="9">
        <v>1529.8588383974318</v>
      </c>
      <c r="G69" s="9">
        <v>1632.7416962157238</v>
      </c>
      <c r="H69" s="9">
        <v>1208.6781939983923</v>
      </c>
      <c r="I69" s="9">
        <v>1374.0926963345639</v>
      </c>
      <c r="J69" s="9">
        <v>1536.1653164063086</v>
      </c>
      <c r="K69" s="9">
        <v>1451.6694358369937</v>
      </c>
      <c r="L69" s="9">
        <v>1342.5116250096764</v>
      </c>
      <c r="M69" s="9">
        <v>1321.6367270601349</v>
      </c>
      <c r="N69" s="9">
        <v>1296.7081084249073</v>
      </c>
      <c r="O69" s="9">
        <v>1247.9058695047647</v>
      </c>
      <c r="P69" s="9">
        <v>1401.4914884189748</v>
      </c>
      <c r="Q69" s="9">
        <v>1428.1059909638834</v>
      </c>
      <c r="R69" s="9">
        <v>1258.5822276462154</v>
      </c>
      <c r="S69" s="9">
        <v>1266.1829330660444</v>
      </c>
      <c r="T69" s="9">
        <v>1317.9268336609423</v>
      </c>
      <c r="U69" s="9">
        <v>1383.0084872459095</v>
      </c>
      <c r="V69" s="9">
        <v>1456.9588248529908</v>
      </c>
      <c r="W69" s="9">
        <v>1509.9887394105183</v>
      </c>
      <c r="X69" s="9">
        <v>1554.6937937179825</v>
      </c>
      <c r="Y69" s="9">
        <v>1532.2020874228738</v>
      </c>
      <c r="Z69" s="9">
        <v>1521.1123783915743</v>
      </c>
      <c r="AA69" s="9">
        <v>1518.3464719483361</v>
      </c>
      <c r="AB69" s="9">
        <v>1523.8745599700123</v>
      </c>
      <c r="AC69" s="9">
        <v>1535.4812072178577</v>
      </c>
      <c r="AD69" s="9">
        <v>1548.5571146621292</v>
      </c>
      <c r="AE69" s="9">
        <v>1563.5528601284727</v>
      </c>
      <c r="AF69" s="9">
        <v>1580.6576106196999</v>
      </c>
      <c r="AG69" s="9">
        <v>1598.9887604018577</v>
      </c>
      <c r="AH69" s="9">
        <v>1618.0563901732392</v>
      </c>
      <c r="AI69" s="9">
        <v>1639.3981431476068</v>
      </c>
      <c r="AJ69" s="9">
        <v>1661.6020423192369</v>
      </c>
      <c r="AK69" s="9">
        <v>1684.7202907966291</v>
      </c>
      <c r="AL69" s="9">
        <v>1708.2615141099079</v>
      </c>
      <c r="AM69" s="9">
        <v>1732.2556220455258</v>
      </c>
      <c r="AN69" s="9">
        <v>1755.8567410608662</v>
      </c>
      <c r="AO69" s="9">
        <v>1779.019988315127</v>
      </c>
      <c r="AP69" s="9">
        <v>1801.5467123624044</v>
      </c>
      <c r="AQ69" s="9">
        <v>1823.6967863166581</v>
      </c>
      <c r="AR69" s="9">
        <v>1845.3191087299842</v>
      </c>
      <c r="AS69" s="9">
        <v>1870.1420618000088</v>
      </c>
      <c r="AT69" s="9">
        <v>1894.7366461459733</v>
      </c>
      <c r="AU69" s="9">
        <v>1919.130452563372</v>
      </c>
      <c r="AV69" s="9">
        <v>1943.3709954767305</v>
      </c>
      <c r="AW69" s="9">
        <v>1967.9407344084664</v>
      </c>
    </row>
    <row r="70" spans="1:49">
      <c r="A70" s="50"/>
      <c r="B70" t="s">
        <v>217</v>
      </c>
      <c r="C70" s="9">
        <v>436.97009476028546</v>
      </c>
      <c r="D70" s="9">
        <v>443.98579097364444</v>
      </c>
      <c r="E70" s="9">
        <v>451.10569283891579</v>
      </c>
      <c r="F70" s="9">
        <v>448.12677511019507</v>
      </c>
      <c r="G70" s="9">
        <v>431.97366611350731</v>
      </c>
      <c r="H70" s="9">
        <v>352.75110220696797</v>
      </c>
      <c r="I70" s="9">
        <v>386.71234988376517</v>
      </c>
      <c r="J70" s="9">
        <v>400.31789678400833</v>
      </c>
      <c r="K70" s="9">
        <v>391.71692387581987</v>
      </c>
      <c r="L70" s="9">
        <v>382.67029380267559</v>
      </c>
      <c r="M70" s="9">
        <v>385.75876126735693</v>
      </c>
      <c r="N70" s="9">
        <v>380.6829898014725</v>
      </c>
      <c r="O70" s="9">
        <v>354.49962210890664</v>
      </c>
      <c r="P70" s="9">
        <v>353.85626187161165</v>
      </c>
      <c r="Q70" s="9">
        <v>337.63201810148155</v>
      </c>
      <c r="R70" s="9">
        <v>307.70791134395216</v>
      </c>
      <c r="S70" s="9">
        <v>290.60500468491563</v>
      </c>
      <c r="T70" s="9">
        <v>290.79376058155873</v>
      </c>
      <c r="U70" s="9">
        <v>298.40236019258276</v>
      </c>
      <c r="V70" s="9">
        <v>310.1135193866354</v>
      </c>
      <c r="W70" s="9">
        <v>318.26886933649547</v>
      </c>
      <c r="X70" s="9">
        <v>325.68569917511758</v>
      </c>
      <c r="Y70" s="9">
        <v>322.27779155677655</v>
      </c>
      <c r="Z70" s="9">
        <v>321.095893396978</v>
      </c>
      <c r="AA70" s="9">
        <v>321.96684116105467</v>
      </c>
      <c r="AB70" s="9">
        <v>324.8434249383082</v>
      </c>
      <c r="AC70" s="9">
        <v>329.04854595112249</v>
      </c>
      <c r="AD70" s="9">
        <v>333.30113426780844</v>
      </c>
      <c r="AE70" s="9">
        <v>337.86082355582118</v>
      </c>
      <c r="AF70" s="9">
        <v>342.67142383461174</v>
      </c>
      <c r="AG70" s="9">
        <v>347.5885631281094</v>
      </c>
      <c r="AH70" s="9">
        <v>352.65572793822446</v>
      </c>
      <c r="AI70" s="9">
        <v>358.14378921370331</v>
      </c>
      <c r="AJ70" s="9">
        <v>363.84539076690777</v>
      </c>
      <c r="AK70" s="9">
        <v>369.75727080511757</v>
      </c>
      <c r="AL70" s="9">
        <v>375.75289014975397</v>
      </c>
      <c r="AM70" s="9">
        <v>381.86447881864376</v>
      </c>
      <c r="AN70" s="9">
        <v>387.72877319074001</v>
      </c>
      <c r="AO70" s="9">
        <v>393.5870546286572</v>
      </c>
      <c r="AP70" s="9">
        <v>399.46430787556977</v>
      </c>
      <c r="AQ70" s="9">
        <v>405.41715100363837</v>
      </c>
      <c r="AR70" s="9">
        <v>411.4139424481329</v>
      </c>
      <c r="AS70" s="9">
        <v>418.32038737625703</v>
      </c>
      <c r="AT70" s="9">
        <v>425.15097261403997</v>
      </c>
      <c r="AU70" s="9">
        <v>431.97017128051556</v>
      </c>
      <c r="AV70" s="9">
        <v>438.84945740717433</v>
      </c>
      <c r="AW70" s="9">
        <v>445.96353431072305</v>
      </c>
    </row>
    <row r="71" spans="1:49">
      <c r="A71" s="50"/>
      <c r="B71" t="s">
        <v>218</v>
      </c>
      <c r="C71" s="9">
        <v>9173.587969971697</v>
      </c>
      <c r="D71" s="9">
        <v>9320.8728921106958</v>
      </c>
      <c r="E71" s="9">
        <v>9469.6115450396246</v>
      </c>
      <c r="F71" s="9">
        <v>9615.8160426707236</v>
      </c>
      <c r="G71" s="9">
        <v>10043.787961973925</v>
      </c>
      <c r="H71" s="9">
        <v>8305.161815124573</v>
      </c>
      <c r="I71" s="9">
        <v>8831.3297315153977</v>
      </c>
      <c r="J71" s="9">
        <v>9530.1342284275142</v>
      </c>
      <c r="K71" s="9">
        <v>9665.7984814773245</v>
      </c>
      <c r="L71" s="9">
        <v>9266.1017351003429</v>
      </c>
      <c r="M71" s="9">
        <v>9096.5470512532047</v>
      </c>
      <c r="N71" s="9">
        <v>8738.0237451659141</v>
      </c>
      <c r="O71" s="9">
        <v>8365.7869098180763</v>
      </c>
      <c r="P71" s="9">
        <v>8696.1721681645631</v>
      </c>
      <c r="Q71" s="9">
        <v>9029.0682911037729</v>
      </c>
      <c r="R71" s="9">
        <v>8627.24682838015</v>
      </c>
      <c r="S71" s="9">
        <v>8512.4069235228271</v>
      </c>
      <c r="T71" s="9">
        <v>8756.8693140266496</v>
      </c>
      <c r="U71" s="9">
        <v>9081.90148055586</v>
      </c>
      <c r="V71" s="9">
        <v>9495.035405064762</v>
      </c>
      <c r="W71" s="9">
        <v>9816.5587656695261</v>
      </c>
      <c r="X71" s="9">
        <v>10125.207446724235</v>
      </c>
      <c r="Y71" s="9">
        <v>10019.550446123028</v>
      </c>
      <c r="Z71" s="9">
        <v>9980.9237352046821</v>
      </c>
      <c r="AA71" s="9">
        <v>9983.8327278218185</v>
      </c>
      <c r="AB71" s="9">
        <v>10035.862122102395</v>
      </c>
      <c r="AC71" s="9">
        <v>10126.168772269222</v>
      </c>
      <c r="AD71" s="9">
        <v>10228.618969580368</v>
      </c>
      <c r="AE71" s="9">
        <v>10350.752453854697</v>
      </c>
      <c r="AF71" s="9">
        <v>10487.594895028413</v>
      </c>
      <c r="AG71" s="9">
        <v>10632.781972991153</v>
      </c>
      <c r="AH71" s="9">
        <v>10785.101469847454</v>
      </c>
      <c r="AI71" s="9">
        <v>10950.521487549437</v>
      </c>
      <c r="AJ71" s="9">
        <v>11121.877890749112</v>
      </c>
      <c r="AK71" s="9">
        <v>11299.508135955897</v>
      </c>
      <c r="AL71" s="9">
        <v>11480.34492809623</v>
      </c>
      <c r="AM71" s="9">
        <v>11664.082612146725</v>
      </c>
      <c r="AN71" s="9">
        <v>11859.803480488225</v>
      </c>
      <c r="AO71" s="9">
        <v>12072.782554769115</v>
      </c>
      <c r="AP71" s="9">
        <v>12288.270124232089</v>
      </c>
      <c r="AQ71" s="9">
        <v>12506.577921522516</v>
      </c>
      <c r="AR71" s="9">
        <v>12725.613601910431</v>
      </c>
      <c r="AS71" s="9">
        <v>12979.660083756518</v>
      </c>
      <c r="AT71" s="9">
        <v>13232.22458949877</v>
      </c>
      <c r="AU71" s="9">
        <v>13485.525777047895</v>
      </c>
      <c r="AV71" s="9">
        <v>13740.139377447935</v>
      </c>
      <c r="AW71" s="9">
        <v>14000.482348809963</v>
      </c>
    </row>
    <row r="72" spans="1:49">
      <c r="A72" s="50"/>
      <c r="B72" t="s">
        <v>219</v>
      </c>
      <c r="C72" s="9">
        <v>5316.2677456708479</v>
      </c>
      <c r="D72" s="9">
        <v>5401.6221439231231</v>
      </c>
      <c r="E72" s="9">
        <v>5488.0435628423184</v>
      </c>
      <c r="F72" s="9">
        <v>5778.7100027873466</v>
      </c>
      <c r="G72" s="9">
        <v>6216.3853361071106</v>
      </c>
      <c r="H72" s="9">
        <v>4935.1739342263836</v>
      </c>
      <c r="I72" s="9">
        <v>5285.3398932536638</v>
      </c>
      <c r="J72" s="9">
        <v>5957.8664899189143</v>
      </c>
      <c r="K72" s="9">
        <v>6283.0722159485813</v>
      </c>
      <c r="L72" s="9">
        <v>6145.7787411200916</v>
      </c>
      <c r="M72" s="9">
        <v>5772.7290480663123</v>
      </c>
      <c r="N72" s="9">
        <v>5083.9528424971677</v>
      </c>
      <c r="O72" s="9">
        <v>4816.9120744237362</v>
      </c>
      <c r="P72" s="9">
        <v>5304.2321079644807</v>
      </c>
      <c r="Q72" s="9">
        <v>6029.3031520155982</v>
      </c>
      <c r="R72" s="9">
        <v>6052.5004928506505</v>
      </c>
      <c r="S72" s="9">
        <v>6132.3993997757289</v>
      </c>
      <c r="T72" s="9">
        <v>6569.7318280203936</v>
      </c>
      <c r="U72" s="9">
        <v>6860.7660484327243</v>
      </c>
      <c r="V72" s="9">
        <v>7322.5851887765648</v>
      </c>
      <c r="W72" s="9">
        <v>7530.7383879875561</v>
      </c>
      <c r="X72" s="9">
        <v>7793.0127184989078</v>
      </c>
      <c r="Y72" s="9">
        <v>7569.3925099998141</v>
      </c>
      <c r="Z72" s="9">
        <v>7441.7879009891703</v>
      </c>
      <c r="AA72" s="9">
        <v>7329.2177907310788</v>
      </c>
      <c r="AB72" s="9">
        <v>7242.8183857132126</v>
      </c>
      <c r="AC72" s="9">
        <v>7186.6615687062877</v>
      </c>
      <c r="AD72" s="9">
        <v>7178.3813593581363</v>
      </c>
      <c r="AE72" s="9">
        <v>7188.623876126092</v>
      </c>
      <c r="AF72" s="9">
        <v>7211.981645369975</v>
      </c>
      <c r="AG72" s="9">
        <v>7245.4125333662068</v>
      </c>
      <c r="AH72" s="9">
        <v>7294.9772861065076</v>
      </c>
      <c r="AI72" s="9">
        <v>7340.7325517839872</v>
      </c>
      <c r="AJ72" s="9">
        <v>7387.7486323507192</v>
      </c>
      <c r="AK72" s="9">
        <v>7448.2065253858282</v>
      </c>
      <c r="AL72" s="9">
        <v>7510.206371146337</v>
      </c>
      <c r="AM72" s="9">
        <v>7570.9002975430376</v>
      </c>
      <c r="AN72" s="9">
        <v>7642.1023557078497</v>
      </c>
      <c r="AO72" s="9">
        <v>7725.9878824263214</v>
      </c>
      <c r="AP72" s="9">
        <v>7810.7954733512415</v>
      </c>
      <c r="AQ72" s="9">
        <v>7904.9674418945833</v>
      </c>
      <c r="AR72" s="9">
        <v>7990.6065191339731</v>
      </c>
      <c r="AS72" s="9">
        <v>8103.8444771578479</v>
      </c>
      <c r="AT72" s="9">
        <v>8220.352861284955</v>
      </c>
      <c r="AU72" s="9">
        <v>8332.4511772529841</v>
      </c>
      <c r="AV72" s="9">
        <v>8442.6340443167446</v>
      </c>
      <c r="AW72" s="9">
        <v>8602.0176118323889</v>
      </c>
    </row>
    <row r="75" spans="1:49">
      <c r="A75" s="50" t="s">
        <v>203</v>
      </c>
      <c r="B75" t="s">
        <v>207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50"/>
      <c r="B76" t="s">
        <v>208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50"/>
      <c r="B77" t="s">
        <v>209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50"/>
      <c r="B78" t="s">
        <v>210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50"/>
      <c r="B79" t="s">
        <v>211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50"/>
      <c r="B80" t="s">
        <v>212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50"/>
      <c r="B81" t="s">
        <v>213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50"/>
      <c r="B82" t="s">
        <v>214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50"/>
      <c r="B83" t="s">
        <v>215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50"/>
      <c r="B84" t="s">
        <v>216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>
      <c r="A85" s="50"/>
      <c r="B85" t="s">
        <v>217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>
      <c r="A86" s="50"/>
      <c r="B86" t="s">
        <v>218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>
      <c r="A87" s="50"/>
      <c r="B87" t="s">
        <v>219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90" spans="1:49">
      <c r="A90" s="50" t="s">
        <v>195</v>
      </c>
      <c r="B90" t="s">
        <v>207</v>
      </c>
      <c r="C90" s="9">
        <v>860.74494090987901</v>
      </c>
      <c r="D90" s="9">
        <v>864.19414955733896</v>
      </c>
      <c r="E90" s="9">
        <v>867.64989060000005</v>
      </c>
      <c r="F90" s="9">
        <v>873.82138599999996</v>
      </c>
      <c r="G90" s="9">
        <v>864.12798099999998</v>
      </c>
      <c r="H90" s="9">
        <v>849.01378099999999</v>
      </c>
      <c r="I90" s="9">
        <v>854.19615569999996</v>
      </c>
      <c r="J90" s="9">
        <v>847.6120932</v>
      </c>
      <c r="K90" s="9">
        <v>841.30217800000003</v>
      </c>
      <c r="L90" s="9">
        <v>819.88665490000005</v>
      </c>
      <c r="M90" s="9">
        <v>821.41751710000005</v>
      </c>
      <c r="N90" s="9">
        <v>815.86592889999997</v>
      </c>
      <c r="O90" s="9">
        <v>798.60908119999999</v>
      </c>
      <c r="P90" s="9">
        <v>793.08535400000005</v>
      </c>
      <c r="Q90" s="9">
        <v>781.85006769999995</v>
      </c>
      <c r="R90" s="9">
        <v>773.51605410000002</v>
      </c>
      <c r="S90" s="9">
        <v>769.96075440000004</v>
      </c>
      <c r="T90" s="9">
        <v>770.23624859999995</v>
      </c>
      <c r="U90" s="9">
        <v>770.98087390000001</v>
      </c>
      <c r="V90" s="9">
        <v>770.89098100000001</v>
      </c>
      <c r="W90" s="9">
        <v>770.66774940000005</v>
      </c>
      <c r="X90" s="9">
        <v>772.04211080000005</v>
      </c>
      <c r="Y90" s="9">
        <v>773.1175346</v>
      </c>
      <c r="Z90" s="9">
        <v>774.30692939999994</v>
      </c>
      <c r="AA90" s="9">
        <v>775.64955120000002</v>
      </c>
      <c r="AB90" s="9">
        <v>777.34783010000001</v>
      </c>
      <c r="AC90" s="9">
        <v>779.41033070000003</v>
      </c>
      <c r="AD90" s="9">
        <v>781.81086479999999</v>
      </c>
      <c r="AE90" s="9">
        <v>784.60499270000003</v>
      </c>
      <c r="AF90" s="9">
        <v>787.57242659999997</v>
      </c>
      <c r="AG90" s="9">
        <v>790.44939820000002</v>
      </c>
      <c r="AH90" s="9">
        <v>793.17026799999996</v>
      </c>
      <c r="AI90" s="9">
        <v>795.3343777</v>
      </c>
      <c r="AJ90" s="9">
        <v>796.8010137</v>
      </c>
      <c r="AK90" s="9">
        <v>797.85966350000001</v>
      </c>
      <c r="AL90" s="9">
        <v>798.61898670000005</v>
      </c>
      <c r="AM90" s="9">
        <v>799.19137969999997</v>
      </c>
      <c r="AN90" s="9">
        <v>799.40370050000001</v>
      </c>
      <c r="AO90" s="9">
        <v>799.40754890000005</v>
      </c>
      <c r="AP90" s="9">
        <v>799.40244919999998</v>
      </c>
      <c r="AQ90" s="9">
        <v>799.55878370000005</v>
      </c>
      <c r="AR90" s="9">
        <v>799.89719149999996</v>
      </c>
      <c r="AS90" s="9">
        <v>800.40106100000003</v>
      </c>
      <c r="AT90" s="9">
        <v>801.04162150000002</v>
      </c>
      <c r="AU90" s="9">
        <v>801.74543089999997</v>
      </c>
      <c r="AV90" s="9">
        <v>802.49867710000001</v>
      </c>
      <c r="AW90" s="9">
        <v>803.43361609999999</v>
      </c>
    </row>
    <row r="91" spans="1:49">
      <c r="A91" s="50"/>
      <c r="B91" t="s">
        <v>208</v>
      </c>
      <c r="C91" s="9">
        <v>480.20966133937998</v>
      </c>
      <c r="D91" s="9">
        <v>482.13397507944597</v>
      </c>
      <c r="E91" s="9">
        <v>484.06604570000002</v>
      </c>
      <c r="F91" s="9">
        <v>487.00367720000003</v>
      </c>
      <c r="G91" s="9">
        <v>481.75730800000002</v>
      </c>
      <c r="H91" s="9">
        <v>473.71344479999999</v>
      </c>
      <c r="I91" s="9">
        <v>469.62829590000001</v>
      </c>
      <c r="J91" s="9">
        <v>470.07529090000003</v>
      </c>
      <c r="K91" s="9">
        <v>464.63576510000001</v>
      </c>
      <c r="L91" s="9">
        <v>457.39253780000001</v>
      </c>
      <c r="M91" s="9">
        <v>455.96310579999999</v>
      </c>
      <c r="N91" s="9">
        <v>452.89331049999998</v>
      </c>
      <c r="O91" s="9">
        <v>449.31281819999998</v>
      </c>
      <c r="P91" s="9">
        <v>450.99630200000001</v>
      </c>
      <c r="Q91" s="9">
        <v>451.39322249999998</v>
      </c>
      <c r="R91" s="9">
        <v>447.3803499</v>
      </c>
      <c r="S91" s="9">
        <v>447.85128570000001</v>
      </c>
      <c r="T91" s="9">
        <v>451.44079069999998</v>
      </c>
      <c r="U91" s="9">
        <v>455.48826650000001</v>
      </c>
      <c r="V91" s="9">
        <v>458.7407346</v>
      </c>
      <c r="W91" s="9">
        <v>461.48857609999999</v>
      </c>
      <c r="X91" s="9">
        <v>464.82962680000003</v>
      </c>
      <c r="Y91" s="9">
        <v>467.67679850000002</v>
      </c>
      <c r="Z91" s="9">
        <v>470.35136399999999</v>
      </c>
      <c r="AA91" s="9">
        <v>473.03527530000002</v>
      </c>
      <c r="AB91" s="9">
        <v>475.91760950000003</v>
      </c>
      <c r="AC91" s="9">
        <v>479.00992070000001</v>
      </c>
      <c r="AD91" s="9">
        <v>482.2303076</v>
      </c>
      <c r="AE91" s="9">
        <v>485.69169310000001</v>
      </c>
      <c r="AF91" s="9">
        <v>489.19868129999998</v>
      </c>
      <c r="AG91" s="9">
        <v>492.53645649999999</v>
      </c>
      <c r="AH91" s="9">
        <v>495.70190120000001</v>
      </c>
      <c r="AI91" s="9">
        <v>498.35852949999997</v>
      </c>
      <c r="AJ91" s="9">
        <v>500.42832570000002</v>
      </c>
      <c r="AK91" s="9">
        <v>502.10224909999999</v>
      </c>
      <c r="AL91" s="9">
        <v>503.48040900000001</v>
      </c>
      <c r="AM91" s="9">
        <v>504.66513170000002</v>
      </c>
      <c r="AN91" s="9">
        <v>505.67599200000001</v>
      </c>
      <c r="AO91" s="9">
        <v>506.53834560000001</v>
      </c>
      <c r="AP91" s="9">
        <v>507.37160160000002</v>
      </c>
      <c r="AQ91" s="9">
        <v>508.26982140000001</v>
      </c>
      <c r="AR91" s="9">
        <v>509.27146649999997</v>
      </c>
      <c r="AS91" s="9">
        <v>510.37710299999998</v>
      </c>
      <c r="AT91" s="9">
        <v>511.55350370000002</v>
      </c>
      <c r="AU91" s="9">
        <v>512.75536969999996</v>
      </c>
      <c r="AV91" s="9">
        <v>513.96881329999997</v>
      </c>
      <c r="AW91" s="9">
        <v>515.17741899999999</v>
      </c>
    </row>
    <row r="92" spans="1:49">
      <c r="A92" s="50"/>
      <c r="B92" t="s">
        <v>209</v>
      </c>
      <c r="C92" s="9">
        <v>225.271666358262</v>
      </c>
      <c r="D92" s="9">
        <v>226.17438322908001</v>
      </c>
      <c r="E92" s="9">
        <v>227.0301892</v>
      </c>
      <c r="F92" s="9">
        <v>227.10079239999999</v>
      </c>
      <c r="G92" s="9">
        <v>222.82641949999999</v>
      </c>
      <c r="H92" s="9">
        <v>204.2130804</v>
      </c>
      <c r="I92" s="9">
        <v>203.35534569999999</v>
      </c>
      <c r="J92" s="9">
        <v>203.9696458</v>
      </c>
      <c r="K92" s="9">
        <v>202.2391872</v>
      </c>
      <c r="L92" s="9">
        <v>201.08328839999999</v>
      </c>
      <c r="M92" s="9">
        <v>200.6043865</v>
      </c>
      <c r="N92" s="9">
        <v>205.09761779999999</v>
      </c>
      <c r="O92" s="9">
        <v>209.0825801</v>
      </c>
      <c r="P92" s="9">
        <v>219.42699469999999</v>
      </c>
      <c r="Q92" s="9">
        <v>225.1764398</v>
      </c>
      <c r="R92" s="9">
        <v>228.8824166</v>
      </c>
      <c r="S92" s="9">
        <v>229.19161550000001</v>
      </c>
      <c r="T92" s="9">
        <v>229.1282655</v>
      </c>
      <c r="U92" s="9">
        <v>228.76119660000001</v>
      </c>
      <c r="V92" s="9">
        <v>227.0324205</v>
      </c>
      <c r="W92" s="9">
        <v>224.400149</v>
      </c>
      <c r="X92" s="9">
        <v>221.6548861</v>
      </c>
      <c r="Y92" s="9">
        <v>219.80020500000001</v>
      </c>
      <c r="Z92" s="9">
        <v>217.9631023</v>
      </c>
      <c r="AA92" s="9">
        <v>215.9644988</v>
      </c>
      <c r="AB92" s="9">
        <v>213.925228</v>
      </c>
      <c r="AC92" s="9">
        <v>211.9523524</v>
      </c>
      <c r="AD92" s="9">
        <v>210.09912919999999</v>
      </c>
      <c r="AE92" s="9">
        <v>207.9844386</v>
      </c>
      <c r="AF92" s="9">
        <v>206.10330640000001</v>
      </c>
      <c r="AG92" s="9">
        <v>204.48786960000001</v>
      </c>
      <c r="AH92" s="9">
        <v>202.66521230000001</v>
      </c>
      <c r="AI92" s="9">
        <v>201.43329120000001</v>
      </c>
      <c r="AJ92" s="9">
        <v>200.3225559</v>
      </c>
      <c r="AK92" s="9">
        <v>199.2711429</v>
      </c>
      <c r="AL92" s="9">
        <v>198.25994560000001</v>
      </c>
      <c r="AM92" s="9">
        <v>197.29453749999999</v>
      </c>
      <c r="AN92" s="9">
        <v>196.27212359999999</v>
      </c>
      <c r="AO92" s="9">
        <v>195.31589790000001</v>
      </c>
      <c r="AP92" s="9">
        <v>194.4562396</v>
      </c>
      <c r="AQ92" s="9">
        <v>193.70808479999999</v>
      </c>
      <c r="AR92" s="9">
        <v>193.0597267</v>
      </c>
      <c r="AS92" s="9">
        <v>192.46788849999999</v>
      </c>
      <c r="AT92" s="9">
        <v>191.92930340000001</v>
      </c>
      <c r="AU92" s="9">
        <v>191.4241739</v>
      </c>
      <c r="AV92" s="9">
        <v>190.9405927</v>
      </c>
      <c r="AW92" s="9">
        <v>190.47452749999999</v>
      </c>
    </row>
    <row r="93" spans="1:49">
      <c r="A93" s="50"/>
      <c r="B93" t="s">
        <v>210</v>
      </c>
      <c r="C93" s="9">
        <v>50.390455376682098</v>
      </c>
      <c r="D93" s="9">
        <v>50.592381854752297</v>
      </c>
      <c r="E93" s="9">
        <v>50.795120850000004</v>
      </c>
      <c r="F93" s="9">
        <v>50.813919050000003</v>
      </c>
      <c r="G93" s="9">
        <v>48.875410340000002</v>
      </c>
      <c r="H93" s="9">
        <v>43.907294970000002</v>
      </c>
      <c r="I93" s="9">
        <v>42.028352050000002</v>
      </c>
      <c r="J93" s="9">
        <v>43.370674110000003</v>
      </c>
      <c r="K93" s="9">
        <v>42.364049059999999</v>
      </c>
      <c r="L93" s="9">
        <v>40.850665100000001</v>
      </c>
      <c r="M93" s="9">
        <v>40.107401449999998</v>
      </c>
      <c r="N93" s="9">
        <v>39.256455080000002</v>
      </c>
      <c r="O93" s="9">
        <v>39.405544880000001</v>
      </c>
      <c r="P93" s="9">
        <v>40.280572800000002</v>
      </c>
      <c r="Q93" s="9">
        <v>40.948461790000003</v>
      </c>
      <c r="R93" s="9">
        <v>41.21601776</v>
      </c>
      <c r="S93" s="9">
        <v>41.438130739999998</v>
      </c>
      <c r="T93" s="9">
        <v>41.714051529999999</v>
      </c>
      <c r="U93" s="9">
        <v>41.873893629999998</v>
      </c>
      <c r="V93" s="9">
        <v>41.929791760000001</v>
      </c>
      <c r="W93" s="9">
        <v>41.926500330000003</v>
      </c>
      <c r="X93" s="9">
        <v>41.978346440000003</v>
      </c>
      <c r="Y93" s="9">
        <v>42.000082300000003</v>
      </c>
      <c r="Z93" s="9">
        <v>42.033691939999997</v>
      </c>
      <c r="AA93" s="9">
        <v>42.081801910000003</v>
      </c>
      <c r="AB93" s="9">
        <v>42.157790370000001</v>
      </c>
      <c r="AC93" s="9">
        <v>42.263571130000003</v>
      </c>
      <c r="AD93" s="9">
        <v>42.396887849999999</v>
      </c>
      <c r="AE93" s="9">
        <v>42.55515175</v>
      </c>
      <c r="AF93" s="9">
        <v>42.73149926</v>
      </c>
      <c r="AG93" s="9">
        <v>42.910985259999997</v>
      </c>
      <c r="AH93" s="9">
        <v>43.081697839999997</v>
      </c>
      <c r="AI93" s="9">
        <v>43.234017600000001</v>
      </c>
      <c r="AJ93" s="9">
        <v>43.352446200000003</v>
      </c>
      <c r="AK93" s="9">
        <v>43.449463809999997</v>
      </c>
      <c r="AL93" s="9">
        <v>43.52929511</v>
      </c>
      <c r="AM93" s="9">
        <v>43.597041689999998</v>
      </c>
      <c r="AN93" s="9">
        <v>43.6471874</v>
      </c>
      <c r="AO93" s="9">
        <v>43.689650839999999</v>
      </c>
      <c r="AP93" s="9">
        <v>43.733207409999999</v>
      </c>
      <c r="AQ93" s="9">
        <v>43.784795789999997</v>
      </c>
      <c r="AR93" s="9">
        <v>43.844937559999998</v>
      </c>
      <c r="AS93" s="9">
        <v>43.910960340000003</v>
      </c>
      <c r="AT93" s="9">
        <v>43.978426599999999</v>
      </c>
      <c r="AU93" s="9">
        <v>44.042883519999997</v>
      </c>
      <c r="AV93" s="9">
        <v>44.10325623</v>
      </c>
      <c r="AW93" s="9">
        <v>44.161477480000002</v>
      </c>
    </row>
    <row r="94" spans="1:49">
      <c r="A94" s="50"/>
      <c r="B94" t="s">
        <v>211</v>
      </c>
      <c r="C94" s="9">
        <v>96.899959354598707</v>
      </c>
      <c r="D94" s="9">
        <v>97.288260420174595</v>
      </c>
      <c r="E94" s="9">
        <v>97.678132539999893</v>
      </c>
      <c r="F94" s="9">
        <v>97.845999359999894</v>
      </c>
      <c r="G94" s="9">
        <v>94.213631860000007</v>
      </c>
      <c r="H94" s="9">
        <v>84.579997820000003</v>
      </c>
      <c r="I94" s="9">
        <v>81.024294089999998</v>
      </c>
      <c r="J94" s="9">
        <v>84.037121560000003</v>
      </c>
      <c r="K94" s="9">
        <v>81.955481230000004</v>
      </c>
      <c r="L94" s="9">
        <v>78.850529629999997</v>
      </c>
      <c r="M94" s="9">
        <v>77.341591300000005</v>
      </c>
      <c r="N94" s="9">
        <v>75.480698880000006</v>
      </c>
      <c r="O94" s="9">
        <v>75.785940479999894</v>
      </c>
      <c r="P94" s="9">
        <v>77.567886819999998</v>
      </c>
      <c r="Q94" s="9">
        <v>78.845842649999994</v>
      </c>
      <c r="R94" s="9">
        <v>79.481483229999995</v>
      </c>
      <c r="S94" s="9">
        <v>78.974779220000002</v>
      </c>
      <c r="T94" s="9">
        <v>79.112287179999996</v>
      </c>
      <c r="U94" s="9">
        <v>78.835552739999997</v>
      </c>
      <c r="V94" s="9">
        <v>78.72578738</v>
      </c>
      <c r="W94" s="9">
        <v>78.024266249999997</v>
      </c>
      <c r="X94" s="9">
        <v>77.365817309999997</v>
      </c>
      <c r="Y94" s="9">
        <v>76.094715910000005</v>
      </c>
      <c r="Z94" s="9">
        <v>74.831811459999997</v>
      </c>
      <c r="AA94" s="9">
        <v>73.579351119999998</v>
      </c>
      <c r="AB94" s="9">
        <v>72.369159269999997</v>
      </c>
      <c r="AC94" s="9">
        <v>71.225971049999998</v>
      </c>
      <c r="AD94" s="9">
        <v>70.218423639999997</v>
      </c>
      <c r="AE94" s="9">
        <v>69.311221180000004</v>
      </c>
      <c r="AF94" s="9">
        <v>68.474459269999997</v>
      </c>
      <c r="AG94" s="9">
        <v>67.679703340000003</v>
      </c>
      <c r="AH94" s="9">
        <v>66.925030969999995</v>
      </c>
      <c r="AI94" s="9">
        <v>66.162224519999995</v>
      </c>
      <c r="AJ94" s="9">
        <v>65.369434139999996</v>
      </c>
      <c r="AK94" s="9">
        <v>64.593302320000006</v>
      </c>
      <c r="AL94" s="9">
        <v>63.830853640000001</v>
      </c>
      <c r="AM94" s="9">
        <v>63.079635189999998</v>
      </c>
      <c r="AN94" s="9">
        <v>62.278661020000001</v>
      </c>
      <c r="AO94" s="9">
        <v>61.485134950000003</v>
      </c>
      <c r="AP94" s="9">
        <v>60.717966619999999</v>
      </c>
      <c r="AQ94" s="9">
        <v>60.004197730000001</v>
      </c>
      <c r="AR94" s="9">
        <v>59.3248532</v>
      </c>
      <c r="AS94" s="9">
        <v>58.683617679999998</v>
      </c>
      <c r="AT94" s="9">
        <v>58.07463946</v>
      </c>
      <c r="AU94" s="9">
        <v>57.483397250000003</v>
      </c>
      <c r="AV94" s="9">
        <v>56.908124379999997</v>
      </c>
      <c r="AW94" s="9">
        <v>56.412080029999998</v>
      </c>
    </row>
    <row r="95" spans="1:49">
      <c r="A95" s="50"/>
      <c r="B95" t="s">
        <v>212</v>
      </c>
      <c r="C95" s="9">
        <v>85.438996970432299</v>
      </c>
      <c r="D95" s="9">
        <v>85.781371247845101</v>
      </c>
      <c r="E95" s="9">
        <v>86.125122649999994</v>
      </c>
      <c r="F95" s="9">
        <v>86.366176100000004</v>
      </c>
      <c r="G95" s="9">
        <v>84.585032580000004</v>
      </c>
      <c r="H95" s="9">
        <v>78.464918789999999</v>
      </c>
      <c r="I95" s="9">
        <v>77.486992799999996</v>
      </c>
      <c r="J95" s="9">
        <v>75.757778830000007</v>
      </c>
      <c r="K95" s="9">
        <v>72.806058120000003</v>
      </c>
      <c r="L95" s="9">
        <v>71.04018336</v>
      </c>
      <c r="M95" s="9">
        <v>69.542837899999995</v>
      </c>
      <c r="N95" s="9">
        <v>68.814810649999998</v>
      </c>
      <c r="O95" s="9">
        <v>68.011488760000006</v>
      </c>
      <c r="P95" s="9">
        <v>67.571814750000001</v>
      </c>
      <c r="Q95" s="9">
        <v>67.273425219999893</v>
      </c>
      <c r="R95" s="9">
        <v>66.313749189999996</v>
      </c>
      <c r="S95" s="9">
        <v>65.74848781</v>
      </c>
      <c r="T95" s="9">
        <v>65.513717229999997</v>
      </c>
      <c r="U95" s="9">
        <v>65.220502710000005</v>
      </c>
      <c r="V95" s="9">
        <v>64.781137889999997</v>
      </c>
      <c r="W95" s="9">
        <v>64.175794150000002</v>
      </c>
      <c r="X95" s="9">
        <v>63.560385160000003</v>
      </c>
      <c r="Y95" s="9">
        <v>62.822531830000003</v>
      </c>
      <c r="Z95" s="9">
        <v>62.06330157</v>
      </c>
      <c r="AA95" s="9">
        <v>61.306959149999997</v>
      </c>
      <c r="AB95" s="9">
        <v>60.587493010000003</v>
      </c>
      <c r="AC95" s="9">
        <v>59.916101869999999</v>
      </c>
      <c r="AD95" s="9">
        <v>59.317663850000002</v>
      </c>
      <c r="AE95" s="9">
        <v>58.792297349999998</v>
      </c>
      <c r="AF95" s="9">
        <v>58.320847860000001</v>
      </c>
      <c r="AG95" s="9">
        <v>57.877588879999998</v>
      </c>
      <c r="AH95" s="9">
        <v>57.443984950000001</v>
      </c>
      <c r="AI95" s="9">
        <v>57.000811599999999</v>
      </c>
      <c r="AJ95" s="9">
        <v>56.529800999999999</v>
      </c>
      <c r="AK95" s="9">
        <v>56.046651840000003</v>
      </c>
      <c r="AL95" s="9">
        <v>55.555836329999998</v>
      </c>
      <c r="AM95" s="9">
        <v>55.062780119999999</v>
      </c>
      <c r="AN95" s="9">
        <v>54.55919214</v>
      </c>
      <c r="AO95" s="9">
        <v>54.059851100000003</v>
      </c>
      <c r="AP95" s="9">
        <v>53.574301370000001</v>
      </c>
      <c r="AQ95" s="9">
        <v>53.109535700000002</v>
      </c>
      <c r="AR95" s="9">
        <v>52.66525781</v>
      </c>
      <c r="AS95" s="9">
        <v>52.23694811</v>
      </c>
      <c r="AT95" s="9">
        <v>51.817658190000003</v>
      </c>
      <c r="AU95" s="9">
        <v>51.402010529999998</v>
      </c>
      <c r="AV95" s="9">
        <v>50.988824110000003</v>
      </c>
      <c r="AW95" s="9">
        <v>50.579818340000003</v>
      </c>
    </row>
    <row r="96" spans="1:49">
      <c r="A96" s="50"/>
      <c r="B96" t="s">
        <v>213</v>
      </c>
      <c r="C96" s="9">
        <v>26.656055217314002</v>
      </c>
      <c r="D96" s="9">
        <v>26.762872337918299</v>
      </c>
      <c r="E96" s="9">
        <v>26.870117</v>
      </c>
      <c r="F96" s="9">
        <v>26.882682249999998</v>
      </c>
      <c r="G96" s="9">
        <v>26.88776661</v>
      </c>
      <c r="H96" s="9">
        <v>25.631731980000001</v>
      </c>
      <c r="I96" s="9">
        <v>25.434846950000001</v>
      </c>
      <c r="J96" s="9">
        <v>25.44657909</v>
      </c>
      <c r="K96" s="9">
        <v>25.07142005</v>
      </c>
      <c r="L96" s="9">
        <v>24.723131179999999</v>
      </c>
      <c r="M96" s="9">
        <v>24.364648379999998</v>
      </c>
      <c r="N96" s="9">
        <v>24.321381179999999</v>
      </c>
      <c r="O96" s="9">
        <v>24.516229670000001</v>
      </c>
      <c r="P96" s="9">
        <v>24.88951831</v>
      </c>
      <c r="Q96" s="9">
        <v>25.1423193</v>
      </c>
      <c r="R96" s="9">
        <v>25.462476479999999</v>
      </c>
      <c r="S96" s="9">
        <v>25.718885350000001</v>
      </c>
      <c r="T96" s="9">
        <v>25.883875440000001</v>
      </c>
      <c r="U96" s="9">
        <v>25.90921711</v>
      </c>
      <c r="V96" s="9">
        <v>25.828941759999999</v>
      </c>
      <c r="W96" s="9">
        <v>25.71582364</v>
      </c>
      <c r="X96" s="9">
        <v>25.624982760000002</v>
      </c>
      <c r="Y96" s="9">
        <v>25.54652136</v>
      </c>
      <c r="Z96" s="9">
        <v>25.490102480000001</v>
      </c>
      <c r="AA96" s="9">
        <v>25.45342037</v>
      </c>
      <c r="AB96" s="9">
        <v>25.439925890000001</v>
      </c>
      <c r="AC96" s="9">
        <v>25.448657390000001</v>
      </c>
      <c r="AD96" s="9">
        <v>25.477836969999998</v>
      </c>
      <c r="AE96" s="9">
        <v>25.52649538</v>
      </c>
      <c r="AF96" s="9">
        <v>25.590127720000002</v>
      </c>
      <c r="AG96" s="9">
        <v>25.661375150000001</v>
      </c>
      <c r="AH96" s="9">
        <v>25.733689760000001</v>
      </c>
      <c r="AI96" s="9">
        <v>25.800523210000001</v>
      </c>
      <c r="AJ96" s="9">
        <v>25.854467530000001</v>
      </c>
      <c r="AK96" s="9">
        <v>25.900581209999999</v>
      </c>
      <c r="AL96" s="9">
        <v>25.93984549</v>
      </c>
      <c r="AM96" s="9">
        <v>25.973784370000001</v>
      </c>
      <c r="AN96" s="9">
        <v>26.000759819999999</v>
      </c>
      <c r="AO96" s="9">
        <v>26.02372738</v>
      </c>
      <c r="AP96" s="9">
        <v>26.047008040000001</v>
      </c>
      <c r="AQ96" s="9">
        <v>26.073703770000002</v>
      </c>
      <c r="AR96" s="9">
        <v>26.103952</v>
      </c>
      <c r="AS96" s="9">
        <v>26.13400377</v>
      </c>
      <c r="AT96" s="9">
        <v>26.161137629999999</v>
      </c>
      <c r="AU96" s="9">
        <v>26.182999809999998</v>
      </c>
      <c r="AV96" s="9">
        <v>26.19917208</v>
      </c>
      <c r="AW96" s="9">
        <v>26.210105250000002</v>
      </c>
    </row>
    <row r="97" spans="1:49">
      <c r="A97" s="50"/>
      <c r="B97" t="s">
        <v>214</v>
      </c>
      <c r="C97" s="9">
        <v>31.601341938085199</v>
      </c>
      <c r="D97" s="9">
        <v>31.727975992731999</v>
      </c>
      <c r="E97" s="9">
        <v>31.855140169999999</v>
      </c>
      <c r="F97" s="9">
        <v>31.898469250000002</v>
      </c>
      <c r="G97" s="9">
        <v>31.964816979999998</v>
      </c>
      <c r="H97" s="9">
        <v>30.602684530000001</v>
      </c>
      <c r="I97" s="9">
        <v>30.445315489999999</v>
      </c>
      <c r="J97" s="9">
        <v>30.59352384</v>
      </c>
      <c r="K97" s="9">
        <v>30.459905160000002</v>
      </c>
      <c r="L97" s="9">
        <v>30.337713099999998</v>
      </c>
      <c r="M97" s="9">
        <v>30.194187169999999</v>
      </c>
      <c r="N97" s="9">
        <v>30.387512560000001</v>
      </c>
      <c r="O97" s="9">
        <v>30.774893800000001</v>
      </c>
      <c r="P97" s="9">
        <v>31.541898509999999</v>
      </c>
      <c r="Q97" s="9">
        <v>32.279352780000004</v>
      </c>
      <c r="R97" s="9">
        <v>33.305073399999998</v>
      </c>
      <c r="S97" s="9">
        <v>34.110545620000003</v>
      </c>
      <c r="T97" s="9">
        <v>34.617187790000003</v>
      </c>
      <c r="U97" s="9">
        <v>34.8097195</v>
      </c>
      <c r="V97" s="9">
        <v>34.782820729999997</v>
      </c>
      <c r="W97" s="9">
        <v>34.67995981</v>
      </c>
      <c r="X97" s="9">
        <v>34.583841890000002</v>
      </c>
      <c r="Y97" s="9">
        <v>34.539692330000001</v>
      </c>
      <c r="Z97" s="9">
        <v>34.548903639999999</v>
      </c>
      <c r="AA97" s="9">
        <v>34.601733709999998</v>
      </c>
      <c r="AB97" s="9">
        <v>34.692951000000001</v>
      </c>
      <c r="AC97" s="9">
        <v>34.811727930000004</v>
      </c>
      <c r="AD97" s="9">
        <v>34.947824240000003</v>
      </c>
      <c r="AE97" s="9">
        <v>35.096570810000003</v>
      </c>
      <c r="AF97" s="9">
        <v>35.250519199999999</v>
      </c>
      <c r="AG97" s="9">
        <v>35.400565729999997</v>
      </c>
      <c r="AH97" s="9">
        <v>35.539320279999998</v>
      </c>
      <c r="AI97" s="9">
        <v>35.658376740000001</v>
      </c>
      <c r="AJ97" s="9">
        <v>35.749637669999998</v>
      </c>
      <c r="AK97" s="9">
        <v>35.822529959999997</v>
      </c>
      <c r="AL97" s="9">
        <v>35.880476270000003</v>
      </c>
      <c r="AM97" s="9">
        <v>35.927581619999998</v>
      </c>
      <c r="AN97" s="9">
        <v>35.955322109999997</v>
      </c>
      <c r="AO97" s="9">
        <v>35.963119599999999</v>
      </c>
      <c r="AP97" s="9">
        <v>35.960756680000003</v>
      </c>
      <c r="AQ97" s="9">
        <v>35.956095220000002</v>
      </c>
      <c r="AR97" s="9">
        <v>35.952869960000001</v>
      </c>
      <c r="AS97" s="9">
        <v>35.946135490000003</v>
      </c>
      <c r="AT97" s="9">
        <v>35.934417920000001</v>
      </c>
      <c r="AU97" s="9">
        <v>35.916000940000004</v>
      </c>
      <c r="AV97" s="9">
        <v>35.891558539999998</v>
      </c>
      <c r="AW97" s="9">
        <v>35.861220199999998</v>
      </c>
    </row>
    <row r="98" spans="1:49">
      <c r="A98" s="50"/>
      <c r="B98" t="s">
        <v>215</v>
      </c>
      <c r="C98" s="9">
        <v>165.83537137860401</v>
      </c>
      <c r="D98" s="9">
        <v>166.49991295163801</v>
      </c>
      <c r="E98" s="9">
        <v>167.16724020000001</v>
      </c>
      <c r="F98" s="9">
        <v>169.7200905</v>
      </c>
      <c r="G98" s="9">
        <v>168.49677349999999</v>
      </c>
      <c r="H98" s="9">
        <v>153.75103720000001</v>
      </c>
      <c r="I98" s="9">
        <v>150.49797459999999</v>
      </c>
      <c r="J98" s="9">
        <v>151.32080500000001</v>
      </c>
      <c r="K98" s="9">
        <v>148.0492375</v>
      </c>
      <c r="L98" s="9">
        <v>142.0221434</v>
      </c>
      <c r="M98" s="9">
        <v>136.76158129999999</v>
      </c>
      <c r="N98" s="9">
        <v>135.58602389999999</v>
      </c>
      <c r="O98" s="9">
        <v>134.8354195</v>
      </c>
      <c r="P98" s="9">
        <v>136.2857296</v>
      </c>
      <c r="Q98" s="9">
        <v>136.9860146</v>
      </c>
      <c r="R98" s="9">
        <v>135.38905070000001</v>
      </c>
      <c r="S98" s="9">
        <v>133.4285467</v>
      </c>
      <c r="T98" s="9">
        <v>131.89428670000001</v>
      </c>
      <c r="U98" s="9">
        <v>130.17540070000001</v>
      </c>
      <c r="V98" s="9">
        <v>128.32201689999999</v>
      </c>
      <c r="W98" s="9">
        <v>126.3874685</v>
      </c>
      <c r="X98" s="9">
        <v>124.7396566</v>
      </c>
      <c r="Y98" s="9">
        <v>123.0583353</v>
      </c>
      <c r="Z98" s="9">
        <v>121.5268451</v>
      </c>
      <c r="AA98" s="9">
        <v>120.1357991</v>
      </c>
      <c r="AB98" s="9">
        <v>118.91714709999999</v>
      </c>
      <c r="AC98" s="9">
        <v>117.8727562</v>
      </c>
      <c r="AD98" s="9">
        <v>116.9964435</v>
      </c>
      <c r="AE98" s="9">
        <v>116.2553705</v>
      </c>
      <c r="AF98" s="9">
        <v>115.6413786</v>
      </c>
      <c r="AG98" s="9">
        <v>115.11474149999999</v>
      </c>
      <c r="AH98" s="9">
        <v>114.6223403</v>
      </c>
      <c r="AI98" s="9">
        <v>114.1675358</v>
      </c>
      <c r="AJ98" s="9">
        <v>113.6926028</v>
      </c>
      <c r="AK98" s="9">
        <v>113.2234399</v>
      </c>
      <c r="AL98" s="9">
        <v>112.7629669</v>
      </c>
      <c r="AM98" s="9">
        <v>112.31725179999999</v>
      </c>
      <c r="AN98" s="9">
        <v>111.8497167</v>
      </c>
      <c r="AO98" s="9">
        <v>111.39793760000001</v>
      </c>
      <c r="AP98" s="9">
        <v>110.9795044</v>
      </c>
      <c r="AQ98" s="9">
        <v>110.6095885</v>
      </c>
      <c r="AR98" s="9">
        <v>110.2842576</v>
      </c>
      <c r="AS98" s="9">
        <v>109.9967511</v>
      </c>
      <c r="AT98" s="9">
        <v>109.7354438</v>
      </c>
      <c r="AU98" s="9">
        <v>109.4883653</v>
      </c>
      <c r="AV98" s="9">
        <v>109.2516387</v>
      </c>
      <c r="AW98" s="9">
        <v>109.0339973</v>
      </c>
    </row>
    <row r="99" spans="1:49">
      <c r="A99" s="50"/>
      <c r="B99" t="s">
        <v>216</v>
      </c>
      <c r="C99" s="9">
        <v>50.392439443571099</v>
      </c>
      <c r="D99" s="9">
        <v>50.5943738722668</v>
      </c>
      <c r="E99" s="9">
        <v>50.79712215</v>
      </c>
      <c r="F99" s="9">
        <v>50.630907360000002</v>
      </c>
      <c r="G99" s="9">
        <v>48.445996829999999</v>
      </c>
      <c r="H99" s="9">
        <v>42.023053109999999</v>
      </c>
      <c r="I99" s="9">
        <v>40.908498909999999</v>
      </c>
      <c r="J99" s="9">
        <v>40.814568940000001</v>
      </c>
      <c r="K99" s="9">
        <v>39.43552528</v>
      </c>
      <c r="L99" s="9">
        <v>38.404802099999998</v>
      </c>
      <c r="M99" s="9">
        <v>37.782342730000003</v>
      </c>
      <c r="N99" s="9">
        <v>37.428368810000002</v>
      </c>
      <c r="O99" s="9">
        <v>36.675147760000002</v>
      </c>
      <c r="P99" s="9">
        <v>37.203850439999997</v>
      </c>
      <c r="Q99" s="9">
        <v>37.583381520000003</v>
      </c>
      <c r="R99" s="9">
        <v>37.092404340000002</v>
      </c>
      <c r="S99" s="9">
        <v>36.84176806</v>
      </c>
      <c r="T99" s="9">
        <v>36.797210569999997</v>
      </c>
      <c r="U99" s="9">
        <v>36.741516339999997</v>
      </c>
      <c r="V99" s="9">
        <v>36.657837710000003</v>
      </c>
      <c r="W99" s="9">
        <v>36.575244609999999</v>
      </c>
      <c r="X99" s="9">
        <v>36.570245880000002</v>
      </c>
      <c r="Y99" s="9">
        <v>36.560449509999998</v>
      </c>
      <c r="Z99" s="9">
        <v>36.574497749999999</v>
      </c>
      <c r="AA99" s="9">
        <v>36.60256562</v>
      </c>
      <c r="AB99" s="9">
        <v>36.652514140000001</v>
      </c>
      <c r="AC99" s="9">
        <v>36.725623120000002</v>
      </c>
      <c r="AD99" s="9">
        <v>36.821015029999998</v>
      </c>
      <c r="AE99" s="9">
        <v>36.933447770000001</v>
      </c>
      <c r="AF99" s="9">
        <v>37.061900450000003</v>
      </c>
      <c r="AG99" s="9">
        <v>37.195916359999998</v>
      </c>
      <c r="AH99" s="9">
        <v>37.320915730000003</v>
      </c>
      <c r="AI99" s="9">
        <v>37.43677907</v>
      </c>
      <c r="AJ99" s="9">
        <v>37.527099210000003</v>
      </c>
      <c r="AK99" s="9">
        <v>37.601440760000003</v>
      </c>
      <c r="AL99" s="9">
        <v>37.662194960000001</v>
      </c>
      <c r="AM99" s="9">
        <v>37.712713870000002</v>
      </c>
      <c r="AN99" s="9">
        <v>37.744630059999999</v>
      </c>
      <c r="AO99" s="9">
        <v>37.770886240000003</v>
      </c>
      <c r="AP99" s="9">
        <v>37.798754350000003</v>
      </c>
      <c r="AQ99" s="9">
        <v>37.834051129999999</v>
      </c>
      <c r="AR99" s="9">
        <v>37.876680090000001</v>
      </c>
      <c r="AS99" s="9">
        <v>37.922837710000003</v>
      </c>
      <c r="AT99" s="9">
        <v>37.967661280000002</v>
      </c>
      <c r="AU99" s="9">
        <v>38.007287900000001</v>
      </c>
      <c r="AV99" s="9">
        <v>38.041006869999997</v>
      </c>
      <c r="AW99" s="9">
        <v>38.07136989</v>
      </c>
    </row>
    <row r="100" spans="1:49">
      <c r="A100" s="50"/>
      <c r="B100" t="s">
        <v>217</v>
      </c>
      <c r="C100" s="9">
        <v>27.2473071502287</v>
      </c>
      <c r="D100" s="9">
        <v>27.356493557230099</v>
      </c>
      <c r="E100" s="9">
        <v>27.46612258</v>
      </c>
      <c r="F100" s="9">
        <v>27.27327609</v>
      </c>
      <c r="G100" s="9">
        <v>26.209891339999999</v>
      </c>
      <c r="H100" s="9">
        <v>23.169561850000001</v>
      </c>
      <c r="I100" s="9">
        <v>22.56887111</v>
      </c>
      <c r="J100" s="9">
        <v>22.296238899999999</v>
      </c>
      <c r="K100" s="9">
        <v>21.55992762</v>
      </c>
      <c r="L100" s="9">
        <v>20.829779930000001</v>
      </c>
      <c r="M100" s="9">
        <v>20.485971370000001</v>
      </c>
      <c r="N100" s="9">
        <v>20.171425289999998</v>
      </c>
      <c r="O100" s="9">
        <v>19.763541650000001</v>
      </c>
      <c r="P100" s="9">
        <v>20.033480390000001</v>
      </c>
      <c r="Q100" s="9">
        <v>20.095544669999999</v>
      </c>
      <c r="R100" s="9">
        <v>19.797662129999999</v>
      </c>
      <c r="S100" s="9">
        <v>19.657072020000001</v>
      </c>
      <c r="T100" s="9">
        <v>19.623928469999999</v>
      </c>
      <c r="U100" s="9">
        <v>19.60923154</v>
      </c>
      <c r="V100" s="9">
        <v>19.582374080000001</v>
      </c>
      <c r="W100" s="9">
        <v>19.569660209999999</v>
      </c>
      <c r="X100" s="9">
        <v>19.60241297</v>
      </c>
      <c r="Y100" s="9">
        <v>19.638218670000001</v>
      </c>
      <c r="Z100" s="9">
        <v>19.68333604</v>
      </c>
      <c r="AA100" s="9">
        <v>19.7344893</v>
      </c>
      <c r="AB100" s="9">
        <v>19.796084100000002</v>
      </c>
      <c r="AC100" s="9">
        <v>19.868600399999998</v>
      </c>
      <c r="AD100" s="9">
        <v>19.951144190000001</v>
      </c>
      <c r="AE100" s="9">
        <v>20.042964869999999</v>
      </c>
      <c r="AF100" s="9">
        <v>20.140855179999999</v>
      </c>
      <c r="AG100" s="9">
        <v>20.239119500000001</v>
      </c>
      <c r="AH100" s="9">
        <v>20.332600549999999</v>
      </c>
      <c r="AI100" s="9">
        <v>20.416288439999999</v>
      </c>
      <c r="AJ100" s="9">
        <v>20.484024819999998</v>
      </c>
      <c r="AK100" s="9">
        <v>20.541512600000001</v>
      </c>
      <c r="AL100" s="9">
        <v>20.590379009999999</v>
      </c>
      <c r="AM100" s="9">
        <v>20.632705399999999</v>
      </c>
      <c r="AN100" s="9">
        <v>20.66541303</v>
      </c>
      <c r="AO100" s="9">
        <v>20.69192748</v>
      </c>
      <c r="AP100" s="9">
        <v>20.716436739999999</v>
      </c>
      <c r="AQ100" s="9">
        <v>20.742288039999998</v>
      </c>
      <c r="AR100" s="9">
        <v>20.7698623</v>
      </c>
      <c r="AS100" s="9">
        <v>20.798808510000001</v>
      </c>
      <c r="AT100" s="9">
        <v>20.82745113</v>
      </c>
      <c r="AU100" s="9">
        <v>20.853699519999999</v>
      </c>
      <c r="AV100" s="9">
        <v>20.877050950000001</v>
      </c>
      <c r="AW100" s="9">
        <v>20.898606090000001</v>
      </c>
    </row>
    <row r="101" spans="1:49">
      <c r="A101" s="50"/>
      <c r="B101" t="s">
        <v>218</v>
      </c>
      <c r="C101" s="9">
        <v>2027.87758332816</v>
      </c>
      <c r="D101" s="9">
        <v>2036.0037686404</v>
      </c>
      <c r="E101" s="9">
        <v>2044.0774899999999</v>
      </c>
      <c r="F101" s="9">
        <v>2066.9764719999998</v>
      </c>
      <c r="G101" s="9">
        <v>2053.8894019999998</v>
      </c>
      <c r="H101" s="9">
        <v>1932.302529</v>
      </c>
      <c r="I101" s="9">
        <v>1891.1685230000001</v>
      </c>
      <c r="J101" s="9">
        <v>1882.0145620000001</v>
      </c>
      <c r="K101" s="9">
        <v>1854.701264</v>
      </c>
      <c r="L101" s="9">
        <v>1822.0683529999999</v>
      </c>
      <c r="M101" s="9">
        <v>1804.4600150000001</v>
      </c>
      <c r="N101" s="9">
        <v>1803.044911</v>
      </c>
      <c r="O101" s="9">
        <v>1804.6788730000001</v>
      </c>
      <c r="P101" s="9">
        <v>1827.8628080000001</v>
      </c>
      <c r="Q101" s="9">
        <v>1846.025069</v>
      </c>
      <c r="R101" s="9">
        <v>1866.9019089999999</v>
      </c>
      <c r="S101" s="9">
        <v>1884.535799</v>
      </c>
      <c r="T101" s="9">
        <v>1909.333265</v>
      </c>
      <c r="U101" s="9">
        <v>1924.727858</v>
      </c>
      <c r="V101" s="9">
        <v>1932.888095</v>
      </c>
      <c r="W101" s="9">
        <v>1937.0139819999999</v>
      </c>
      <c r="X101" s="9">
        <v>1943.001006</v>
      </c>
      <c r="Y101" s="9">
        <v>1943.0110319999999</v>
      </c>
      <c r="Z101" s="9">
        <v>1944.1441380000001</v>
      </c>
      <c r="AA101" s="9">
        <v>1946.085098</v>
      </c>
      <c r="AB101" s="9">
        <v>1949.389788</v>
      </c>
      <c r="AC101" s="9">
        <v>1954.0761660000001</v>
      </c>
      <c r="AD101" s="9">
        <v>1959.802214</v>
      </c>
      <c r="AE101" s="9">
        <v>1966.825789</v>
      </c>
      <c r="AF101" s="9">
        <v>1974.7905510000001</v>
      </c>
      <c r="AG101" s="9">
        <v>1982.9379610000001</v>
      </c>
      <c r="AH101" s="9">
        <v>1990.636657</v>
      </c>
      <c r="AI101" s="9">
        <v>1997.5097169999999</v>
      </c>
      <c r="AJ101" s="9">
        <v>2002.7774019999999</v>
      </c>
      <c r="AK101" s="9">
        <v>2007.0647140000001</v>
      </c>
      <c r="AL101" s="9">
        <v>2010.5641069999999</v>
      </c>
      <c r="AM101" s="9">
        <v>2013.465839</v>
      </c>
      <c r="AN101" s="9">
        <v>2014.34746</v>
      </c>
      <c r="AO101" s="9">
        <v>2015.155186</v>
      </c>
      <c r="AP101" s="9">
        <v>2016.090954</v>
      </c>
      <c r="AQ101" s="9">
        <v>2017.415364</v>
      </c>
      <c r="AR101" s="9">
        <v>2019.0656750000001</v>
      </c>
      <c r="AS101" s="9">
        <v>2021.2067830000001</v>
      </c>
      <c r="AT101" s="9">
        <v>2023.327853</v>
      </c>
      <c r="AU101" s="9">
        <v>2025.2615410000001</v>
      </c>
      <c r="AV101" s="9">
        <v>2026.985715</v>
      </c>
      <c r="AW101" s="9">
        <v>2028.7082250000001</v>
      </c>
    </row>
    <row r="102" spans="1:49">
      <c r="A102" s="50"/>
      <c r="B102" t="s">
        <v>219</v>
      </c>
      <c r="C102" s="9">
        <v>1748.7967729787399</v>
      </c>
      <c r="D102" s="9">
        <v>1755.80461544789</v>
      </c>
      <c r="E102" s="9">
        <v>1762.802236</v>
      </c>
      <c r="F102" s="9">
        <v>1808.2316820000001</v>
      </c>
      <c r="G102" s="9">
        <v>1824.6533919999999</v>
      </c>
      <c r="H102" s="9">
        <v>1727.689204</v>
      </c>
      <c r="I102" s="9">
        <v>1668.1177849999999</v>
      </c>
      <c r="J102" s="9">
        <v>1654.51614</v>
      </c>
      <c r="K102" s="9">
        <v>1627.992776</v>
      </c>
      <c r="L102" s="9">
        <v>1605.064386</v>
      </c>
      <c r="M102" s="9">
        <v>1571.146825</v>
      </c>
      <c r="N102" s="9">
        <v>1530.1600880000001</v>
      </c>
      <c r="O102" s="9">
        <v>1510.1826619999999</v>
      </c>
      <c r="P102" s="9">
        <v>1521.750117</v>
      </c>
      <c r="Q102" s="9">
        <v>1542.937633</v>
      </c>
      <c r="R102" s="9">
        <v>1573.011927</v>
      </c>
      <c r="S102" s="9">
        <v>1570.1524059999999</v>
      </c>
      <c r="T102" s="9">
        <v>1592.4694360000001</v>
      </c>
      <c r="U102" s="9">
        <v>1607.090809</v>
      </c>
      <c r="V102" s="9">
        <v>1633.5709589999999</v>
      </c>
      <c r="W102" s="9">
        <v>1641.6721829999999</v>
      </c>
      <c r="X102" s="9">
        <v>1650.53289</v>
      </c>
      <c r="Y102" s="9">
        <v>1636.8892169999999</v>
      </c>
      <c r="Z102" s="9">
        <v>1622.495942</v>
      </c>
      <c r="AA102" s="9">
        <v>1606.8718289999999</v>
      </c>
      <c r="AB102" s="9">
        <v>1590.528902</v>
      </c>
      <c r="AC102" s="9">
        <v>1574.2681950000001</v>
      </c>
      <c r="AD102" s="9">
        <v>1561.1927029999999</v>
      </c>
      <c r="AE102" s="9">
        <v>1549.9955210000001</v>
      </c>
      <c r="AF102" s="9">
        <v>1539.7150180000001</v>
      </c>
      <c r="AG102" s="9">
        <v>1529.727363</v>
      </c>
      <c r="AH102" s="9">
        <v>1520.548442</v>
      </c>
      <c r="AI102" s="9">
        <v>1510.233162</v>
      </c>
      <c r="AJ102" s="9">
        <v>1498.338426</v>
      </c>
      <c r="AK102" s="9">
        <v>1486.7607</v>
      </c>
      <c r="AL102" s="9">
        <v>1475.249601</v>
      </c>
      <c r="AM102" s="9">
        <v>1463.53279</v>
      </c>
      <c r="AN102" s="9">
        <v>1448.522046</v>
      </c>
      <c r="AO102" s="9">
        <v>1432.6802720000001</v>
      </c>
      <c r="AP102" s="9">
        <v>1416.7477249999999</v>
      </c>
      <c r="AQ102" s="9">
        <v>1402.0639699999999</v>
      </c>
      <c r="AR102" s="9">
        <v>1387.636107</v>
      </c>
      <c r="AS102" s="9">
        <v>1373.999137</v>
      </c>
      <c r="AT102" s="9">
        <v>1361.166348</v>
      </c>
      <c r="AU102" s="9">
        <v>1348.5291729999999</v>
      </c>
      <c r="AV102" s="9">
        <v>1336.0745460000001</v>
      </c>
      <c r="AW102" s="9">
        <v>1327.8668680000001</v>
      </c>
    </row>
    <row r="105" spans="1:49">
      <c r="A105" s="50" t="s">
        <v>223</v>
      </c>
      <c r="B105" t="s">
        <v>207</v>
      </c>
      <c r="C105" s="2">
        <v>0.96116878123798499</v>
      </c>
      <c r="D105" s="2">
        <v>0.98039215686274495</v>
      </c>
      <c r="E105" s="2">
        <v>1.0000087419999999</v>
      </c>
      <c r="F105" s="2">
        <v>1.0249056999999999</v>
      </c>
      <c r="G105" s="2">
        <v>1.0614236159999999</v>
      </c>
      <c r="H105" s="2">
        <v>1.0616047689999999</v>
      </c>
      <c r="I105" s="2">
        <v>1.0652147249999999</v>
      </c>
      <c r="J105" s="2">
        <v>1.0878727619999999</v>
      </c>
      <c r="K105" s="2">
        <v>1.101514707</v>
      </c>
      <c r="L105" s="2">
        <v>1.1214529010000001</v>
      </c>
      <c r="M105" s="2">
        <v>1.127909968</v>
      </c>
      <c r="N105" s="2">
        <v>1.1312300980000001</v>
      </c>
      <c r="O105" s="2">
        <v>1.1473353209999999</v>
      </c>
      <c r="P105" s="2">
        <v>1.1706507390000001</v>
      </c>
      <c r="Q105" s="2">
        <v>1.2055033719999999</v>
      </c>
      <c r="R105" s="2">
        <v>1.2404053209999999</v>
      </c>
      <c r="S105" s="2">
        <v>1.275531129</v>
      </c>
      <c r="T105" s="2">
        <v>1.3146943929999999</v>
      </c>
      <c r="U105" s="2">
        <v>1.3576327050000001</v>
      </c>
      <c r="V105" s="2">
        <v>1.404323365</v>
      </c>
      <c r="W105" s="2">
        <v>1.4547296970000001</v>
      </c>
      <c r="X105" s="2">
        <v>1.509013696</v>
      </c>
      <c r="Y105" s="2">
        <v>1.561063573</v>
      </c>
      <c r="Z105" s="2">
        <v>1.6108580770000001</v>
      </c>
      <c r="AA105" s="2">
        <v>1.657969056</v>
      </c>
      <c r="AB105" s="2">
        <v>1.7022898369999999</v>
      </c>
      <c r="AC105" s="2">
        <v>1.743834383</v>
      </c>
      <c r="AD105" s="2">
        <v>1.782777201</v>
      </c>
      <c r="AE105" s="2">
        <v>1.8196124920000001</v>
      </c>
      <c r="AF105" s="2">
        <v>1.8547878600000001</v>
      </c>
      <c r="AG105" s="2">
        <v>1.8887596449999999</v>
      </c>
      <c r="AH105" s="2">
        <v>1.9220783079999999</v>
      </c>
      <c r="AI105" s="2">
        <v>1.9549693539999999</v>
      </c>
      <c r="AJ105" s="2">
        <v>1.9876730119999999</v>
      </c>
      <c r="AK105" s="2">
        <v>2.0206550089999999</v>
      </c>
      <c r="AL105" s="2">
        <v>2.0541185209999999</v>
      </c>
      <c r="AM105" s="2">
        <v>2.0882452379999998</v>
      </c>
      <c r="AN105" s="2">
        <v>2.1234974609999999</v>
      </c>
      <c r="AO105" s="2">
        <v>2.1597583920000001</v>
      </c>
      <c r="AP105" s="2">
        <v>2.1971217489999999</v>
      </c>
      <c r="AQ105" s="2">
        <v>2.2357269460000002</v>
      </c>
      <c r="AR105" s="2">
        <v>2.2756745839999999</v>
      </c>
      <c r="AS105" s="2">
        <v>2.3175079639999998</v>
      </c>
      <c r="AT105" s="2">
        <v>2.3612581459999999</v>
      </c>
      <c r="AU105" s="2">
        <v>2.4069661510000002</v>
      </c>
      <c r="AV105" s="2">
        <v>2.454723204</v>
      </c>
      <c r="AW105" s="2">
        <v>2.504753183</v>
      </c>
    </row>
    <row r="106" spans="1:49">
      <c r="A106" s="50"/>
      <c r="B106" t="s">
        <v>208</v>
      </c>
      <c r="C106" s="2">
        <v>0.96116878123798499</v>
      </c>
      <c r="D106" s="2">
        <v>0.98039215686274495</v>
      </c>
      <c r="E106" s="2">
        <v>1.000002498</v>
      </c>
      <c r="F106" s="2">
        <v>1.0285625</v>
      </c>
      <c r="G106" s="2">
        <v>1.0624375589999999</v>
      </c>
      <c r="H106" s="2">
        <v>1.0612629440000001</v>
      </c>
      <c r="I106" s="2">
        <v>1.071576106</v>
      </c>
      <c r="J106" s="2">
        <v>1.0807093160000001</v>
      </c>
      <c r="K106" s="2">
        <v>1.09468612</v>
      </c>
      <c r="L106" s="2">
        <v>1.104749693</v>
      </c>
      <c r="M106" s="2">
        <v>1.123152248</v>
      </c>
      <c r="N106" s="2">
        <v>1.129706009</v>
      </c>
      <c r="O106" s="2">
        <v>1.1388791330000001</v>
      </c>
      <c r="P106" s="2">
        <v>1.161961266</v>
      </c>
      <c r="Q106" s="2">
        <v>1.1864602799999999</v>
      </c>
      <c r="R106" s="2">
        <v>1.22946066</v>
      </c>
      <c r="S106" s="2">
        <v>1.266925643</v>
      </c>
      <c r="T106" s="2">
        <v>1.305670135</v>
      </c>
      <c r="U106" s="2">
        <v>1.345626977</v>
      </c>
      <c r="V106" s="2">
        <v>1.3877804840000001</v>
      </c>
      <c r="W106" s="2">
        <v>1.4322678799999999</v>
      </c>
      <c r="X106" s="2">
        <v>1.480035792</v>
      </c>
      <c r="Y106" s="2">
        <v>1.5273723450000001</v>
      </c>
      <c r="Z106" s="2">
        <v>1.5739689400000001</v>
      </c>
      <c r="AA106" s="2">
        <v>1.619076162</v>
      </c>
      <c r="AB106" s="2">
        <v>1.662222914</v>
      </c>
      <c r="AC106" s="2">
        <v>1.703176526</v>
      </c>
      <c r="AD106" s="2">
        <v>1.741933492</v>
      </c>
      <c r="AE106" s="2">
        <v>1.7789890509999999</v>
      </c>
      <c r="AF106" s="2">
        <v>1.8146861750000001</v>
      </c>
      <c r="AG106" s="2">
        <v>1.849456336</v>
      </c>
      <c r="AH106" s="2">
        <v>1.8839226309999999</v>
      </c>
      <c r="AI106" s="2">
        <v>1.918208151</v>
      </c>
      <c r="AJ106" s="2">
        <v>1.952617461</v>
      </c>
      <c r="AK106" s="2">
        <v>1.9875599610000001</v>
      </c>
      <c r="AL106" s="2">
        <v>2.0232527899999999</v>
      </c>
      <c r="AM106" s="2">
        <v>2.059869366</v>
      </c>
      <c r="AN106" s="2">
        <v>2.0975280650000001</v>
      </c>
      <c r="AO106" s="2">
        <v>2.1362259749999999</v>
      </c>
      <c r="AP106" s="2">
        <v>2.176091021</v>
      </c>
      <c r="AQ106" s="2">
        <v>2.2173003040000001</v>
      </c>
      <c r="AR106" s="2">
        <v>2.2600106100000001</v>
      </c>
      <c r="AS106" s="2">
        <v>2.3045539119999998</v>
      </c>
      <c r="AT106" s="2">
        <v>2.3510575170000001</v>
      </c>
      <c r="AU106" s="2">
        <v>2.3996358080000002</v>
      </c>
      <c r="AV106" s="2">
        <v>2.4504137049999999</v>
      </c>
      <c r="AW106" s="2">
        <v>2.50355712</v>
      </c>
    </row>
    <row r="107" spans="1:49">
      <c r="A107" s="50"/>
      <c r="B107" t="s">
        <v>209</v>
      </c>
      <c r="C107" s="2">
        <v>0.96116878123798499</v>
      </c>
      <c r="D107" s="2">
        <v>0.98039215686274495</v>
      </c>
      <c r="E107" s="2">
        <v>1.000215233</v>
      </c>
      <c r="F107" s="2">
        <v>1.025709395</v>
      </c>
      <c r="G107" s="2">
        <v>1.059965708</v>
      </c>
      <c r="H107" s="2">
        <v>1.0860609020000001</v>
      </c>
      <c r="I107" s="2">
        <v>1.0993035229999999</v>
      </c>
      <c r="J107" s="2">
        <v>1.1195347870000001</v>
      </c>
      <c r="K107" s="2">
        <v>1.1324963750000001</v>
      </c>
      <c r="L107" s="2">
        <v>1.144166494</v>
      </c>
      <c r="M107" s="2">
        <v>1.1784850769999999</v>
      </c>
      <c r="N107" s="2">
        <v>1.1879487049999999</v>
      </c>
      <c r="O107" s="2">
        <v>1.208209893</v>
      </c>
      <c r="P107" s="2">
        <v>1.2287347280000001</v>
      </c>
      <c r="Q107" s="2">
        <v>1.2424976459999999</v>
      </c>
      <c r="R107" s="2">
        <v>1.27213625</v>
      </c>
      <c r="S107" s="2">
        <v>1.2987133099999999</v>
      </c>
      <c r="T107" s="2">
        <v>1.330750144</v>
      </c>
      <c r="U107" s="2">
        <v>1.366720865</v>
      </c>
      <c r="V107" s="2">
        <v>1.40546265</v>
      </c>
      <c r="W107" s="2">
        <v>1.445648651</v>
      </c>
      <c r="X107" s="2">
        <v>1.4882607139999999</v>
      </c>
      <c r="Y107" s="2">
        <v>1.533247714</v>
      </c>
      <c r="Z107" s="2">
        <v>1.577161228</v>
      </c>
      <c r="AA107" s="2">
        <v>1.619551223</v>
      </c>
      <c r="AB107" s="2">
        <v>1.6605281119999999</v>
      </c>
      <c r="AC107" s="2">
        <v>1.7001486779999999</v>
      </c>
      <c r="AD107" s="2">
        <v>1.738463694</v>
      </c>
      <c r="AE107" s="2">
        <v>1.774858641</v>
      </c>
      <c r="AF107" s="2">
        <v>1.8111511730000001</v>
      </c>
      <c r="AG107" s="2">
        <v>1.847250549</v>
      </c>
      <c r="AH107" s="2">
        <v>1.8822873769999999</v>
      </c>
      <c r="AI107" s="2">
        <v>1.9188690980000001</v>
      </c>
      <c r="AJ107" s="2">
        <v>1.955140098</v>
      </c>
      <c r="AK107" s="2">
        <v>1.9914678910000001</v>
      </c>
      <c r="AL107" s="2">
        <v>2.028252438</v>
      </c>
      <c r="AM107" s="2">
        <v>2.0657589829999998</v>
      </c>
      <c r="AN107" s="2">
        <v>2.103846216</v>
      </c>
      <c r="AO107" s="2">
        <v>2.143048619</v>
      </c>
      <c r="AP107" s="2">
        <v>2.183285014</v>
      </c>
      <c r="AQ107" s="2">
        <v>2.2246260819999999</v>
      </c>
      <c r="AR107" s="2">
        <v>2.2671588630000001</v>
      </c>
      <c r="AS107" s="2">
        <v>2.3110084080000002</v>
      </c>
      <c r="AT107" s="2">
        <v>2.3563968700000002</v>
      </c>
      <c r="AU107" s="2">
        <v>2.4034126059999998</v>
      </c>
      <c r="AV107" s="2">
        <v>2.4521279030000001</v>
      </c>
      <c r="AW107" s="2">
        <v>2.502667899</v>
      </c>
    </row>
    <row r="108" spans="1:49">
      <c r="A108" s="50"/>
      <c r="B108" t="s">
        <v>210</v>
      </c>
      <c r="C108" s="2">
        <v>0.96116878123798499</v>
      </c>
      <c r="D108" s="2">
        <v>0.98039215686274495</v>
      </c>
      <c r="E108" s="2">
        <v>1.0000021429999999</v>
      </c>
      <c r="F108" s="2">
        <v>1.027669647</v>
      </c>
      <c r="G108" s="2">
        <v>1.066919124</v>
      </c>
      <c r="H108" s="2">
        <v>1.1073135220000001</v>
      </c>
      <c r="I108" s="2">
        <v>1.1465916700000001</v>
      </c>
      <c r="J108" s="2">
        <v>1.147080219</v>
      </c>
      <c r="K108" s="2">
        <v>1.162440023</v>
      </c>
      <c r="L108" s="2">
        <v>1.1863328820000001</v>
      </c>
      <c r="M108" s="2">
        <v>1.2045057480000001</v>
      </c>
      <c r="N108" s="2">
        <v>1.2279366839999999</v>
      </c>
      <c r="O108" s="2">
        <v>1.2350927739999999</v>
      </c>
      <c r="P108" s="2">
        <v>1.2454732310000001</v>
      </c>
      <c r="Q108" s="2">
        <v>1.260890058</v>
      </c>
      <c r="R108" s="2">
        <v>1.2889855889999999</v>
      </c>
      <c r="S108" s="2">
        <v>1.3206229190000001</v>
      </c>
      <c r="T108" s="2">
        <v>1.3589250470000001</v>
      </c>
      <c r="U108" s="2">
        <v>1.402187479</v>
      </c>
      <c r="V108" s="2">
        <v>1.4502150229999999</v>
      </c>
      <c r="W108" s="2">
        <v>1.50163413</v>
      </c>
      <c r="X108" s="2">
        <v>1.5566793249999999</v>
      </c>
      <c r="Y108" s="2">
        <v>1.6094505729999999</v>
      </c>
      <c r="Z108" s="2">
        <v>1.6604555809999999</v>
      </c>
      <c r="AA108" s="2">
        <v>1.7090959269999999</v>
      </c>
      <c r="AB108" s="2">
        <v>1.755185137</v>
      </c>
      <c r="AC108" s="2">
        <v>1.798627771</v>
      </c>
      <c r="AD108" s="2">
        <v>1.8394574589999999</v>
      </c>
      <c r="AE108" s="2">
        <v>1.878088049</v>
      </c>
      <c r="AF108" s="2">
        <v>1.915039044</v>
      </c>
      <c r="AG108" s="2">
        <v>1.9507585730000001</v>
      </c>
      <c r="AH108" s="2">
        <v>1.9857430890000001</v>
      </c>
      <c r="AI108" s="2">
        <v>2.0203484710000001</v>
      </c>
      <c r="AJ108" s="2">
        <v>2.0547014529999998</v>
      </c>
      <c r="AK108" s="2">
        <v>2.0893077419999999</v>
      </c>
      <c r="AL108" s="2">
        <v>2.1243831370000001</v>
      </c>
      <c r="AM108" s="2">
        <v>2.1601351809999998</v>
      </c>
      <c r="AN108" s="2">
        <v>2.1966153149999998</v>
      </c>
      <c r="AO108" s="2">
        <v>2.2339592760000002</v>
      </c>
      <c r="AP108" s="2">
        <v>2.2723204180000001</v>
      </c>
      <c r="AQ108" s="2">
        <v>2.3119255339999998</v>
      </c>
      <c r="AR108" s="2">
        <v>2.3529277720000001</v>
      </c>
      <c r="AS108" s="2">
        <v>2.395735809</v>
      </c>
      <c r="AT108" s="2">
        <v>2.4404306290000002</v>
      </c>
      <c r="AU108" s="2">
        <v>2.487089358</v>
      </c>
      <c r="AV108" s="2">
        <v>2.5358333279999998</v>
      </c>
      <c r="AW108" s="2">
        <v>2.5868706929999998</v>
      </c>
    </row>
    <row r="109" spans="1:49">
      <c r="A109" s="50"/>
      <c r="B109" t="s">
        <v>211</v>
      </c>
      <c r="C109" s="2">
        <v>0.96116878123798499</v>
      </c>
      <c r="D109" s="2">
        <v>0.98039215686274495</v>
      </c>
      <c r="E109" s="2">
        <v>1.0000036649999999</v>
      </c>
      <c r="F109" s="2">
        <v>1.027523661</v>
      </c>
      <c r="G109" s="2">
        <v>1.068655908</v>
      </c>
      <c r="H109" s="2">
        <v>1.1097161760000001</v>
      </c>
      <c r="I109" s="2">
        <v>1.145609031</v>
      </c>
      <c r="J109" s="2">
        <v>1.141100792</v>
      </c>
      <c r="K109" s="2">
        <v>1.167036553</v>
      </c>
      <c r="L109" s="2">
        <v>1.192340784</v>
      </c>
      <c r="M109" s="2">
        <v>1.208925367</v>
      </c>
      <c r="N109" s="2">
        <v>1.2354941530000001</v>
      </c>
      <c r="O109" s="2">
        <v>1.2416043880000001</v>
      </c>
      <c r="P109" s="2">
        <v>1.2548312530000001</v>
      </c>
      <c r="Q109" s="2">
        <v>1.2739551469999999</v>
      </c>
      <c r="R109" s="2">
        <v>1.3033222630000001</v>
      </c>
      <c r="S109" s="2">
        <v>1.3301697969999999</v>
      </c>
      <c r="T109" s="2">
        <v>1.3677500309999999</v>
      </c>
      <c r="U109" s="2">
        <v>1.4093369469999999</v>
      </c>
      <c r="V109" s="2">
        <v>1.457285363</v>
      </c>
      <c r="W109" s="2">
        <v>1.505876642</v>
      </c>
      <c r="X109" s="2">
        <v>1.5581272690000001</v>
      </c>
      <c r="Y109" s="2">
        <v>1.606446211</v>
      </c>
      <c r="Z109" s="2">
        <v>1.6548408809999999</v>
      </c>
      <c r="AA109" s="2">
        <v>1.7017913179999999</v>
      </c>
      <c r="AB109" s="2">
        <v>1.746521913</v>
      </c>
      <c r="AC109" s="2">
        <v>1.7888020529999999</v>
      </c>
      <c r="AD109" s="2">
        <v>1.828956067</v>
      </c>
      <c r="AE109" s="2">
        <v>1.866909841</v>
      </c>
      <c r="AF109" s="2">
        <v>1.9030084620000001</v>
      </c>
      <c r="AG109" s="2">
        <v>1.9377272619999999</v>
      </c>
      <c r="AH109" s="2">
        <v>1.9717103819999999</v>
      </c>
      <c r="AI109" s="2">
        <v>2.005079555</v>
      </c>
      <c r="AJ109" s="2">
        <v>2.0381130770000002</v>
      </c>
      <c r="AK109" s="2">
        <v>2.0715301859999999</v>
      </c>
      <c r="AL109" s="2">
        <v>2.1054222930000002</v>
      </c>
      <c r="AM109" s="2">
        <v>2.1399160020000001</v>
      </c>
      <c r="AN109" s="2">
        <v>2.1747837900000002</v>
      </c>
      <c r="AO109" s="2">
        <v>2.2107357030000001</v>
      </c>
      <c r="AP109" s="2">
        <v>2.2478788679999999</v>
      </c>
      <c r="AQ109" s="2">
        <v>2.2864399180000001</v>
      </c>
      <c r="AR109" s="2">
        <v>2.3262426349999998</v>
      </c>
      <c r="AS109" s="2">
        <v>2.367780931</v>
      </c>
      <c r="AT109" s="2">
        <v>2.4110764339999999</v>
      </c>
      <c r="AU109" s="2">
        <v>2.456102816</v>
      </c>
      <c r="AV109" s="2">
        <v>2.503002859</v>
      </c>
      <c r="AW109" s="2">
        <v>2.552596388</v>
      </c>
    </row>
    <row r="110" spans="1:49">
      <c r="A110" s="50"/>
      <c r="B110" t="s">
        <v>212</v>
      </c>
      <c r="C110" s="2">
        <v>0.96116878123798499</v>
      </c>
      <c r="D110" s="2">
        <v>0.98039215686274495</v>
      </c>
      <c r="E110" s="2">
        <v>1.0000020409999999</v>
      </c>
      <c r="F110" s="2">
        <v>1.0262067580000001</v>
      </c>
      <c r="G110" s="2">
        <v>1.060726874</v>
      </c>
      <c r="H110" s="2">
        <v>1.093844735</v>
      </c>
      <c r="I110" s="2">
        <v>1.114901401</v>
      </c>
      <c r="J110" s="2">
        <v>1.1355270749999999</v>
      </c>
      <c r="K110" s="2">
        <v>1.162098426</v>
      </c>
      <c r="L110" s="2">
        <v>1.1794553539999999</v>
      </c>
      <c r="M110" s="2">
        <v>1.197660333</v>
      </c>
      <c r="N110" s="2">
        <v>1.214252721</v>
      </c>
      <c r="O110" s="2">
        <v>1.234641592</v>
      </c>
      <c r="P110" s="2">
        <v>1.2736395330000001</v>
      </c>
      <c r="Q110" s="2">
        <v>1.30578806</v>
      </c>
      <c r="R110" s="2">
        <v>1.346527867</v>
      </c>
      <c r="S110" s="2">
        <v>1.3790914409999999</v>
      </c>
      <c r="T110" s="2">
        <v>1.411606922</v>
      </c>
      <c r="U110" s="2">
        <v>1.445629509</v>
      </c>
      <c r="V110" s="2">
        <v>1.4829522829999999</v>
      </c>
      <c r="W110" s="2">
        <v>1.522279704</v>
      </c>
      <c r="X110" s="2">
        <v>1.5645305620000001</v>
      </c>
      <c r="Y110" s="2">
        <v>1.604669471</v>
      </c>
      <c r="Z110" s="2">
        <v>1.6436592320000001</v>
      </c>
      <c r="AA110" s="2">
        <v>1.6809814329999999</v>
      </c>
      <c r="AB110" s="2">
        <v>1.7164043330000001</v>
      </c>
      <c r="AC110" s="2">
        <v>1.749733523</v>
      </c>
      <c r="AD110" s="2">
        <v>1.7809918600000001</v>
      </c>
      <c r="AE110" s="2">
        <v>1.810343238</v>
      </c>
      <c r="AF110" s="2">
        <v>1.8380780299999999</v>
      </c>
      <c r="AG110" s="2">
        <v>1.8645540789999999</v>
      </c>
      <c r="AH110" s="2">
        <v>1.890221551</v>
      </c>
      <c r="AI110" s="2">
        <v>1.915406696</v>
      </c>
      <c r="AJ110" s="2">
        <v>1.9402965029999999</v>
      </c>
      <c r="AK110" s="2">
        <v>1.9653048360000001</v>
      </c>
      <c r="AL110" s="2">
        <v>1.990622146</v>
      </c>
      <c r="AM110" s="2">
        <v>2.0164236350000002</v>
      </c>
      <c r="AN110" s="2">
        <v>2.0427021270000001</v>
      </c>
      <c r="AO110" s="2">
        <v>2.0696437419999998</v>
      </c>
      <c r="AP110" s="2">
        <v>2.0973246940000001</v>
      </c>
      <c r="AQ110" s="2">
        <v>2.1259027320000001</v>
      </c>
      <c r="AR110" s="2">
        <v>2.1554883990000002</v>
      </c>
      <c r="AS110" s="2">
        <v>2.1864445629999998</v>
      </c>
      <c r="AT110" s="2">
        <v>2.2187728419999999</v>
      </c>
      <c r="AU110" s="2">
        <v>2.252524953</v>
      </c>
      <c r="AV110" s="2">
        <v>2.287787561</v>
      </c>
      <c r="AW110" s="2">
        <v>2.3247133259999999</v>
      </c>
    </row>
    <row r="111" spans="1:49">
      <c r="A111" s="50"/>
      <c r="B111" t="s">
        <v>213</v>
      </c>
      <c r="C111" s="2">
        <v>0.96116878123798499</v>
      </c>
      <c r="D111" s="2">
        <v>0.98039215686274495</v>
      </c>
      <c r="E111" s="2">
        <v>1.0000019499999999</v>
      </c>
      <c r="F111" s="2">
        <v>1.0276946730000001</v>
      </c>
      <c r="G111" s="2">
        <v>1.0528061179999999</v>
      </c>
      <c r="H111" s="2">
        <v>1.049754769</v>
      </c>
      <c r="I111" s="2">
        <v>1.0717841319999999</v>
      </c>
      <c r="J111" s="2">
        <v>1.096021278</v>
      </c>
      <c r="K111" s="2">
        <v>1.117739692</v>
      </c>
      <c r="L111" s="2">
        <v>1.1289098360000001</v>
      </c>
      <c r="M111" s="2">
        <v>1.1428717669999999</v>
      </c>
      <c r="N111" s="2">
        <v>1.154720746</v>
      </c>
      <c r="O111" s="2">
        <v>1.158663942</v>
      </c>
      <c r="P111" s="2">
        <v>1.1741756350000001</v>
      </c>
      <c r="Q111" s="2">
        <v>1.1949886160000001</v>
      </c>
      <c r="R111" s="2">
        <v>1.216664328</v>
      </c>
      <c r="S111" s="2">
        <v>1.244959777</v>
      </c>
      <c r="T111" s="2">
        <v>1.2818242150000001</v>
      </c>
      <c r="U111" s="2">
        <v>1.3255544829999999</v>
      </c>
      <c r="V111" s="2">
        <v>1.374773679</v>
      </c>
      <c r="W111" s="2">
        <v>1.4272169130000001</v>
      </c>
      <c r="X111" s="2">
        <v>1.482415883</v>
      </c>
      <c r="Y111" s="2">
        <v>1.5308704289999999</v>
      </c>
      <c r="Z111" s="2">
        <v>1.5760579859999999</v>
      </c>
      <c r="AA111" s="2">
        <v>1.619150198</v>
      </c>
      <c r="AB111" s="2">
        <v>1.660647819</v>
      </c>
      <c r="AC111" s="2">
        <v>1.7005708770000001</v>
      </c>
      <c r="AD111" s="2">
        <v>1.738666405</v>
      </c>
      <c r="AE111" s="2">
        <v>1.775172116</v>
      </c>
      <c r="AF111" s="2">
        <v>1.8104209950000001</v>
      </c>
      <c r="AG111" s="2">
        <v>1.844741645</v>
      </c>
      <c r="AH111" s="2">
        <v>1.878512277</v>
      </c>
      <c r="AI111" s="2">
        <v>1.911996126</v>
      </c>
      <c r="AJ111" s="2">
        <v>1.9453360660000001</v>
      </c>
      <c r="AK111" s="2">
        <v>1.978917582</v>
      </c>
      <c r="AL111" s="2">
        <v>2.0129398260000002</v>
      </c>
      <c r="AM111" s="2">
        <v>2.0475957</v>
      </c>
      <c r="AN111" s="2">
        <v>2.0832252690000002</v>
      </c>
      <c r="AO111" s="2">
        <v>2.1197557040000001</v>
      </c>
      <c r="AP111" s="2">
        <v>2.157259641</v>
      </c>
      <c r="AQ111" s="2">
        <v>2.195891354</v>
      </c>
      <c r="AR111" s="2">
        <v>2.2357706930000001</v>
      </c>
      <c r="AS111" s="2">
        <v>2.2775479609999998</v>
      </c>
      <c r="AT111" s="2">
        <v>2.321122575</v>
      </c>
      <c r="AU111" s="2">
        <v>2.366471759</v>
      </c>
      <c r="AV111" s="2">
        <v>2.413647348</v>
      </c>
      <c r="AW111" s="2">
        <v>2.4627931589999998</v>
      </c>
    </row>
    <row r="112" spans="1:49">
      <c r="A112" s="50"/>
      <c r="B112" t="s">
        <v>214</v>
      </c>
      <c r="C112" s="2">
        <v>0.96116878123798499</v>
      </c>
      <c r="D112" s="2">
        <v>0.98039215686274495</v>
      </c>
      <c r="E112" s="2">
        <v>1.0000007529999999</v>
      </c>
      <c r="F112" s="2">
        <v>1.0252079409999999</v>
      </c>
      <c r="G112" s="2">
        <v>1.064299753</v>
      </c>
      <c r="H112" s="2">
        <v>1.03560645</v>
      </c>
      <c r="I112" s="2">
        <v>1.0634265510000001</v>
      </c>
      <c r="J112" s="2">
        <v>1.109793695</v>
      </c>
      <c r="K112" s="2">
        <v>1.1544466710000001</v>
      </c>
      <c r="L112" s="2">
        <v>1.166255874</v>
      </c>
      <c r="M112" s="2">
        <v>1.1661876499999999</v>
      </c>
      <c r="N112" s="2">
        <v>1.1393155420000001</v>
      </c>
      <c r="O112" s="2">
        <v>1.1098679090000001</v>
      </c>
      <c r="P112" s="2">
        <v>1.1192245119999999</v>
      </c>
      <c r="Q112" s="2">
        <v>1.152779947</v>
      </c>
      <c r="R112" s="2">
        <v>1.161205904</v>
      </c>
      <c r="S112" s="2">
        <v>1.186058826</v>
      </c>
      <c r="T112" s="2">
        <v>1.2212662110000001</v>
      </c>
      <c r="U112" s="2">
        <v>1.266622911</v>
      </c>
      <c r="V112" s="2">
        <v>1.319669317</v>
      </c>
      <c r="W112" s="2">
        <v>1.3780943859999999</v>
      </c>
      <c r="X112" s="2">
        <v>1.4410259759999999</v>
      </c>
      <c r="Y112" s="2">
        <v>1.489901922</v>
      </c>
      <c r="Z112" s="2">
        <v>1.5316046969999999</v>
      </c>
      <c r="AA112" s="2">
        <v>1.569029545</v>
      </c>
      <c r="AB112" s="2">
        <v>1.6041225509999999</v>
      </c>
      <c r="AC112" s="2">
        <v>1.63797897</v>
      </c>
      <c r="AD112" s="2">
        <v>1.6710955869999999</v>
      </c>
      <c r="AE112" s="2">
        <v>1.7038880599999999</v>
      </c>
      <c r="AF112" s="2">
        <v>1.7366305500000001</v>
      </c>
      <c r="AG112" s="2">
        <v>1.769517056</v>
      </c>
      <c r="AH112" s="2">
        <v>1.802729786</v>
      </c>
      <c r="AI112" s="2">
        <v>1.836354995</v>
      </c>
      <c r="AJ112" s="2">
        <v>1.8704398259999999</v>
      </c>
      <c r="AK112" s="2">
        <v>1.905148488</v>
      </c>
      <c r="AL112" s="2">
        <v>1.940574826</v>
      </c>
      <c r="AM112" s="2">
        <v>1.9768167889999999</v>
      </c>
      <c r="AN112" s="2">
        <v>2.0170089249999998</v>
      </c>
      <c r="AO112" s="2">
        <v>2.0597039399999999</v>
      </c>
      <c r="AP112" s="2">
        <v>2.1043485890000002</v>
      </c>
      <c r="AQ112" s="2">
        <v>2.1506482729999998</v>
      </c>
      <c r="AR112" s="2">
        <v>2.198478374</v>
      </c>
      <c r="AS112" s="2">
        <v>2.2497626940000002</v>
      </c>
      <c r="AT112" s="2">
        <v>2.3037349589999998</v>
      </c>
      <c r="AU112" s="2">
        <v>2.3600993680000002</v>
      </c>
      <c r="AV112" s="2">
        <v>2.4187218279999998</v>
      </c>
      <c r="AW112" s="2">
        <v>2.4796105769999999</v>
      </c>
    </row>
    <row r="113" spans="1:49">
      <c r="A113" s="50"/>
      <c r="B113" t="s">
        <v>215</v>
      </c>
      <c r="C113" s="2">
        <v>0.96116878123798499</v>
      </c>
      <c r="D113" s="2">
        <v>0.98039215686274495</v>
      </c>
      <c r="E113" s="2">
        <v>1.0000008410000001</v>
      </c>
      <c r="F113" s="2">
        <v>1.0194413369999999</v>
      </c>
      <c r="G113" s="2">
        <v>1.044005275</v>
      </c>
      <c r="H113" s="2">
        <v>1.0764212639999999</v>
      </c>
      <c r="I113" s="2">
        <v>1.112082625</v>
      </c>
      <c r="J113" s="2">
        <v>1.1279269970000001</v>
      </c>
      <c r="K113" s="2">
        <v>1.149343198</v>
      </c>
      <c r="L113" s="2">
        <v>1.1769292840000001</v>
      </c>
      <c r="M113" s="2">
        <v>1.2119226910000001</v>
      </c>
      <c r="N113" s="2">
        <v>1.237384955</v>
      </c>
      <c r="O113" s="2">
        <v>1.258908795</v>
      </c>
      <c r="P113" s="2">
        <v>1.2796541960000001</v>
      </c>
      <c r="Q113" s="2">
        <v>1.296140168</v>
      </c>
      <c r="R113" s="2">
        <v>1.336955151</v>
      </c>
      <c r="S113" s="2">
        <v>1.363821467</v>
      </c>
      <c r="T113" s="2">
        <v>1.3936107360000001</v>
      </c>
      <c r="U113" s="2">
        <v>1.4257305149999999</v>
      </c>
      <c r="V113" s="2">
        <v>1.4613375900000001</v>
      </c>
      <c r="W113" s="2">
        <v>1.499369358</v>
      </c>
      <c r="X113" s="2">
        <v>1.5404581150000001</v>
      </c>
      <c r="Y113" s="2">
        <v>1.581345754</v>
      </c>
      <c r="Z113" s="2">
        <v>1.6220271310000001</v>
      </c>
      <c r="AA113" s="2">
        <v>1.661498621</v>
      </c>
      <c r="AB113" s="2">
        <v>1.6994554669999999</v>
      </c>
      <c r="AC113" s="2">
        <v>1.7357919230000001</v>
      </c>
      <c r="AD113" s="2">
        <v>1.770568403</v>
      </c>
      <c r="AE113" s="2">
        <v>1.803987918</v>
      </c>
      <c r="AF113" s="2">
        <v>1.836511196</v>
      </c>
      <c r="AG113" s="2">
        <v>1.868419152</v>
      </c>
      <c r="AH113" s="2">
        <v>1.899966654</v>
      </c>
      <c r="AI113" s="2">
        <v>1.93157914</v>
      </c>
      <c r="AJ113" s="2">
        <v>1.963209945</v>
      </c>
      <c r="AK113" s="2">
        <v>1.9952324210000001</v>
      </c>
      <c r="AL113" s="2">
        <v>2.0277993470000002</v>
      </c>
      <c r="AM113" s="2">
        <v>2.0610617200000001</v>
      </c>
      <c r="AN113" s="2">
        <v>2.0949468539999998</v>
      </c>
      <c r="AO113" s="2">
        <v>2.1297297820000001</v>
      </c>
      <c r="AP113" s="2">
        <v>2.1654614410000002</v>
      </c>
      <c r="AQ113" s="2">
        <v>2.20228666</v>
      </c>
      <c r="AR113" s="2">
        <v>2.2402859909999999</v>
      </c>
      <c r="AS113" s="2">
        <v>2.2796695539999998</v>
      </c>
      <c r="AT113" s="2">
        <v>2.3205144789999999</v>
      </c>
      <c r="AU113" s="2">
        <v>2.362893481</v>
      </c>
      <c r="AV113" s="2">
        <v>2.4068972139999998</v>
      </c>
      <c r="AW113" s="2">
        <v>2.4526829700000001</v>
      </c>
    </row>
    <row r="114" spans="1:49">
      <c r="A114" s="50"/>
      <c r="B114" t="s">
        <v>216</v>
      </c>
      <c r="C114" s="2">
        <v>0.96116878123798499</v>
      </c>
      <c r="D114" s="2">
        <v>0.98039215686274495</v>
      </c>
      <c r="E114" s="2">
        <v>1.0000038579999999</v>
      </c>
      <c r="F114" s="2">
        <v>1.0350213530000001</v>
      </c>
      <c r="G114" s="2">
        <v>1.0769540440000001</v>
      </c>
      <c r="H114" s="2">
        <v>1.131786787</v>
      </c>
      <c r="I114" s="2">
        <v>1.1618833340000001</v>
      </c>
      <c r="J114" s="2">
        <v>1.1722848800000001</v>
      </c>
      <c r="K114" s="2">
        <v>1.197807984</v>
      </c>
      <c r="L114" s="2">
        <v>1.211938274</v>
      </c>
      <c r="M114" s="2">
        <v>1.2296125090000001</v>
      </c>
      <c r="N114" s="2">
        <v>1.24889896</v>
      </c>
      <c r="O114" s="2">
        <v>1.288552975</v>
      </c>
      <c r="P114" s="2">
        <v>1.3150126950000001</v>
      </c>
      <c r="Q114" s="2">
        <v>1.345104898</v>
      </c>
      <c r="R114" s="2">
        <v>1.3894388</v>
      </c>
      <c r="S114" s="2">
        <v>1.430307242</v>
      </c>
      <c r="T114" s="2">
        <v>1.4723734509999999</v>
      </c>
      <c r="U114" s="2">
        <v>1.5158165539999999</v>
      </c>
      <c r="V114" s="2">
        <v>1.5627825360000001</v>
      </c>
      <c r="W114" s="2">
        <v>1.6116921719999999</v>
      </c>
      <c r="X114" s="2">
        <v>1.6633109669999999</v>
      </c>
      <c r="Y114" s="2">
        <v>1.7125998710000001</v>
      </c>
      <c r="Z114" s="2">
        <v>1.7608400259999999</v>
      </c>
      <c r="AA114" s="2">
        <v>1.8075983019999999</v>
      </c>
      <c r="AB114" s="2">
        <v>1.8527539820000001</v>
      </c>
      <c r="AC114" s="2">
        <v>1.896231655</v>
      </c>
      <c r="AD114" s="2">
        <v>1.937986628</v>
      </c>
      <c r="AE114" s="2">
        <v>1.978255079</v>
      </c>
      <c r="AF114" s="2">
        <v>2.0175378359999998</v>
      </c>
      <c r="AG114" s="2">
        <v>2.0561794830000002</v>
      </c>
      <c r="AH114" s="2">
        <v>2.094501261</v>
      </c>
      <c r="AI114" s="2">
        <v>2.1329709029999999</v>
      </c>
      <c r="AJ114" s="2">
        <v>2.1715825880000001</v>
      </c>
      <c r="AK114" s="2">
        <v>2.210670801</v>
      </c>
      <c r="AL114" s="2">
        <v>2.2504088549999999</v>
      </c>
      <c r="AM114" s="2">
        <v>2.290955565</v>
      </c>
      <c r="AN114" s="2">
        <v>2.3322474980000001</v>
      </c>
      <c r="AO114" s="2">
        <v>2.374572557</v>
      </c>
      <c r="AP114" s="2">
        <v>2.417949057</v>
      </c>
      <c r="AQ114" s="2">
        <v>2.4625252930000001</v>
      </c>
      <c r="AR114" s="2">
        <v>2.5084107900000001</v>
      </c>
      <c r="AS114" s="2">
        <v>2.5559432690000001</v>
      </c>
      <c r="AT114" s="2">
        <v>2.6051732940000001</v>
      </c>
      <c r="AU114" s="2">
        <v>2.6561901040000002</v>
      </c>
      <c r="AV114" s="2">
        <v>2.7090974320000001</v>
      </c>
      <c r="AW114" s="2">
        <v>2.7640913779999998</v>
      </c>
    </row>
    <row r="115" spans="1:49">
      <c r="A115" s="50"/>
      <c r="B115" t="s">
        <v>217</v>
      </c>
      <c r="C115" s="2">
        <v>0.96116878123798499</v>
      </c>
      <c r="D115" s="2">
        <v>0.98039215686274495</v>
      </c>
      <c r="E115" s="2">
        <v>1.00000245</v>
      </c>
      <c r="F115" s="2">
        <v>1.0383803620000001</v>
      </c>
      <c r="G115" s="2">
        <v>1.067412027</v>
      </c>
      <c r="H115" s="2">
        <v>1.1004379280000001</v>
      </c>
      <c r="I115" s="2">
        <v>1.126423212</v>
      </c>
      <c r="J115" s="2">
        <v>1.1401418759999999</v>
      </c>
      <c r="K115" s="2">
        <v>1.161268996</v>
      </c>
      <c r="L115" s="2">
        <v>1.1895325299999999</v>
      </c>
      <c r="M115" s="2">
        <v>1.212150608</v>
      </c>
      <c r="N115" s="2">
        <v>1.237935351</v>
      </c>
      <c r="O115" s="2">
        <v>1.27633836</v>
      </c>
      <c r="P115" s="2">
        <v>1.2998546010000001</v>
      </c>
      <c r="Q115" s="2">
        <v>1.332967612</v>
      </c>
      <c r="R115" s="2">
        <v>1.3760504469999999</v>
      </c>
      <c r="S115" s="2">
        <v>1.414982849</v>
      </c>
      <c r="T115" s="2">
        <v>1.453496635</v>
      </c>
      <c r="U115" s="2">
        <v>1.492767972</v>
      </c>
      <c r="V115" s="2">
        <v>1.534511674</v>
      </c>
      <c r="W115" s="2">
        <v>1.578222333</v>
      </c>
      <c r="X115" s="2">
        <v>1.6242960909999999</v>
      </c>
      <c r="Y115" s="2">
        <v>1.670005352</v>
      </c>
      <c r="Z115" s="2">
        <v>1.715352854</v>
      </c>
      <c r="AA115" s="2">
        <v>1.7597034730000001</v>
      </c>
      <c r="AB115" s="2">
        <v>1.8028052670000001</v>
      </c>
      <c r="AC115" s="2">
        <v>1.8445569690000001</v>
      </c>
      <c r="AD115" s="2">
        <v>1.88497497</v>
      </c>
      <c r="AE115" s="2">
        <v>1.92432307</v>
      </c>
      <c r="AF115" s="2">
        <v>1.9629634490000001</v>
      </c>
      <c r="AG115" s="2">
        <v>2.0012261900000001</v>
      </c>
      <c r="AH115" s="2">
        <v>2.0394480640000001</v>
      </c>
      <c r="AI115" s="2">
        <v>2.0778882890000001</v>
      </c>
      <c r="AJ115" s="2">
        <v>2.1166452859999998</v>
      </c>
      <c r="AK115" s="2">
        <v>2.1559934190000001</v>
      </c>
      <c r="AL115" s="2">
        <v>2.196066444</v>
      </c>
      <c r="AM115" s="2">
        <v>2.2369940779999999</v>
      </c>
      <c r="AN115" s="2">
        <v>2.2786886540000002</v>
      </c>
      <c r="AO115" s="2">
        <v>2.3213227129999998</v>
      </c>
      <c r="AP115" s="2">
        <v>2.364985506</v>
      </c>
      <c r="AQ115" s="2">
        <v>2.4098365570000002</v>
      </c>
      <c r="AR115" s="2">
        <v>2.4559888110000001</v>
      </c>
      <c r="AS115" s="2">
        <v>2.5036912060000001</v>
      </c>
      <c r="AT115" s="2">
        <v>2.5530180640000002</v>
      </c>
      <c r="AU115" s="2">
        <v>2.604051041</v>
      </c>
      <c r="AV115" s="2">
        <v>2.656888554</v>
      </c>
      <c r="AW115" s="2">
        <v>2.711704825</v>
      </c>
    </row>
    <row r="116" spans="1:49">
      <c r="A116" s="50"/>
      <c r="B116" t="s">
        <v>218</v>
      </c>
      <c r="C116" s="2">
        <v>0.96116878123798499</v>
      </c>
      <c r="D116" s="2">
        <v>0.98039215686274495</v>
      </c>
      <c r="E116" s="2">
        <v>1.0000354490000001</v>
      </c>
      <c r="F116" s="2">
        <v>1.0204157679999999</v>
      </c>
      <c r="G116" s="2">
        <v>1.042266715</v>
      </c>
      <c r="H116" s="2">
        <v>1.0511576309999999</v>
      </c>
      <c r="I116" s="2">
        <v>1.07308827</v>
      </c>
      <c r="J116" s="2">
        <v>1.0892607560000001</v>
      </c>
      <c r="K116" s="2">
        <v>1.0996591440000001</v>
      </c>
      <c r="L116" s="2">
        <v>1.1111396790000001</v>
      </c>
      <c r="M116" s="2">
        <v>1.122811596</v>
      </c>
      <c r="N116" s="2">
        <v>1.137467359</v>
      </c>
      <c r="O116" s="2">
        <v>1.151928729</v>
      </c>
      <c r="P116" s="2">
        <v>1.17295361</v>
      </c>
      <c r="Q116" s="2">
        <v>1.193649051</v>
      </c>
      <c r="R116" s="2">
        <v>1.2152405589999999</v>
      </c>
      <c r="S116" s="2">
        <v>1.240888583</v>
      </c>
      <c r="T116" s="2">
        <v>1.2731932779999999</v>
      </c>
      <c r="U116" s="2">
        <v>1.3086276109999999</v>
      </c>
      <c r="V116" s="2">
        <v>1.34779095</v>
      </c>
      <c r="W116" s="2">
        <v>1.3900713259999999</v>
      </c>
      <c r="X116" s="2">
        <v>1.43560091</v>
      </c>
      <c r="Y116" s="2">
        <v>1.480566348</v>
      </c>
      <c r="Z116" s="2">
        <v>1.5254944479999999</v>
      </c>
      <c r="AA116" s="2">
        <v>1.5690748409999999</v>
      </c>
      <c r="AB116" s="2">
        <v>1.610725239</v>
      </c>
      <c r="AC116" s="2">
        <v>1.650243632</v>
      </c>
      <c r="AD116" s="2">
        <v>1.687675096</v>
      </c>
      <c r="AE116" s="2">
        <v>1.7234595150000001</v>
      </c>
      <c r="AF116" s="2">
        <v>1.7580080659999999</v>
      </c>
      <c r="AG116" s="2">
        <v>1.791684096</v>
      </c>
      <c r="AH116" s="2">
        <v>1.824883789</v>
      </c>
      <c r="AI116" s="2">
        <v>1.8579429670000001</v>
      </c>
      <c r="AJ116" s="2">
        <v>1.8909646</v>
      </c>
      <c r="AK116" s="2">
        <v>1.9243352460000001</v>
      </c>
      <c r="AL116" s="2">
        <v>1.9582402000000001</v>
      </c>
      <c r="AM116" s="2">
        <v>1.992834118</v>
      </c>
      <c r="AN116" s="2">
        <v>2.027886283</v>
      </c>
      <c r="AO116" s="2">
        <v>2.0639672610000002</v>
      </c>
      <c r="AP116" s="2">
        <v>2.1010432469999998</v>
      </c>
      <c r="AQ116" s="2">
        <v>2.1392205039999999</v>
      </c>
      <c r="AR116" s="2">
        <v>2.1785961180000002</v>
      </c>
      <c r="AS116" s="2">
        <v>2.2194638840000001</v>
      </c>
      <c r="AT116" s="2">
        <v>2.2618412029999999</v>
      </c>
      <c r="AU116" s="2">
        <v>2.305862436</v>
      </c>
      <c r="AV116" s="2">
        <v>2.351659122</v>
      </c>
      <c r="AW116" s="2">
        <v>2.3994232740000001</v>
      </c>
    </row>
    <row r="117" spans="1:49">
      <c r="A117" s="50"/>
      <c r="B117" t="s">
        <v>219</v>
      </c>
      <c r="C117" s="2">
        <v>0.96116878123798499</v>
      </c>
      <c r="D117" s="2">
        <v>0.98039215686274495</v>
      </c>
      <c r="E117" s="2">
        <v>1.0000178959999999</v>
      </c>
      <c r="F117" s="2">
        <v>1.016398278</v>
      </c>
      <c r="G117" s="2">
        <v>1.0274342460000001</v>
      </c>
      <c r="H117" s="2">
        <v>1.0295671820000001</v>
      </c>
      <c r="I117" s="2">
        <v>1.055521478</v>
      </c>
      <c r="J117" s="2">
        <v>1.086151796</v>
      </c>
      <c r="K117" s="2">
        <v>1.1091287729999999</v>
      </c>
      <c r="L117" s="2">
        <v>1.129574903</v>
      </c>
      <c r="M117" s="2">
        <v>1.15340581</v>
      </c>
      <c r="N117" s="2">
        <v>1.1872698209999999</v>
      </c>
      <c r="O117" s="2">
        <v>1.2128568719999999</v>
      </c>
      <c r="P117" s="2">
        <v>1.236876294</v>
      </c>
      <c r="Q117" s="2">
        <v>1.255473625</v>
      </c>
      <c r="R117" s="2">
        <v>1.2705164529999999</v>
      </c>
      <c r="S117" s="2">
        <v>1.280772027</v>
      </c>
      <c r="T117" s="2">
        <v>1.306731452</v>
      </c>
      <c r="U117" s="2">
        <v>1.335070475</v>
      </c>
      <c r="V117" s="2">
        <v>1.37203879</v>
      </c>
      <c r="W117" s="2">
        <v>1.407389703</v>
      </c>
      <c r="X117" s="2">
        <v>1.449031886</v>
      </c>
      <c r="Y117" s="2">
        <v>1.4864320390000001</v>
      </c>
      <c r="Z117" s="2">
        <v>1.5271188710000001</v>
      </c>
      <c r="AA117" s="2">
        <v>1.5685525149999999</v>
      </c>
      <c r="AB117" s="2">
        <v>1.60905952</v>
      </c>
      <c r="AC117" s="2">
        <v>1.64781164</v>
      </c>
      <c r="AD117" s="2">
        <v>1.6853107940000001</v>
      </c>
      <c r="AE117" s="2">
        <v>1.720412018</v>
      </c>
      <c r="AF117" s="2">
        <v>1.7529228889999999</v>
      </c>
      <c r="AG117" s="2">
        <v>1.7831025920000001</v>
      </c>
      <c r="AH117" s="2">
        <v>1.81183819</v>
      </c>
      <c r="AI117" s="2">
        <v>1.83875937</v>
      </c>
      <c r="AJ117" s="2">
        <v>1.8644411780000001</v>
      </c>
      <c r="AK117" s="2">
        <v>1.89057019</v>
      </c>
      <c r="AL117" s="2">
        <v>1.917232933</v>
      </c>
      <c r="AM117" s="2">
        <v>1.944524565</v>
      </c>
      <c r="AN117" s="2">
        <v>1.9713431589999999</v>
      </c>
      <c r="AO117" s="2">
        <v>1.9995539440000001</v>
      </c>
      <c r="AP117" s="2">
        <v>2.0295408930000001</v>
      </c>
      <c r="AQ117" s="2">
        <v>2.0618210279999998</v>
      </c>
      <c r="AR117" s="2">
        <v>2.0954573289999998</v>
      </c>
      <c r="AS117" s="2">
        <v>2.13091469</v>
      </c>
      <c r="AT117" s="2">
        <v>2.1681222359999999</v>
      </c>
      <c r="AU117" s="2">
        <v>2.2066758540000002</v>
      </c>
      <c r="AV117" s="2">
        <v>2.2467517149999998</v>
      </c>
      <c r="AW117" s="2">
        <v>2.291123314</v>
      </c>
    </row>
    <row r="120" spans="1:49">
      <c r="A120" s="51" t="s">
        <v>227</v>
      </c>
      <c r="B120" t="s">
        <v>207</v>
      </c>
      <c r="C120" s="9">
        <v>98607.642614895303</v>
      </c>
      <c r="D120" s="9">
        <v>100190.82021262319</v>
      </c>
      <c r="E120" s="9">
        <v>101797.75889558333</v>
      </c>
      <c r="F120" s="9">
        <v>104043.34253172622</v>
      </c>
      <c r="G120" s="9">
        <v>102353.72505104126</v>
      </c>
      <c r="H120" s="9">
        <v>101443.5568376959</v>
      </c>
      <c r="I120" s="9">
        <v>105731.18804101441</v>
      </c>
      <c r="J120" s="9">
        <v>104680.58940509247</v>
      </c>
      <c r="K120" s="9">
        <v>105059.08726515449</v>
      </c>
      <c r="L120" s="9">
        <v>101810.18731958674</v>
      </c>
      <c r="M120" s="9">
        <v>105913.74948878253</v>
      </c>
      <c r="N120" s="9">
        <v>105490.62025199764</v>
      </c>
      <c r="O120" s="9">
        <v>103084.73080120813</v>
      </c>
      <c r="P120" s="9">
        <v>104968.55149312774</v>
      </c>
      <c r="Q120" s="9">
        <v>103831.57977574173</v>
      </c>
      <c r="R120" s="9">
        <v>104237.08319403257</v>
      </c>
      <c r="S120" s="9">
        <v>105557.79949211194</v>
      </c>
      <c r="T120" s="9">
        <v>107195.26880458803</v>
      </c>
      <c r="U120" s="9">
        <v>108492.19544468718</v>
      </c>
      <c r="V120" s="9">
        <v>110018.44999926571</v>
      </c>
      <c r="W120" s="9">
        <v>111192.41850527124</v>
      </c>
      <c r="X120" s="9">
        <v>112367.91255635653</v>
      </c>
      <c r="Y120" s="9">
        <v>113337.61679731752</v>
      </c>
      <c r="Z120" s="9">
        <v>114462.28602527604</v>
      </c>
      <c r="AA120" s="9">
        <v>115684.47472131776</v>
      </c>
      <c r="AB120" s="9">
        <v>117002.12407402325</v>
      </c>
      <c r="AC120" s="9">
        <v>118415.24207673439</v>
      </c>
      <c r="AD120" s="9">
        <v>119935.66385816892</v>
      </c>
      <c r="AE120" s="9">
        <v>121569.06057608912</v>
      </c>
      <c r="AF120" s="9">
        <v>123269.51233494429</v>
      </c>
      <c r="AG120" s="9">
        <v>125023.78677510977</v>
      </c>
      <c r="AH120" s="9">
        <v>126866.48240654639</v>
      </c>
      <c r="AI120" s="9">
        <v>128714.08132219115</v>
      </c>
      <c r="AJ120" s="9">
        <v>130611.60353557656</v>
      </c>
      <c r="AK120" s="9">
        <v>132563.8511257364</v>
      </c>
      <c r="AL120" s="9">
        <v>134564.83308290949</v>
      </c>
      <c r="AM120" s="9">
        <v>136611.18264566569</v>
      </c>
      <c r="AN120" s="9">
        <v>138641.79728857926</v>
      </c>
      <c r="AO120" s="9">
        <v>140731.17114563246</v>
      </c>
      <c r="AP120" s="9">
        <v>142860.82092835408</v>
      </c>
      <c r="AQ120" s="9">
        <v>145041.72315170075</v>
      </c>
      <c r="AR120" s="9">
        <v>147257.70589141359</v>
      </c>
      <c r="AS120" s="9">
        <v>149510.87160676587</v>
      </c>
      <c r="AT120" s="9">
        <v>151803.94592217318</v>
      </c>
      <c r="AU120" s="9">
        <v>154134.4271056751</v>
      </c>
      <c r="AV120" s="9">
        <v>156503.84086011469</v>
      </c>
      <c r="AW120" s="9">
        <v>158968.23392215991</v>
      </c>
    </row>
    <row r="121" spans="1:49">
      <c r="A121" s="51"/>
      <c r="B121" t="s">
        <v>208</v>
      </c>
      <c r="C121" s="9">
        <v>153465.19943972191</v>
      </c>
      <c r="D121" s="9">
        <v>155929.13285645141</v>
      </c>
      <c r="E121" s="9">
        <v>158432.62552117</v>
      </c>
      <c r="F121" s="9">
        <v>161599.09860700407</v>
      </c>
      <c r="G121" s="9">
        <v>159254.95289306968</v>
      </c>
      <c r="H121" s="9">
        <v>157976.74087044172</v>
      </c>
      <c r="I121" s="9">
        <v>159968.03549760897</v>
      </c>
      <c r="J121" s="9">
        <v>163454.9436672015</v>
      </c>
      <c r="K121" s="9">
        <v>161424.75404068167</v>
      </c>
      <c r="L121" s="9">
        <v>160169.32713701256</v>
      </c>
      <c r="M121" s="9">
        <v>163404.1784289506</v>
      </c>
      <c r="N121" s="9">
        <v>163504.45467872068</v>
      </c>
      <c r="O121" s="9">
        <v>163583.23124177981</v>
      </c>
      <c r="P121" s="9">
        <v>167362.47516815542</v>
      </c>
      <c r="Q121" s="9">
        <v>168287.36410426247</v>
      </c>
      <c r="R121" s="9">
        <v>166645.48756537636</v>
      </c>
      <c r="S121" s="9">
        <v>169979.35265463093</v>
      </c>
      <c r="T121" s="9">
        <v>173975.69374909534</v>
      </c>
      <c r="U121" s="9">
        <v>177335.75397600039</v>
      </c>
      <c r="V121" s="9">
        <v>180886.11301374139</v>
      </c>
      <c r="W121" s="9">
        <v>183745.22234067254</v>
      </c>
      <c r="X121" s="9">
        <v>186562.9152886534</v>
      </c>
      <c r="Y121" s="9">
        <v>188958.68968049891</v>
      </c>
      <c r="Z121" s="9">
        <v>191561.85776112395</v>
      </c>
      <c r="AA121" s="9">
        <v>194369.13263653064</v>
      </c>
      <c r="AB121" s="9">
        <v>197365.91874254792</v>
      </c>
      <c r="AC121" s="9">
        <v>200532.42238106311</v>
      </c>
      <c r="AD121" s="9">
        <v>203835.53110461766</v>
      </c>
      <c r="AE121" s="9">
        <v>207377.55422194878</v>
      </c>
      <c r="AF121" s="9">
        <v>211000.89604209186</v>
      </c>
      <c r="AG121" s="9">
        <v>214667.42237968202</v>
      </c>
      <c r="AH121" s="9">
        <v>218490.88935353007</v>
      </c>
      <c r="AI121" s="9">
        <v>222239.2018238405</v>
      </c>
      <c r="AJ121" s="9">
        <v>226035.65879130687</v>
      </c>
      <c r="AK121" s="9">
        <v>229889.80418234793</v>
      </c>
      <c r="AL121" s="9">
        <v>233812.15347252993</v>
      </c>
      <c r="AM121" s="9">
        <v>237808.29088245329</v>
      </c>
      <c r="AN121" s="9">
        <v>241879.59741941976</v>
      </c>
      <c r="AO121" s="9">
        <v>246031.58666727543</v>
      </c>
      <c r="AP121" s="9">
        <v>250257.06503641154</v>
      </c>
      <c r="AQ121" s="9">
        <v>254563.34310448094</v>
      </c>
      <c r="AR121" s="9">
        <v>258951.72941409293</v>
      </c>
      <c r="AS121" s="9">
        <v>263427.63870986435</v>
      </c>
      <c r="AT121" s="9">
        <v>267975.35255130805</v>
      </c>
      <c r="AU121" s="9">
        <v>272599.19401224103</v>
      </c>
      <c r="AV121" s="9">
        <v>277295.45316154155</v>
      </c>
      <c r="AW121" s="9">
        <v>282060.48704896611</v>
      </c>
    </row>
    <row r="122" spans="1:49">
      <c r="A122" s="51"/>
      <c r="B122" t="s">
        <v>209</v>
      </c>
      <c r="C122" s="9">
        <v>115047.15265722746</v>
      </c>
      <c r="D122" s="9">
        <v>116894.27190619515</v>
      </c>
      <c r="E122" s="9">
        <v>118720.52930189876</v>
      </c>
      <c r="F122" s="9">
        <v>119812.342552246</v>
      </c>
      <c r="G122" s="9">
        <v>116948.09542683185</v>
      </c>
      <c r="H122" s="9">
        <v>102247.808316599</v>
      </c>
      <c r="I122" s="9">
        <v>111910.48216379099</v>
      </c>
      <c r="J122" s="9">
        <v>114196.23055030352</v>
      </c>
      <c r="K122" s="9">
        <v>113143.72177729441</v>
      </c>
      <c r="L122" s="9">
        <v>114000.60100380701</v>
      </c>
      <c r="M122" s="9">
        <v>115244.38783687924</v>
      </c>
      <c r="N122" s="9">
        <v>121670.2918953914</v>
      </c>
      <c r="O122" s="9">
        <v>124591.16200028535</v>
      </c>
      <c r="P122" s="9">
        <v>135194.74514545032</v>
      </c>
      <c r="Q122" s="9">
        <v>136627.5941665984</v>
      </c>
      <c r="R122" s="9">
        <v>138776.23971732758</v>
      </c>
      <c r="S122" s="9">
        <v>138438.60724686747</v>
      </c>
      <c r="T122" s="9">
        <v>139724.87773267936</v>
      </c>
      <c r="U122" s="9">
        <v>140989.30581792767</v>
      </c>
      <c r="V122" s="9">
        <v>143096.31725350162</v>
      </c>
      <c r="W122" s="9">
        <v>144533.36133140363</v>
      </c>
      <c r="X122" s="9">
        <v>145908.42146294843</v>
      </c>
      <c r="Y122" s="9">
        <v>148654.46004919626</v>
      </c>
      <c r="Z122" s="9">
        <v>150947.35319330942</v>
      </c>
      <c r="AA122" s="9">
        <v>153061.57609698875</v>
      </c>
      <c r="AB122" s="9">
        <v>155164.32567215152</v>
      </c>
      <c r="AC122" s="9">
        <v>157322.93414998378</v>
      </c>
      <c r="AD122" s="9">
        <v>159543.58885328003</v>
      </c>
      <c r="AE122" s="9">
        <v>161195.01212175496</v>
      </c>
      <c r="AF122" s="9">
        <v>163316.68948851593</v>
      </c>
      <c r="AG122" s="9">
        <v>165637.84137808695</v>
      </c>
      <c r="AH122" s="9">
        <v>167424.23198766663</v>
      </c>
      <c r="AI122" s="9">
        <v>170362.76012229369</v>
      </c>
      <c r="AJ122" s="9">
        <v>173118.97588641784</v>
      </c>
      <c r="AK122" s="9">
        <v>175850.57676512838</v>
      </c>
      <c r="AL122" s="9">
        <v>178598.56902566264</v>
      </c>
      <c r="AM122" s="9">
        <v>181371.43234101325</v>
      </c>
      <c r="AN122" s="9">
        <v>184016.42627037709</v>
      </c>
      <c r="AO122" s="9">
        <v>186847.73027675145</v>
      </c>
      <c r="AP122" s="9">
        <v>189739.23555659025</v>
      </c>
      <c r="AQ122" s="9">
        <v>192682.60189951587</v>
      </c>
      <c r="AR122" s="9">
        <v>195657.77463470824</v>
      </c>
      <c r="AS122" s="9">
        <v>198617.58039953778</v>
      </c>
      <c r="AT122" s="9">
        <v>201616.0389999749</v>
      </c>
      <c r="AU122" s="9">
        <v>204645.26294684116</v>
      </c>
      <c r="AV122" s="9">
        <v>207694.74676619971</v>
      </c>
      <c r="AW122" s="9">
        <v>210775.95766511644</v>
      </c>
    </row>
    <row r="123" spans="1:49">
      <c r="A123" s="51"/>
      <c r="B123" t="s">
        <v>210</v>
      </c>
      <c r="C123" s="9">
        <v>8756.1467734135294</v>
      </c>
      <c r="D123" s="9">
        <v>8896.7295421166</v>
      </c>
      <c r="E123" s="9">
        <v>9039.5690443753119</v>
      </c>
      <c r="F123" s="9">
        <v>9121.4923911983515</v>
      </c>
      <c r="G123" s="9">
        <v>8570.7059803143638</v>
      </c>
      <c r="H123" s="9">
        <v>7356.8180006939901</v>
      </c>
      <c r="I123" s="9">
        <v>7613.6456930881986</v>
      </c>
      <c r="J123" s="9">
        <v>8525.5265738640319</v>
      </c>
      <c r="K123" s="9">
        <v>7976.3803651278977</v>
      </c>
      <c r="L123" s="9">
        <v>7692.187251653474</v>
      </c>
      <c r="M123" s="9">
        <v>7774.9500717064475</v>
      </c>
      <c r="N123" s="9">
        <v>7673.2249447222912</v>
      </c>
      <c r="O123" s="9">
        <v>7959.8637156038003</v>
      </c>
      <c r="P123" s="9">
        <v>8329.5517991934685</v>
      </c>
      <c r="Q123" s="9">
        <v>8471.2896438833359</v>
      </c>
      <c r="R123" s="9">
        <v>8506.4037330402716</v>
      </c>
      <c r="S123" s="9">
        <v>8615.40367637296</v>
      </c>
      <c r="T123" s="9">
        <v>8757.4225372500732</v>
      </c>
      <c r="U123" s="9">
        <v>8850.4894282147234</v>
      </c>
      <c r="V123" s="9">
        <v>8971.0386716831108</v>
      </c>
      <c r="W123" s="9">
        <v>9055.2678656276239</v>
      </c>
      <c r="X123" s="9">
        <v>9137.9670309135472</v>
      </c>
      <c r="Y123" s="9">
        <v>9205.470496561933</v>
      </c>
      <c r="Z123" s="9">
        <v>9290.9901610631277</v>
      </c>
      <c r="AA123" s="9">
        <v>9385.7690733643685</v>
      </c>
      <c r="AB123" s="9">
        <v>9490.6049482878134</v>
      </c>
      <c r="AC123" s="9">
        <v>9605.7058549241865</v>
      </c>
      <c r="AD123" s="9">
        <v>9731.4042461326862</v>
      </c>
      <c r="AE123" s="9">
        <v>9865.9956358161107</v>
      </c>
      <c r="AF123" s="9">
        <v>10009.374593133613</v>
      </c>
      <c r="AG123" s="9">
        <v>10159.129797996195</v>
      </c>
      <c r="AH123" s="9">
        <v>10314.531249457861</v>
      </c>
      <c r="AI123" s="9">
        <v>10476.358352184689</v>
      </c>
      <c r="AJ123" s="9">
        <v>10641.890936397625</v>
      </c>
      <c r="AK123" s="9">
        <v>10811.876815832184</v>
      </c>
      <c r="AL123" s="9">
        <v>10985.796109250985</v>
      </c>
      <c r="AM123" s="9">
        <v>11163.249824029903</v>
      </c>
      <c r="AN123" s="9">
        <v>11340.788979862225</v>
      </c>
      <c r="AO123" s="9">
        <v>11524.505172981289</v>
      </c>
      <c r="AP123" s="9">
        <v>11711.44632897199</v>
      </c>
      <c r="AQ123" s="9">
        <v>11901.832279780259</v>
      </c>
      <c r="AR123" s="9">
        <v>12094.613079147031</v>
      </c>
      <c r="AS123" s="9">
        <v>12290.174385923872</v>
      </c>
      <c r="AT123" s="9">
        <v>12487.471386511617</v>
      </c>
      <c r="AU123" s="9">
        <v>12686.652592392942</v>
      </c>
      <c r="AV123" s="9">
        <v>12887.595292636142</v>
      </c>
      <c r="AW123" s="9">
        <v>13091.831353166433</v>
      </c>
    </row>
    <row r="124" spans="1:49">
      <c r="A124" s="51"/>
      <c r="B124" t="s">
        <v>211</v>
      </c>
      <c r="C124" s="9">
        <v>25995.199804426513</v>
      </c>
      <c r="D124" s="9">
        <v>26412.561145672236</v>
      </c>
      <c r="E124" s="9">
        <v>26836.623809608507</v>
      </c>
      <c r="F124" s="9">
        <v>27149.5338867106</v>
      </c>
      <c r="G124" s="9">
        <v>25524.235540093279</v>
      </c>
      <c r="H124" s="9">
        <v>21863.024749912085</v>
      </c>
      <c r="I124" s="9">
        <v>22669.202755886574</v>
      </c>
      <c r="J124" s="9">
        <v>25601.097935417863</v>
      </c>
      <c r="K124" s="9">
        <v>23748.62558199665</v>
      </c>
      <c r="L124" s="9">
        <v>22833.980867958766</v>
      </c>
      <c r="M124" s="9">
        <v>23084.188086189704</v>
      </c>
      <c r="N124" s="9">
        <v>22676.849107724884</v>
      </c>
      <c r="O124" s="9">
        <v>23596.613228063798</v>
      </c>
      <c r="P124" s="9">
        <v>24733.833723753854</v>
      </c>
      <c r="Q124" s="9">
        <v>25102.261472166756</v>
      </c>
      <c r="R124" s="9">
        <v>25268.167006911997</v>
      </c>
      <c r="S124" s="9">
        <v>24976.003085377615</v>
      </c>
      <c r="T124" s="9">
        <v>25439.728461585433</v>
      </c>
      <c r="U124" s="9">
        <v>25469.731877622959</v>
      </c>
      <c r="V124" s="9">
        <v>25862.876934398573</v>
      </c>
      <c r="W124" s="9">
        <v>25730.224111052004</v>
      </c>
      <c r="X124" s="9">
        <v>25707.032801398873</v>
      </c>
      <c r="Y124" s="9">
        <v>25304.374769607646</v>
      </c>
      <c r="Z124" s="9">
        <v>25116.705910951638</v>
      </c>
      <c r="AA124" s="9">
        <v>24939.072767695587</v>
      </c>
      <c r="AB124" s="9">
        <v>24778.958970456621</v>
      </c>
      <c r="AC124" s="9">
        <v>24647.897989306122</v>
      </c>
      <c r="AD124" s="9">
        <v>24587.552379225897</v>
      </c>
      <c r="AE124" s="9">
        <v>24549.066902403625</v>
      </c>
      <c r="AF124" s="9">
        <v>24530.358106249587</v>
      </c>
      <c r="AG124" s="9">
        <v>24528.782485568878</v>
      </c>
      <c r="AH124" s="9">
        <v>24555.56311324086</v>
      </c>
      <c r="AI124" s="9">
        <v>24582.82923746384</v>
      </c>
      <c r="AJ124" s="9">
        <v>24616.522665277502</v>
      </c>
      <c r="AK124" s="9">
        <v>24677.259451866601</v>
      </c>
      <c r="AL124" s="9">
        <v>24747.230452337488</v>
      </c>
      <c r="AM124" s="9">
        <v>24821.824776173169</v>
      </c>
      <c r="AN124" s="9">
        <v>24855.929253903647</v>
      </c>
      <c r="AO124" s="9">
        <v>24915.670441567676</v>
      </c>
      <c r="AP124" s="9">
        <v>24983.373603067168</v>
      </c>
      <c r="AQ124" s="9">
        <v>25071.473035998937</v>
      </c>
      <c r="AR124" s="9">
        <v>25155.95210298615</v>
      </c>
      <c r="AS124" s="9">
        <v>25252.810360921441</v>
      </c>
      <c r="AT124" s="9">
        <v>25357.337401795543</v>
      </c>
      <c r="AU124" s="9">
        <v>25462.870983594952</v>
      </c>
      <c r="AV124" s="9">
        <v>25572.699464621714</v>
      </c>
      <c r="AW124" s="9">
        <v>25742.989198993826</v>
      </c>
    </row>
    <row r="125" spans="1:49">
      <c r="A125" s="51"/>
      <c r="B125" t="s">
        <v>212</v>
      </c>
      <c r="C125" s="9">
        <v>26329.653595322874</v>
      </c>
      <c r="D125" s="9">
        <v>26752.384700363575</v>
      </c>
      <c r="E125" s="9">
        <v>27181.902099532123</v>
      </c>
      <c r="F125" s="9">
        <v>27555.510635506664</v>
      </c>
      <c r="G125" s="9">
        <v>26732.087342766368</v>
      </c>
      <c r="H125" s="9">
        <v>23962.169579186699</v>
      </c>
      <c r="I125" s="9">
        <v>25493.333650498887</v>
      </c>
      <c r="J125" s="9">
        <v>24974.405249573298</v>
      </c>
      <c r="K125" s="9">
        <v>23904.789268226807</v>
      </c>
      <c r="L125" s="9">
        <v>23956.175077463875</v>
      </c>
      <c r="M125" s="9">
        <v>23789.451157915231</v>
      </c>
      <c r="N125" s="9">
        <v>24035.709810912886</v>
      </c>
      <c r="O125" s="9">
        <v>23924.829752885955</v>
      </c>
      <c r="P125" s="9">
        <v>24055.935230194886</v>
      </c>
      <c r="Q125" s="9">
        <v>24153.052755955439</v>
      </c>
      <c r="R125" s="9">
        <v>23761.250201872135</v>
      </c>
      <c r="S125" s="9">
        <v>23893.422599924856</v>
      </c>
      <c r="T125" s="9">
        <v>24124.253589130938</v>
      </c>
      <c r="U125" s="9">
        <v>24221.009277689165</v>
      </c>
      <c r="V125" s="9">
        <v>24358.415010780234</v>
      </c>
      <c r="W125" s="9">
        <v>24336.554230763024</v>
      </c>
      <c r="X125" s="9">
        <v>24268.23016893501</v>
      </c>
      <c r="Y125" s="9">
        <v>24138.382151072197</v>
      </c>
      <c r="Z125" s="9">
        <v>24052.481508003108</v>
      </c>
      <c r="AA125" s="9">
        <v>23986.056466851194</v>
      </c>
      <c r="AB125" s="9">
        <v>23942.800271270753</v>
      </c>
      <c r="AC125" s="9">
        <v>23923.434958202397</v>
      </c>
      <c r="AD125" s="9">
        <v>23946.692424456436</v>
      </c>
      <c r="AE125" s="9">
        <v>24000.472728399222</v>
      </c>
      <c r="AF125" s="9">
        <v>24075.751227005236</v>
      </c>
      <c r="AG125" s="9">
        <v>24166.39290719862</v>
      </c>
      <c r="AH125" s="9">
        <v>24270.646021253458</v>
      </c>
      <c r="AI125" s="9">
        <v>24385.767788688172</v>
      </c>
      <c r="AJ125" s="9">
        <v>24509.242683619545</v>
      </c>
      <c r="AK125" s="9">
        <v>24641.032380919638</v>
      </c>
      <c r="AL125" s="9">
        <v>24779.372174310989</v>
      </c>
      <c r="AM125" s="9">
        <v>24922.838698185937</v>
      </c>
      <c r="AN125" s="9">
        <v>25062.156763406376</v>
      </c>
      <c r="AO125" s="9">
        <v>25213.616779682467</v>
      </c>
      <c r="AP125" s="9">
        <v>25368.798497608404</v>
      </c>
      <c r="AQ125" s="9">
        <v>25527.837290288018</v>
      </c>
      <c r="AR125" s="9">
        <v>25688.708461680941</v>
      </c>
      <c r="AS125" s="9">
        <v>25852.445392750498</v>
      </c>
      <c r="AT125" s="9">
        <v>26015.925764261978</v>
      </c>
      <c r="AU125" s="9">
        <v>26180.105939905039</v>
      </c>
      <c r="AV125" s="9">
        <v>26344.812955483529</v>
      </c>
      <c r="AW125" s="9">
        <v>26512.605800257788</v>
      </c>
    </row>
    <row r="126" spans="1:49">
      <c r="A126" s="51"/>
      <c r="B126" t="s">
        <v>213</v>
      </c>
      <c r="C126" s="9">
        <v>7418.7659500267937</v>
      </c>
      <c r="D126" s="9">
        <v>7537.8766370223184</v>
      </c>
      <c r="E126" s="9">
        <v>7658.8985322650315</v>
      </c>
      <c r="F126" s="9">
        <v>7730.0333478490929</v>
      </c>
      <c r="G126" s="9">
        <v>7821.672940116031</v>
      </c>
      <c r="H126" s="9">
        <v>7235.2093976535689</v>
      </c>
      <c r="I126" s="9">
        <v>7562.6231291513777</v>
      </c>
      <c r="J126" s="9">
        <v>7704.2212472225174</v>
      </c>
      <c r="K126" s="9">
        <v>7556.9548909362302</v>
      </c>
      <c r="L126" s="9">
        <v>7540.5468180353728</v>
      </c>
      <c r="M126" s="9">
        <v>7510.1361243281644</v>
      </c>
      <c r="N126" s="9">
        <v>7672.1489337581734</v>
      </c>
      <c r="O126" s="9">
        <v>7858.171255439579</v>
      </c>
      <c r="P126" s="9">
        <v>8064.6022695425281</v>
      </c>
      <c r="Q126" s="9">
        <v>8135.3657393696803</v>
      </c>
      <c r="R126" s="9">
        <v>8292.8077674590495</v>
      </c>
      <c r="S126" s="9">
        <v>8398.0582076247392</v>
      </c>
      <c r="T126" s="9">
        <v>8477.3172994292763</v>
      </c>
      <c r="U126" s="9">
        <v>8512.9679072265408</v>
      </c>
      <c r="V126" s="9">
        <v>8573.9751476157162</v>
      </c>
      <c r="W126" s="9">
        <v>8617.4856784619478</v>
      </c>
      <c r="X126" s="9">
        <v>8651.5966525853237</v>
      </c>
      <c r="Y126" s="9">
        <v>8698.2799778013596</v>
      </c>
      <c r="Z126" s="9">
        <v>8763.101028495601</v>
      </c>
      <c r="AA126" s="9">
        <v>8839.59595482636</v>
      </c>
      <c r="AB126" s="9">
        <v>8926.0860477560691</v>
      </c>
      <c r="AC126" s="9">
        <v>9022.5277034704086</v>
      </c>
      <c r="AD126" s="9">
        <v>9129.4514587573722</v>
      </c>
      <c r="AE126" s="9">
        <v>9245.7339677387772</v>
      </c>
      <c r="AF126" s="9">
        <v>9370.8088435669906</v>
      </c>
      <c r="AG126" s="9">
        <v>9503.7287796923956</v>
      </c>
      <c r="AH126" s="9">
        <v>9643.7349541252552</v>
      </c>
      <c r="AI126" s="9">
        <v>9790.8162521677987</v>
      </c>
      <c r="AJ126" s="9">
        <v>9944.1878013167625</v>
      </c>
      <c r="AK126" s="9">
        <v>10102.258460355828</v>
      </c>
      <c r="AL126" s="9">
        <v>10264.423853013095</v>
      </c>
      <c r="AM126" s="9">
        <v>10429.842460409589</v>
      </c>
      <c r="AN126" s="9">
        <v>10596.345860257348</v>
      </c>
      <c r="AO126" s="9">
        <v>10766.882427706259</v>
      </c>
      <c r="AP126" s="9">
        <v>10939.293068303174</v>
      </c>
      <c r="AQ126" s="9">
        <v>11113.401401754269</v>
      </c>
      <c r="AR126" s="9">
        <v>11288.548264057086</v>
      </c>
      <c r="AS126" s="9">
        <v>11464.012588072274</v>
      </c>
      <c r="AT126" s="9">
        <v>11639.544519342033</v>
      </c>
      <c r="AU126" s="9">
        <v>11815.459005921462</v>
      </c>
      <c r="AV126" s="9">
        <v>11991.610145451114</v>
      </c>
      <c r="AW126" s="9">
        <v>12168.625698522028</v>
      </c>
    </row>
    <row r="127" spans="1:49">
      <c r="A127" s="51"/>
      <c r="B127" t="s">
        <v>214</v>
      </c>
      <c r="C127" s="9">
        <v>27525.466333494129</v>
      </c>
      <c r="D127" s="9">
        <v>27967.396598842814</v>
      </c>
      <c r="E127" s="9">
        <v>28416.458139412589</v>
      </c>
      <c r="F127" s="9">
        <v>28732.648028256976</v>
      </c>
      <c r="G127" s="9">
        <v>29117.701748044907</v>
      </c>
      <c r="H127" s="9">
        <v>27165.478472648316</v>
      </c>
      <c r="I127" s="9">
        <v>28432.455639849766</v>
      </c>
      <c r="J127" s="9">
        <v>29093.464230142836</v>
      </c>
      <c r="K127" s="9">
        <v>28914.468346489328</v>
      </c>
      <c r="L127" s="9">
        <v>29064.715928852445</v>
      </c>
      <c r="M127" s="9">
        <v>29213.41164824125</v>
      </c>
      <c r="N127" s="9">
        <v>30103.559419848858</v>
      </c>
      <c r="O127" s="9">
        <v>30845.679419196447</v>
      </c>
      <c r="P127" s="9">
        <v>31970.946009016869</v>
      </c>
      <c r="Q127" s="9">
        <v>32573.372034601674</v>
      </c>
      <c r="R127" s="9">
        <v>33794.821227918073</v>
      </c>
      <c r="S127" s="9">
        <v>34333.118638039246</v>
      </c>
      <c r="T127" s="9">
        <v>34634.124072213766</v>
      </c>
      <c r="U127" s="9">
        <v>34745.862529647027</v>
      </c>
      <c r="V127" s="9">
        <v>34977.319588741411</v>
      </c>
      <c r="W127" s="9">
        <v>35179.869936105177</v>
      </c>
      <c r="X127" s="9">
        <v>35349.864623702459</v>
      </c>
      <c r="Y127" s="9">
        <v>35672.609158215237</v>
      </c>
      <c r="Z127" s="9">
        <v>36088.353847455393</v>
      </c>
      <c r="AA127" s="9">
        <v>36567.82324278522</v>
      </c>
      <c r="AB127" s="9">
        <v>37089.319083008566</v>
      </c>
      <c r="AC127" s="9">
        <v>37641.85991333337</v>
      </c>
      <c r="AD127" s="9">
        <v>38220.246107377687</v>
      </c>
      <c r="AE127" s="9">
        <v>38819.853365058872</v>
      </c>
      <c r="AF127" s="9">
        <v>39438.27096793973</v>
      </c>
      <c r="AG127" s="9">
        <v>40074.391899263297</v>
      </c>
      <c r="AH127" s="9">
        <v>40727.024288696288</v>
      </c>
      <c r="AI127" s="9">
        <v>41395.758144958978</v>
      </c>
      <c r="AJ127" s="9">
        <v>42080.942334957217</v>
      </c>
      <c r="AK127" s="9">
        <v>42778.876947216151</v>
      </c>
      <c r="AL127" s="9">
        <v>43488.861976368949</v>
      </c>
      <c r="AM127" s="9">
        <v>44209.645661187329</v>
      </c>
      <c r="AN127" s="9">
        <v>44917.890105098231</v>
      </c>
      <c r="AO127" s="9">
        <v>45621.075465942726</v>
      </c>
      <c r="AP127" s="9">
        <v>46324.244657222582</v>
      </c>
      <c r="AQ127" s="9">
        <v>47030.455656254184</v>
      </c>
      <c r="AR127" s="9">
        <v>47741.317774374395</v>
      </c>
      <c r="AS127" s="9">
        <v>48442.325678627982</v>
      </c>
      <c r="AT127" s="9">
        <v>49139.286844015456</v>
      </c>
      <c r="AU127" s="9">
        <v>49835.652764251681</v>
      </c>
      <c r="AV127" s="9">
        <v>50533.124895209177</v>
      </c>
      <c r="AW127" s="9">
        <v>51232.227929490153</v>
      </c>
    </row>
    <row r="128" spans="1:49">
      <c r="A128" s="51"/>
      <c r="B128" t="s">
        <v>215</v>
      </c>
      <c r="C128" s="9">
        <v>33976.037937291585</v>
      </c>
      <c r="D128" s="9">
        <v>34521.534216235588</v>
      </c>
      <c r="E128" s="9">
        <v>35075.833892796814</v>
      </c>
      <c r="F128" s="9">
        <v>36405.705528392034</v>
      </c>
      <c r="G128" s="9">
        <v>35811.262429795257</v>
      </c>
      <c r="H128" s="9">
        <v>30694.147495662492</v>
      </c>
      <c r="I128" s="9">
        <v>32662.432432397032</v>
      </c>
      <c r="J128" s="9">
        <v>34067.9656894129</v>
      </c>
      <c r="K128" s="9">
        <v>32830.832451625211</v>
      </c>
      <c r="L128" s="9">
        <v>31310.712575977028</v>
      </c>
      <c r="M128" s="9">
        <v>30663.624563642086</v>
      </c>
      <c r="N128" s="9">
        <v>31610.705125118449</v>
      </c>
      <c r="O128" s="9">
        <v>31815.741609752044</v>
      </c>
      <c r="P128" s="9">
        <v>32912.854066489534</v>
      </c>
      <c r="Q128" s="9">
        <v>33154.592279319309</v>
      </c>
      <c r="R128" s="9">
        <v>32546.313678121565</v>
      </c>
      <c r="S128" s="9">
        <v>32340.639491151287</v>
      </c>
      <c r="T128" s="9">
        <v>32408.777231185999</v>
      </c>
      <c r="U128" s="9">
        <v>32306.4574251019</v>
      </c>
      <c r="V128" s="9">
        <v>32335.771720339297</v>
      </c>
      <c r="W128" s="9">
        <v>32223.967236499804</v>
      </c>
      <c r="X128" s="9">
        <v>32134.042859298741</v>
      </c>
      <c r="Y128" s="9">
        <v>31973.671556945621</v>
      </c>
      <c r="Z128" s="9">
        <v>31905.645124600396</v>
      </c>
      <c r="AA128" s="9">
        <v>31877.257705927404</v>
      </c>
      <c r="AB128" s="9">
        <v>31893.365797427778</v>
      </c>
      <c r="AC128" s="9">
        <v>31955.530758761819</v>
      </c>
      <c r="AD128" s="9">
        <v>32066.743097399583</v>
      </c>
      <c r="AE128" s="9">
        <v>32208.509821852065</v>
      </c>
      <c r="AF128" s="9">
        <v>32393.592295309361</v>
      </c>
      <c r="AG128" s="9">
        <v>32612.208248379502</v>
      </c>
      <c r="AH128" s="9">
        <v>32850.710427399754</v>
      </c>
      <c r="AI128" s="9">
        <v>33133.712088383974</v>
      </c>
      <c r="AJ128" s="9">
        <v>33435.416130870268</v>
      </c>
      <c r="AK128" s="9">
        <v>33759.52160189912</v>
      </c>
      <c r="AL128" s="9">
        <v>34102.434895018334</v>
      </c>
      <c r="AM128" s="9">
        <v>34461.716146231876</v>
      </c>
      <c r="AN128" s="9">
        <v>34818.926882102722</v>
      </c>
      <c r="AO128" s="9">
        <v>35206.374887665312</v>
      </c>
      <c r="AP128" s="9">
        <v>35608.462787945697</v>
      </c>
      <c r="AQ128" s="9">
        <v>36026.126141703149</v>
      </c>
      <c r="AR128" s="9">
        <v>36454.007449376964</v>
      </c>
      <c r="AS128" s="9">
        <v>36893.002510012113</v>
      </c>
      <c r="AT128" s="9">
        <v>37340.394367989931</v>
      </c>
      <c r="AU128" s="9">
        <v>37796.810287502667</v>
      </c>
      <c r="AV128" s="9">
        <v>38261.847612600381</v>
      </c>
      <c r="AW128" s="9">
        <v>38743.600253268363</v>
      </c>
    </row>
    <row r="129" spans="1:49">
      <c r="A129" s="51"/>
      <c r="B129" t="s">
        <v>216</v>
      </c>
      <c r="C129" s="9">
        <v>34508.560431379927</v>
      </c>
      <c r="D129" s="9">
        <v>35062.606531215773</v>
      </c>
      <c r="E129" s="9">
        <v>35625.544737003205</v>
      </c>
      <c r="F129" s="9">
        <v>35699.198407870135</v>
      </c>
      <c r="G129" s="9">
        <v>33299.186866120181</v>
      </c>
      <c r="H129" s="9">
        <v>26870.816158041784</v>
      </c>
      <c r="I129" s="9">
        <v>29705.530177356097</v>
      </c>
      <c r="J129" s="9">
        <v>30629.54391779027</v>
      </c>
      <c r="K129" s="9">
        <v>28993.720626212762</v>
      </c>
      <c r="L129" s="9">
        <v>28785.451104666234</v>
      </c>
      <c r="M129" s="9">
        <v>28901.514078096756</v>
      </c>
      <c r="N129" s="9">
        <v>29105.594653003991</v>
      </c>
      <c r="O129" s="9">
        <v>28439.708680100837</v>
      </c>
      <c r="P129" s="9">
        <v>29962.56809405869</v>
      </c>
      <c r="Q129" s="9">
        <v>30253.334538103674</v>
      </c>
      <c r="R129" s="9">
        <v>29376.229187616107</v>
      </c>
      <c r="S129" s="9">
        <v>29581.608557868203</v>
      </c>
      <c r="T129" s="9">
        <v>29932.794980202532</v>
      </c>
      <c r="U129" s="9">
        <v>30140.590191365554</v>
      </c>
      <c r="V129" s="9">
        <v>30472.356420145763</v>
      </c>
      <c r="W129" s="9">
        <v>30718.675899837104</v>
      </c>
      <c r="X129" s="9">
        <v>30968.310428353379</v>
      </c>
      <c r="Y129" s="9">
        <v>31187.102693755784</v>
      </c>
      <c r="Z129" s="9">
        <v>31477.281439937804</v>
      </c>
      <c r="AA129" s="9">
        <v>31792.97236899866</v>
      </c>
      <c r="AB129" s="9">
        <v>32138.675819838805</v>
      </c>
      <c r="AC129" s="9">
        <v>32516.117237458006</v>
      </c>
      <c r="AD129" s="9">
        <v>32927.67419578119</v>
      </c>
      <c r="AE129" s="9">
        <v>33361.057573970793</v>
      </c>
      <c r="AF129" s="9">
        <v>33826.821889701758</v>
      </c>
      <c r="AG129" s="9">
        <v>34316.786577185398</v>
      </c>
      <c r="AH129" s="9">
        <v>34818.820648492787</v>
      </c>
      <c r="AI129" s="9">
        <v>35354.066061244157</v>
      </c>
      <c r="AJ129" s="9">
        <v>35900.615429757039</v>
      </c>
      <c r="AK129" s="9">
        <v>36461.94764857398</v>
      </c>
      <c r="AL129" s="9">
        <v>37035.426639163241</v>
      </c>
      <c r="AM129" s="9">
        <v>37619.158782029503</v>
      </c>
      <c r="AN129" s="9">
        <v>38193.276061233504</v>
      </c>
      <c r="AO129" s="9">
        <v>38790.703971637478</v>
      </c>
      <c r="AP129" s="9">
        <v>39397.082293012732</v>
      </c>
      <c r="AQ129" s="9">
        <v>40013.548816667266</v>
      </c>
      <c r="AR129" s="9">
        <v>40635.969486044043</v>
      </c>
      <c r="AS129" s="9">
        <v>41265.250679515739</v>
      </c>
      <c r="AT129" s="9">
        <v>41897.111162075169</v>
      </c>
      <c r="AU129" s="9">
        <v>42532.903529593095</v>
      </c>
      <c r="AV129" s="9">
        <v>43172.538335382349</v>
      </c>
      <c r="AW129" s="9">
        <v>43822.690172218492</v>
      </c>
    </row>
    <row r="130" spans="1:49">
      <c r="A130" s="51"/>
      <c r="B130" t="s">
        <v>217</v>
      </c>
      <c r="C130" s="9">
        <v>16199.577547101659</v>
      </c>
      <c r="D130" s="9">
        <v>16459.667004522205</v>
      </c>
      <c r="E130" s="9">
        <v>16723.935276513068</v>
      </c>
      <c r="F130" s="9">
        <v>16638.573904618763</v>
      </c>
      <c r="G130" s="9">
        <v>15726.091900437092</v>
      </c>
      <c r="H130" s="9">
        <v>13101.093367255149</v>
      </c>
      <c r="I130" s="9">
        <v>14245.883397014408</v>
      </c>
      <c r="J130" s="9">
        <v>14428.113312324183</v>
      </c>
      <c r="K130" s="9">
        <v>13825.786100395047</v>
      </c>
      <c r="L130" s="9">
        <v>13508.939924172795</v>
      </c>
      <c r="M130" s="9">
        <v>13661.03784987285</v>
      </c>
      <c r="N130" s="9">
        <v>13599.04635937927</v>
      </c>
      <c r="O130" s="9">
        <v>13372.169533281864</v>
      </c>
      <c r="P130" s="9">
        <v>14086.960288618897</v>
      </c>
      <c r="Q130" s="9">
        <v>14065.248778564363</v>
      </c>
      <c r="R130" s="9">
        <v>13724.529845989595</v>
      </c>
      <c r="S130" s="9">
        <v>13854.012060273919</v>
      </c>
      <c r="T130" s="9">
        <v>14025.276122546833</v>
      </c>
      <c r="U130" s="9">
        <v>14162.955899421439</v>
      </c>
      <c r="V130" s="9">
        <v>14345.762008413765</v>
      </c>
      <c r="W130" s="9">
        <v>14506.72677231114</v>
      </c>
      <c r="X130" s="9">
        <v>14667.350736306002</v>
      </c>
      <c r="Y130" s="9">
        <v>14813.752673229877</v>
      </c>
      <c r="Z130" s="9">
        <v>14981.841186927009</v>
      </c>
      <c r="AA130" s="9">
        <v>15160.691099010355</v>
      </c>
      <c r="AB130" s="9">
        <v>15351.957869472346</v>
      </c>
      <c r="AC130" s="9">
        <v>15556.524366704049</v>
      </c>
      <c r="AD130" s="9">
        <v>15775.469768352052</v>
      </c>
      <c r="AE130" s="9">
        <v>16006.549643052454</v>
      </c>
      <c r="AF130" s="9">
        <v>16249.262229231887</v>
      </c>
      <c r="AG130" s="9">
        <v>16501.812574825854</v>
      </c>
      <c r="AH130" s="9">
        <v>16762.774087422073</v>
      </c>
      <c r="AI130" s="9">
        <v>17032.443992547429</v>
      </c>
      <c r="AJ130" s="9">
        <v>17308.719327665513</v>
      </c>
      <c r="AK130" s="9">
        <v>17591.737419138393</v>
      </c>
      <c r="AL130" s="9">
        <v>17880.333623717346</v>
      </c>
      <c r="AM130" s="9">
        <v>18173.725814863079</v>
      </c>
      <c r="AN130" s="9">
        <v>18467.479316202338</v>
      </c>
      <c r="AO130" s="9">
        <v>18769.428125758583</v>
      </c>
      <c r="AP130" s="9">
        <v>19075.723340837438</v>
      </c>
      <c r="AQ130" s="9">
        <v>19386.654003779731</v>
      </c>
      <c r="AR130" s="9">
        <v>19700.593172197016</v>
      </c>
      <c r="AS130" s="9">
        <v>20018.338292483117</v>
      </c>
      <c r="AT130" s="9">
        <v>20338.379181634264</v>
      </c>
      <c r="AU130" s="9">
        <v>20660.772874858423</v>
      </c>
      <c r="AV130" s="9">
        <v>20985.45428457627</v>
      </c>
      <c r="AW130" s="9">
        <v>21315.378761890857</v>
      </c>
    </row>
    <row r="131" spans="1:49">
      <c r="A131" s="51"/>
      <c r="B131" t="s">
        <v>218</v>
      </c>
      <c r="C131" s="9">
        <v>546214.40437019244</v>
      </c>
      <c r="D131" s="9">
        <v>554984.05331041012</v>
      </c>
      <c r="E131" s="9">
        <v>563849.6121889893</v>
      </c>
      <c r="F131" s="9">
        <v>580790.50715835125</v>
      </c>
      <c r="G131" s="9">
        <v>574531.8579751153</v>
      </c>
      <c r="H131" s="9">
        <v>521496.21329501644</v>
      </c>
      <c r="I131" s="9">
        <v>538257.8501626763</v>
      </c>
      <c r="J131" s="9">
        <v>550758.36427680322</v>
      </c>
      <c r="K131" s="9">
        <v>543852.49340202368</v>
      </c>
      <c r="L131" s="9">
        <v>539032.43676233932</v>
      </c>
      <c r="M131" s="9">
        <v>544056.64625189034</v>
      </c>
      <c r="N131" s="9">
        <v>554008.11041699897</v>
      </c>
      <c r="O131" s="9">
        <v>560575.92734146118</v>
      </c>
      <c r="P131" s="9">
        <v>578938.49589818087</v>
      </c>
      <c r="Q131" s="9">
        <v>587742.28339872719</v>
      </c>
      <c r="R131" s="9">
        <v>600356.33184971381</v>
      </c>
      <c r="S131" s="9">
        <v>610771.6709990903</v>
      </c>
      <c r="T131" s="9">
        <v>626807.26634430676</v>
      </c>
      <c r="U131" s="9">
        <v>635266.39049359097</v>
      </c>
      <c r="V131" s="9">
        <v>645560.16642197722</v>
      </c>
      <c r="W131" s="9">
        <v>653287.99585335294</v>
      </c>
      <c r="X131" s="9">
        <v>660965.2371142559</v>
      </c>
      <c r="Y131" s="9">
        <v>664655.55841977417</v>
      </c>
      <c r="Z131" s="9">
        <v>671452.18269069633</v>
      </c>
      <c r="AA131" s="9">
        <v>678713.61124965991</v>
      </c>
      <c r="AB131" s="9">
        <v>686626.69488648046</v>
      </c>
      <c r="AC131" s="9">
        <v>695195.20900118526</v>
      </c>
      <c r="AD131" s="9">
        <v>704317.75724503002</v>
      </c>
      <c r="AE131" s="9">
        <v>714219.55503159913</v>
      </c>
      <c r="AF131" s="9">
        <v>724738.77338393102</v>
      </c>
      <c r="AG131" s="9">
        <v>735673.73517648783</v>
      </c>
      <c r="AH131" s="9">
        <v>746944.17333957087</v>
      </c>
      <c r="AI131" s="9">
        <v>758690.86778227286</v>
      </c>
      <c r="AJ131" s="9">
        <v>770647.88471482834</v>
      </c>
      <c r="AK131" s="9">
        <v>782931.69114749331</v>
      </c>
      <c r="AL131" s="9">
        <v>795486.54973422096</v>
      </c>
      <c r="AM131" s="9">
        <v>808252.0946894408</v>
      </c>
      <c r="AN131" s="9">
        <v>820160.44851975981</v>
      </c>
      <c r="AO131" s="9">
        <v>833247.67415974196</v>
      </c>
      <c r="AP131" s="9">
        <v>846538.79457331356</v>
      </c>
      <c r="AQ131" s="9">
        <v>860082.27615434944</v>
      </c>
      <c r="AR131" s="9">
        <v>873754.18155835394</v>
      </c>
      <c r="AS131" s="9">
        <v>887801.2393457297</v>
      </c>
      <c r="AT131" s="9">
        <v>901780.54046055593</v>
      </c>
      <c r="AU131" s="9">
        <v>915873.96183578856</v>
      </c>
      <c r="AV131" s="9">
        <v>930084.97266847151</v>
      </c>
      <c r="AW131" s="9">
        <v>944622.49429925543</v>
      </c>
    </row>
    <row r="132" spans="1:49">
      <c r="A132" s="51"/>
      <c r="B132" t="s">
        <v>219</v>
      </c>
      <c r="C132" s="9">
        <v>289446.57950619445</v>
      </c>
      <c r="D132" s="9">
        <v>294093.73796431551</v>
      </c>
      <c r="E132" s="9">
        <v>298803.04314332735</v>
      </c>
      <c r="F132" s="9">
        <v>316412.41218867333</v>
      </c>
      <c r="G132" s="9">
        <v>317798.17188408115</v>
      </c>
      <c r="H132" s="9">
        <v>287304.60569335654</v>
      </c>
      <c r="I132" s="9">
        <v>287179.78030207742</v>
      </c>
      <c r="J132" s="9">
        <v>296319.35748944391</v>
      </c>
      <c r="K132" s="9">
        <v>293121.97614784556</v>
      </c>
      <c r="L132" s="9">
        <v>293417.16782823752</v>
      </c>
      <c r="M132" s="9">
        <v>289150.86291004805</v>
      </c>
      <c r="N132" s="9">
        <v>284173.16149813356</v>
      </c>
      <c r="O132" s="9">
        <v>287934.37668423977</v>
      </c>
      <c r="P132" s="9">
        <v>299508.05690727511</v>
      </c>
      <c r="Q132" s="9">
        <v>308689.70405239239</v>
      </c>
      <c r="R132" s="9">
        <v>319566.72091747768</v>
      </c>
      <c r="S132" s="9">
        <v>315922.75704580854</v>
      </c>
      <c r="T132" s="9">
        <v>328513.32719103579</v>
      </c>
      <c r="U132" s="9">
        <v>333003.19713449985</v>
      </c>
      <c r="V132" s="9">
        <v>345478.64476149849</v>
      </c>
      <c r="W132" s="9">
        <v>346683.78790493769</v>
      </c>
      <c r="X132" s="9">
        <v>350702.92156349897</v>
      </c>
      <c r="Y132" s="9">
        <v>345696.66741599259</v>
      </c>
      <c r="Z132" s="9">
        <v>345315.26922430756</v>
      </c>
      <c r="AA132" s="9">
        <v>344768.7830238638</v>
      </c>
      <c r="AB132" s="9">
        <v>344208.13682005997</v>
      </c>
      <c r="AC132" s="9">
        <v>343930.6725198921</v>
      </c>
      <c r="AD132" s="9">
        <v>345125.84190485073</v>
      </c>
      <c r="AE132" s="9">
        <v>346526.54263700754</v>
      </c>
      <c r="AF132" s="9">
        <v>348067.63846569404</v>
      </c>
      <c r="AG132" s="9">
        <v>349762.83243028168</v>
      </c>
      <c r="AH132" s="9">
        <v>352006.31875952607</v>
      </c>
      <c r="AI132" s="9">
        <v>353885.85163129645</v>
      </c>
      <c r="AJ132" s="9">
        <v>355699.17150568205</v>
      </c>
      <c r="AK132" s="9">
        <v>358116.65696814889</v>
      </c>
      <c r="AL132" s="9">
        <v>360607.47619970201</v>
      </c>
      <c r="AM132" s="9">
        <v>363046.7059348764</v>
      </c>
      <c r="AN132" s="9">
        <v>364050.83928328764</v>
      </c>
      <c r="AO132" s="9">
        <v>365524.17128570209</v>
      </c>
      <c r="AP132" s="9">
        <v>367062.32357111986</v>
      </c>
      <c r="AQ132" s="9">
        <v>369121.63616403699</v>
      </c>
      <c r="AR132" s="9">
        <v>370879.52527426759</v>
      </c>
      <c r="AS132" s="9">
        <v>372899.35118684132</v>
      </c>
      <c r="AT132" s="9">
        <v>375075.16934255586</v>
      </c>
      <c r="AU132" s="9">
        <v>377124.79082300555</v>
      </c>
      <c r="AV132" s="9">
        <v>379182.97309321666</v>
      </c>
      <c r="AW132" s="9">
        <v>383516.93952060555</v>
      </c>
    </row>
    <row r="135" spans="1:49">
      <c r="A135" s="51" t="s">
        <v>228</v>
      </c>
      <c r="B135" t="s">
        <v>207</v>
      </c>
      <c r="C135" s="2">
        <v>88545.924148366103</v>
      </c>
      <c r="D135" s="2">
        <v>89967.557601558845</v>
      </c>
      <c r="E135" s="2">
        <v>91412.007057524446</v>
      </c>
      <c r="F135" s="2">
        <v>93470.638087744665</v>
      </c>
      <c r="G135" s="2">
        <v>91931.23248738976</v>
      </c>
      <c r="H135" s="2">
        <v>91154.661743423625</v>
      </c>
      <c r="I135" s="2">
        <v>95306.25476036912</v>
      </c>
      <c r="J135" s="2">
        <v>94068.65045745908</v>
      </c>
      <c r="K135" s="2">
        <v>94604.117069683867</v>
      </c>
      <c r="L135" s="2">
        <v>91454.371388383108</v>
      </c>
      <c r="M135" s="2">
        <v>95403.221938484901</v>
      </c>
      <c r="N135" s="2">
        <v>94972.139852377717</v>
      </c>
      <c r="O135" s="2">
        <v>92573.081540507308</v>
      </c>
      <c r="P135" s="2">
        <v>94261.13122183473</v>
      </c>
      <c r="Q135" s="2">
        <v>93125.763839163439</v>
      </c>
      <c r="R135" s="2">
        <v>93662.375957759665</v>
      </c>
      <c r="S135" s="2">
        <v>94848.840292150257</v>
      </c>
      <c r="T135" s="2">
        <v>96283.61361222931</v>
      </c>
      <c r="U135" s="2">
        <v>97401.51881641752</v>
      </c>
      <c r="V135" s="2">
        <v>98735.442705279231</v>
      </c>
      <c r="W135" s="2">
        <v>99760.313626481497</v>
      </c>
      <c r="X135" s="2">
        <v>100761.64186819225</v>
      </c>
      <c r="Y135" s="2">
        <v>101576.1710471386</v>
      </c>
      <c r="Z135" s="2">
        <v>102533.91676216613</v>
      </c>
      <c r="AA135" s="2">
        <v>103579.2570806591</v>
      </c>
      <c r="AB135" s="2">
        <v>104709.85468633787</v>
      </c>
      <c r="AC135" s="2">
        <v>105926.18695788347</v>
      </c>
      <c r="AD135" s="2">
        <v>107235.73327057937</v>
      </c>
      <c r="AE135" s="2">
        <v>108644.88034405201</v>
      </c>
      <c r="AF135" s="2">
        <v>110115.27951573145</v>
      </c>
      <c r="AG135" s="2">
        <v>111635.92847635709</v>
      </c>
      <c r="AH135" s="2">
        <v>113235.63597954639</v>
      </c>
      <c r="AI135" s="2">
        <v>114849.89216697443</v>
      </c>
      <c r="AJ135" s="2">
        <v>116509.51141114296</v>
      </c>
      <c r="AK135" s="2">
        <v>118219.11420549617</v>
      </c>
      <c r="AL135" s="2">
        <v>119972.51429500862</v>
      </c>
      <c r="AM135" s="2">
        <v>121766.24381825133</v>
      </c>
      <c r="AN135" s="2">
        <v>123565.01879675379</v>
      </c>
      <c r="AO135" s="2">
        <v>125418.79201685195</v>
      </c>
      <c r="AP135" s="2">
        <v>127309.04383877464</v>
      </c>
      <c r="AQ135" s="2">
        <v>129245.93377379487</v>
      </c>
      <c r="AR135" s="2">
        <v>131213.28236445488</v>
      </c>
      <c r="AS135" s="2">
        <v>133220.43448479404</v>
      </c>
      <c r="AT135" s="2">
        <v>135263.43197125642</v>
      </c>
      <c r="AU135" s="2">
        <v>137339.90854484483</v>
      </c>
      <c r="AV135" s="2">
        <v>139451.57343973967</v>
      </c>
      <c r="AW135" s="2">
        <v>141653.99931381075</v>
      </c>
    </row>
    <row r="136" spans="1:49">
      <c r="A136" s="51"/>
      <c r="B136" t="s">
        <v>208</v>
      </c>
      <c r="C136" s="2">
        <v>163926.10095536229</v>
      </c>
      <c r="D136" s="2">
        <v>166557.9875296001</v>
      </c>
      <c r="E136" s="2">
        <v>169232.129894096</v>
      </c>
      <c r="F136" s="2">
        <v>172614.44453179091</v>
      </c>
      <c r="G136" s="2">
        <v>170110.51092264854</v>
      </c>
      <c r="H136" s="2">
        <v>168745.16997624899</v>
      </c>
      <c r="I136" s="2">
        <v>170872.20056402936</v>
      </c>
      <c r="J136" s="2">
        <v>174596.79258979415</v>
      </c>
      <c r="K136" s="2">
        <v>172428.21581181118</v>
      </c>
      <c r="L136" s="2">
        <v>171087.21321260754</v>
      </c>
      <c r="M136" s="2">
        <v>174542.56704627234</v>
      </c>
      <c r="N136" s="2">
        <v>174649.67854433562</v>
      </c>
      <c r="O136" s="2">
        <v>174733.82483918997</v>
      </c>
      <c r="P136" s="2">
        <v>178770.67962601205</v>
      </c>
      <c r="Q136" s="2">
        <v>179758.61331200067</v>
      </c>
      <c r="R136" s="2">
        <v>178004.81884923606</v>
      </c>
      <c r="S136" s="2">
        <v>181565.93558305211</v>
      </c>
      <c r="T136" s="2">
        <v>185834.68588709526</v>
      </c>
      <c r="U136" s="2">
        <v>189423.78344894273</v>
      </c>
      <c r="V136" s="2">
        <v>193216.15149607844</v>
      </c>
      <c r="W136" s="2">
        <v>196270.15102312801</v>
      </c>
      <c r="X136" s="2">
        <v>199279.91095051359</v>
      </c>
      <c r="Y136" s="2">
        <v>201838.9925394493</v>
      </c>
      <c r="Z136" s="2">
        <v>204619.60454322989</v>
      </c>
      <c r="AA136" s="2">
        <v>207618.23648145451</v>
      </c>
      <c r="AB136" s="2">
        <v>210819.29741851721</v>
      </c>
      <c r="AC136" s="2">
        <v>214201.64469726913</v>
      </c>
      <c r="AD136" s="2">
        <v>217729.90872944644</v>
      </c>
      <c r="AE136" s="2">
        <v>221513.37255735416</v>
      </c>
      <c r="AF136" s="2">
        <v>225383.69815493227</v>
      </c>
      <c r="AG136" s="2">
        <v>229300.15196373384</v>
      </c>
      <c r="AH136" s="2">
        <v>233384.24410489711</v>
      </c>
      <c r="AI136" s="2">
        <v>237388.05909154154</v>
      </c>
      <c r="AJ136" s="2">
        <v>241443.30032465735</v>
      </c>
      <c r="AK136" s="2">
        <v>245560.16199804607</v>
      </c>
      <c r="AL136" s="2">
        <v>249749.87694394382</v>
      </c>
      <c r="AM136" s="2">
        <v>254018.40959741874</v>
      </c>
      <c r="AN136" s="2">
        <v>258367.23533424831</v>
      </c>
      <c r="AO136" s="2">
        <v>262802.24351506948</v>
      </c>
      <c r="AP136" s="2">
        <v>267315.75017393002</v>
      </c>
      <c r="AQ136" s="2">
        <v>271915.56409618421</v>
      </c>
      <c r="AR136" s="2">
        <v>276603.08323302231</v>
      </c>
      <c r="AS136" s="2">
        <v>281384.0913186206</v>
      </c>
      <c r="AT136" s="2">
        <v>286241.79844606674</v>
      </c>
      <c r="AU136" s="2">
        <v>291180.82241098001</v>
      </c>
      <c r="AV136" s="2">
        <v>296197.20045847341</v>
      </c>
      <c r="AW136" s="2">
        <v>301287.04125229263</v>
      </c>
    </row>
    <row r="137" spans="1:49">
      <c r="A137" s="51"/>
      <c r="B137" t="s">
        <v>209</v>
      </c>
      <c r="C137" s="2">
        <v>115280.24146420007</v>
      </c>
      <c r="D137" s="2">
        <v>117131.10302935846</v>
      </c>
      <c r="E137" s="2">
        <v>118961.06047329043</v>
      </c>
      <c r="F137" s="2">
        <v>120055.08576963759</v>
      </c>
      <c r="G137" s="2">
        <v>117185.0355947858</v>
      </c>
      <c r="H137" s="2">
        <v>102454.96528616745</v>
      </c>
      <c r="I137" s="2">
        <v>112137.21599501533</v>
      </c>
      <c r="J137" s="2">
        <v>114427.59536707184</v>
      </c>
      <c r="K137" s="2">
        <v>113372.95418658215</v>
      </c>
      <c r="L137" s="2">
        <v>114231.56947578742</v>
      </c>
      <c r="M137" s="2">
        <v>115477.87623758346</v>
      </c>
      <c r="N137" s="2">
        <v>121916.799372329</v>
      </c>
      <c r="O137" s="2">
        <v>124843.58725445003</v>
      </c>
      <c r="P137" s="2">
        <v>135468.6535755487</v>
      </c>
      <c r="Q137" s="2">
        <v>136904.40560529337</v>
      </c>
      <c r="R137" s="2">
        <v>139057.40432915287</v>
      </c>
      <c r="S137" s="2">
        <v>138719.08777044009</v>
      </c>
      <c r="T137" s="2">
        <v>140007.96422599084</v>
      </c>
      <c r="U137" s="2">
        <v>141274.95423755184</v>
      </c>
      <c r="V137" s="2">
        <v>143386.23443080072</v>
      </c>
      <c r="W137" s="2">
        <v>144826.19004909662</v>
      </c>
      <c r="X137" s="2">
        <v>146204.03618618354</v>
      </c>
      <c r="Y137" s="2">
        <v>148955.63824135595</v>
      </c>
      <c r="Z137" s="2">
        <v>151253.17688717172</v>
      </c>
      <c r="AA137" s="2">
        <v>153371.68319165043</v>
      </c>
      <c r="AB137" s="2">
        <v>155478.69299879647</v>
      </c>
      <c r="AC137" s="2">
        <v>157641.6748961751</v>
      </c>
      <c r="AD137" s="2">
        <v>159866.82868124018</v>
      </c>
      <c r="AE137" s="2">
        <v>161521.59777397357</v>
      </c>
      <c r="AF137" s="2">
        <v>163647.57369470093</v>
      </c>
      <c r="AG137" s="2">
        <v>165973.42838150545</v>
      </c>
      <c r="AH137" s="2">
        <v>167763.43829879709</v>
      </c>
      <c r="AI137" s="2">
        <v>170707.91988097911</v>
      </c>
      <c r="AJ137" s="2">
        <v>173469.71987311344</v>
      </c>
      <c r="AK137" s="2">
        <v>176206.85506891244</v>
      </c>
      <c r="AL137" s="2">
        <v>178960.41474476052</v>
      </c>
      <c r="AM137" s="2">
        <v>181738.89602824792</v>
      </c>
      <c r="AN137" s="2">
        <v>184389.24882966856</v>
      </c>
      <c r="AO137" s="2">
        <v>187226.28907829037</v>
      </c>
      <c r="AP137" s="2">
        <v>190123.65270546149</v>
      </c>
      <c r="AQ137" s="2">
        <v>193072.98229958594</v>
      </c>
      <c r="AR137" s="2">
        <v>196054.18284184785</v>
      </c>
      <c r="AS137" s="2">
        <v>199019.98521783663</v>
      </c>
      <c r="AT137" s="2">
        <v>202024.51886341308</v>
      </c>
      <c r="AU137" s="2">
        <v>205059.880111306</v>
      </c>
      <c r="AV137" s="2">
        <v>208115.54222624665</v>
      </c>
      <c r="AW137" s="2">
        <v>211202.99571773937</v>
      </c>
    </row>
    <row r="138" spans="1:49">
      <c r="A138" s="51"/>
      <c r="B138" t="s">
        <v>210</v>
      </c>
      <c r="C138" s="2">
        <v>8881.9407361565172</v>
      </c>
      <c r="D138" s="2">
        <v>9024.5431676206481</v>
      </c>
      <c r="E138" s="2">
        <v>9169.4347538996626</v>
      </c>
      <c r="F138" s="2">
        <v>9252.5350405592726</v>
      </c>
      <c r="G138" s="2">
        <v>8693.8358327006827</v>
      </c>
      <c r="H138" s="2">
        <v>7462.5087020005039</v>
      </c>
      <c r="I138" s="2">
        <v>7723.0260728199219</v>
      </c>
      <c r="J138" s="2">
        <v>8648.0073638525118</v>
      </c>
      <c r="K138" s="2">
        <v>8090.971922437865</v>
      </c>
      <c r="L138" s="2">
        <v>7802.6959874531403</v>
      </c>
      <c r="M138" s="2">
        <v>7886.6478083546726</v>
      </c>
      <c r="N138" s="2">
        <v>7783.4612631151858</v>
      </c>
      <c r="O138" s="2">
        <v>8074.2179878232464</v>
      </c>
      <c r="P138" s="2">
        <v>8449.2171450621645</v>
      </c>
      <c r="Q138" s="2">
        <v>8592.9912472664564</v>
      </c>
      <c r="R138" s="2">
        <v>8628.6097971891541</v>
      </c>
      <c r="S138" s="2">
        <v>8739.1756727503707</v>
      </c>
      <c r="T138" s="2">
        <v>8883.2348284454911</v>
      </c>
      <c r="U138" s="2">
        <v>8977.6387518709635</v>
      </c>
      <c r="V138" s="2">
        <v>9099.9198488339516</v>
      </c>
      <c r="W138" s="2">
        <v>9185.3591098697652</v>
      </c>
      <c r="X138" s="2">
        <v>9269.2463605160283</v>
      </c>
      <c r="Y138" s="2">
        <v>9337.7196060756651</v>
      </c>
      <c r="Z138" s="2">
        <v>9424.4678766091147</v>
      </c>
      <c r="AA138" s="2">
        <v>9520.6084169210735</v>
      </c>
      <c r="AB138" s="2">
        <v>9626.9504018300995</v>
      </c>
      <c r="AC138" s="2">
        <v>9743.7048899021229</v>
      </c>
      <c r="AD138" s="2">
        <v>9871.2091097184966</v>
      </c>
      <c r="AE138" s="2">
        <v>10007.734087851393</v>
      </c>
      <c r="AF138" s="2">
        <v>10153.17287968824</v>
      </c>
      <c r="AG138" s="2">
        <v>10305.079521438469</v>
      </c>
      <c r="AH138" s="2">
        <v>10462.713526231524</v>
      </c>
      <c r="AI138" s="2">
        <v>10626.865493788038</v>
      </c>
      <c r="AJ138" s="2">
        <v>10794.776180334793</v>
      </c>
      <c r="AK138" s="2">
        <v>10967.204137371269</v>
      </c>
      <c r="AL138" s="2">
        <v>11143.622017840105</v>
      </c>
      <c r="AM138" s="2">
        <v>11323.625097211403</v>
      </c>
      <c r="AN138" s="2">
        <v>11503.714844986542</v>
      </c>
      <c r="AO138" s="2">
        <v>11690.070370264151</v>
      </c>
      <c r="AP138" s="2">
        <v>11879.697189951616</v>
      </c>
      <c r="AQ138" s="2">
        <v>12072.818294827684</v>
      </c>
      <c r="AR138" s="2">
        <v>12268.36865378043</v>
      </c>
      <c r="AS138" s="2">
        <v>12466.739463911381</v>
      </c>
      <c r="AT138" s="2">
        <v>12666.870904693778</v>
      </c>
      <c r="AU138" s="2">
        <v>12868.913620144667</v>
      </c>
      <c r="AV138" s="2">
        <v>13072.743134571265</v>
      </c>
      <c r="AW138" s="2">
        <v>13279.913323747171</v>
      </c>
    </row>
    <row r="139" spans="1:49">
      <c r="A139" s="51"/>
      <c r="B139" t="s">
        <v>211</v>
      </c>
      <c r="C139" s="2">
        <v>26051.930412949278</v>
      </c>
      <c r="D139" s="2">
        <v>26470.20258246483</v>
      </c>
      <c r="E139" s="2">
        <v>26895.190698240523</v>
      </c>
      <c r="F139" s="2">
        <v>27208.783652390241</v>
      </c>
      <c r="G139" s="2">
        <v>25579.938328926983</v>
      </c>
      <c r="H139" s="2">
        <v>21910.737500206342</v>
      </c>
      <c r="I139" s="2">
        <v>22718.674868248458</v>
      </c>
      <c r="J139" s="2">
        <v>25656.9684813284</v>
      </c>
      <c r="K139" s="2">
        <v>23800.453382670155</v>
      </c>
      <c r="L139" s="2">
        <v>22883.812580816033</v>
      </c>
      <c r="M139" s="2">
        <v>23134.565846719488</v>
      </c>
      <c r="N139" s="2">
        <v>22726.337911987313</v>
      </c>
      <c r="O139" s="2">
        <v>23648.109285570801</v>
      </c>
      <c r="P139" s="2">
        <v>24787.811591191097</v>
      </c>
      <c r="Q139" s="2">
        <v>25157.043373579734</v>
      </c>
      <c r="R139" s="2">
        <v>25323.310979523922</v>
      </c>
      <c r="S139" s="2">
        <v>25030.509455648174</v>
      </c>
      <c r="T139" s="2">
        <v>25495.246842197794</v>
      </c>
      <c r="U139" s="2">
        <v>25525.31573874045</v>
      </c>
      <c r="V139" s="2">
        <v>25919.318761265287</v>
      </c>
      <c r="W139" s="2">
        <v>25786.376452630102</v>
      </c>
      <c r="X139" s="2">
        <v>25763.134533702276</v>
      </c>
      <c r="Y139" s="2">
        <v>25359.597756323601</v>
      </c>
      <c r="Z139" s="2">
        <v>25171.519336736663</v>
      </c>
      <c r="AA139" s="2">
        <v>24993.498544962316</v>
      </c>
      <c r="AB139" s="2">
        <v>24833.035319571332</v>
      </c>
      <c r="AC139" s="2">
        <v>24701.688315412401</v>
      </c>
      <c r="AD139" s="2">
        <v>24641.21101961032</v>
      </c>
      <c r="AE139" s="2">
        <v>24602.641549948887</v>
      </c>
      <c r="AF139" s="2">
        <v>24583.891922326577</v>
      </c>
      <c r="AG139" s="2">
        <v>24582.312864093277</v>
      </c>
      <c r="AH139" s="2">
        <v>24609.151930955486</v>
      </c>
      <c r="AI139" s="2">
        <v>24636.477564588939</v>
      </c>
      <c r="AJ139" s="2">
        <v>24670.244519021151</v>
      </c>
      <c r="AK139" s="2">
        <v>24731.113857999106</v>
      </c>
      <c r="AL139" s="2">
        <v>24801.237552007882</v>
      </c>
      <c r="AM139" s="2">
        <v>24875.994666301354</v>
      </c>
      <c r="AN139" s="2">
        <v>24910.173575129764</v>
      </c>
      <c r="AO139" s="2">
        <v>24970.045137695051</v>
      </c>
      <c r="AP139" s="2">
        <v>25037.896053426368</v>
      </c>
      <c r="AQ139" s="2">
        <v>25126.187751354606</v>
      </c>
      <c r="AR139" s="2">
        <v>25210.851176391425</v>
      </c>
      <c r="AS139" s="2">
        <v>25307.920809643449</v>
      </c>
      <c r="AT139" s="2">
        <v>25412.675968808922</v>
      </c>
      <c r="AU139" s="2">
        <v>25518.439871968589</v>
      </c>
      <c r="AV139" s="2">
        <v>25628.508031214416</v>
      </c>
      <c r="AW139" s="2">
        <v>25799.16939800918</v>
      </c>
    </row>
    <row r="140" spans="1:49">
      <c r="A140" s="51"/>
      <c r="B140" t="s">
        <v>212</v>
      </c>
      <c r="C140" s="2">
        <v>27133.748321094208</v>
      </c>
      <c r="D140" s="2">
        <v>27569.389427049049</v>
      </c>
      <c r="E140" s="2">
        <v>28012.024075769208</v>
      </c>
      <c r="F140" s="2">
        <v>28397.042435104966</v>
      </c>
      <c r="G140" s="2">
        <v>27548.472200780492</v>
      </c>
      <c r="H140" s="2">
        <v>24693.962496154643</v>
      </c>
      <c r="I140" s="2">
        <v>26271.887583148866</v>
      </c>
      <c r="J140" s="2">
        <v>25737.111363914824</v>
      </c>
      <c r="K140" s="2">
        <v>24634.829826401383</v>
      </c>
      <c r="L140" s="2">
        <v>24687.78493569632</v>
      </c>
      <c r="M140" s="2">
        <v>24515.969350967182</v>
      </c>
      <c r="N140" s="2">
        <v>24769.748629890648</v>
      </c>
      <c r="O140" s="2">
        <v>24655.482334785636</v>
      </c>
      <c r="P140" s="2">
        <v>24790.591712348203</v>
      </c>
      <c r="Q140" s="2">
        <v>24890.675153974105</v>
      </c>
      <c r="R140" s="2">
        <v>24486.907156556623</v>
      </c>
      <c r="S140" s="2">
        <v>24623.116021574013</v>
      </c>
      <c r="T140" s="2">
        <v>24860.996478326564</v>
      </c>
      <c r="U140" s="2">
        <v>24960.707045399708</v>
      </c>
      <c r="V140" s="2">
        <v>25102.309069453047</v>
      </c>
      <c r="W140" s="2">
        <v>25079.780678441442</v>
      </c>
      <c r="X140" s="2">
        <v>25009.370030894668</v>
      </c>
      <c r="Y140" s="2">
        <v>24875.55652607495</v>
      </c>
      <c r="Z140" s="2">
        <v>24787.032505140836</v>
      </c>
      <c r="AA140" s="2">
        <v>24718.578886166539</v>
      </c>
      <c r="AB140" s="2">
        <v>24674.001663030394</v>
      </c>
      <c r="AC140" s="2">
        <v>24654.044952632328</v>
      </c>
      <c r="AD140" s="2">
        <v>24678.0126816298</v>
      </c>
      <c r="AE140" s="2">
        <v>24733.435418431949</v>
      </c>
      <c r="AF140" s="2">
        <v>24811.012869660892</v>
      </c>
      <c r="AG140" s="2">
        <v>24904.422715107401</v>
      </c>
      <c r="AH140" s="2">
        <v>25011.859665035867</v>
      </c>
      <c r="AI140" s="2">
        <v>25130.497189628994</v>
      </c>
      <c r="AJ140" s="2">
        <v>25257.742952430086</v>
      </c>
      <c r="AK140" s="2">
        <v>25393.55744280729</v>
      </c>
      <c r="AL140" s="2">
        <v>25536.122060107009</v>
      </c>
      <c r="AM140" s="2">
        <v>25683.969986192362</v>
      </c>
      <c r="AN140" s="2">
        <v>25827.542757787574</v>
      </c>
      <c r="AO140" s="2">
        <v>25983.628298846194</v>
      </c>
      <c r="AP140" s="2">
        <v>26143.549185342286</v>
      </c>
      <c r="AQ140" s="2">
        <v>26307.444942712274</v>
      </c>
      <c r="AR140" s="2">
        <v>26473.229035312605</v>
      </c>
      <c r="AS140" s="2">
        <v>26641.966406936699</v>
      </c>
      <c r="AT140" s="2">
        <v>26810.439389396779</v>
      </c>
      <c r="AU140" s="2">
        <v>26979.63355345411</v>
      </c>
      <c r="AV140" s="2">
        <v>27149.370636931002</v>
      </c>
      <c r="AW140" s="2">
        <v>27322.287791584156</v>
      </c>
    </row>
    <row r="141" spans="1:49">
      <c r="A141" s="51"/>
      <c r="B141" t="s">
        <v>213</v>
      </c>
      <c r="C141" s="2">
        <v>7440.9648849028645</v>
      </c>
      <c r="D141" s="2">
        <v>7560.4319829782617</v>
      </c>
      <c r="E141" s="2">
        <v>7681.8160090557385</v>
      </c>
      <c r="F141" s="2">
        <v>7753.1636783635586</v>
      </c>
      <c r="G141" s="2">
        <v>7845.0774808169463</v>
      </c>
      <c r="H141" s="2">
        <v>7256.8590833088938</v>
      </c>
      <c r="I141" s="2">
        <v>7585.2525230338679</v>
      </c>
      <c r="J141" s="2">
        <v>7727.2743407369771</v>
      </c>
      <c r="K141" s="2">
        <v>7579.567324615412</v>
      </c>
      <c r="L141" s="2">
        <v>7563.110153556041</v>
      </c>
      <c r="M141" s="2">
        <v>7532.6084634544322</v>
      </c>
      <c r="N141" s="2">
        <v>7695.1060590597081</v>
      </c>
      <c r="O141" s="2">
        <v>7881.6850093917074</v>
      </c>
      <c r="P141" s="2">
        <v>8088.7337195828904</v>
      </c>
      <c r="Q141" s="2">
        <v>8159.7089329156097</v>
      </c>
      <c r="R141" s="2">
        <v>8317.6220692584902</v>
      </c>
      <c r="S141" s="2">
        <v>8423.1874465151141</v>
      </c>
      <c r="T141" s="2">
        <v>8502.6837036803172</v>
      </c>
      <c r="U141" s="2">
        <v>8538.4409872484321</v>
      </c>
      <c r="V141" s="2">
        <v>8599.6307768136576</v>
      </c>
      <c r="W141" s="2">
        <v>8643.2715044170582</v>
      </c>
      <c r="X141" s="2">
        <v>8677.4845479018768</v>
      </c>
      <c r="Y141" s="2">
        <v>8724.3075615162743</v>
      </c>
      <c r="Z141" s="2">
        <v>8789.3225742977775</v>
      </c>
      <c r="AA141" s="2">
        <v>8866.0463940468617</v>
      </c>
      <c r="AB141" s="2">
        <v>8952.7952876993058</v>
      </c>
      <c r="AC141" s="2">
        <v>9049.5255228609822</v>
      </c>
      <c r="AD141" s="2">
        <v>9156.7692227112366</v>
      </c>
      <c r="AE141" s="2">
        <v>9273.3996801424073</v>
      </c>
      <c r="AF141" s="2">
        <v>9398.8488136876676</v>
      </c>
      <c r="AG141" s="2">
        <v>9532.1664813904827</v>
      </c>
      <c r="AH141" s="2">
        <v>9672.5915924426099</v>
      </c>
      <c r="AI141" s="2">
        <v>9820.1129964807042</v>
      </c>
      <c r="AJ141" s="2">
        <v>9973.9434758019379</v>
      </c>
      <c r="AK141" s="2">
        <v>10132.487123597459</v>
      </c>
      <c r="AL141" s="2">
        <v>10295.137758228009</v>
      </c>
      <c r="AM141" s="2">
        <v>10461.051342436071</v>
      </c>
      <c r="AN141" s="2">
        <v>10628.052965742716</v>
      </c>
      <c r="AO141" s="2">
        <v>10799.099823969873</v>
      </c>
      <c r="AP141" s="2">
        <v>10972.02636248435</v>
      </c>
      <c r="AQ141" s="2">
        <v>11146.655675176664</v>
      </c>
      <c r="AR141" s="2">
        <v>11322.326624587618</v>
      </c>
      <c r="AS141" s="2">
        <v>11498.315984230479</v>
      </c>
      <c r="AT141" s="2">
        <v>11674.373154848381</v>
      </c>
      <c r="AU141" s="2">
        <v>11850.81402409419</v>
      </c>
      <c r="AV141" s="2">
        <v>12027.492255465939</v>
      </c>
      <c r="AW141" s="2">
        <v>12205.037484947998</v>
      </c>
    </row>
    <row r="142" spans="1:49">
      <c r="A142" s="51"/>
      <c r="B142" t="s">
        <v>214</v>
      </c>
      <c r="C142" s="2">
        <v>28137.170309912064</v>
      </c>
      <c r="D142" s="2">
        <v>28588.921680463311</v>
      </c>
      <c r="E142" s="2">
        <v>29047.962797010339</v>
      </c>
      <c r="F142" s="2">
        <v>29371.179439489664</v>
      </c>
      <c r="G142" s="2">
        <v>29764.790291095491</v>
      </c>
      <c r="H142" s="2">
        <v>27769.182356569203</v>
      </c>
      <c r="I142" s="2">
        <v>29064.315823507433</v>
      </c>
      <c r="J142" s="2">
        <v>29740.014136119949</v>
      </c>
      <c r="K142" s="2">
        <v>29557.040389299622</v>
      </c>
      <c r="L142" s="2">
        <v>29710.626959027784</v>
      </c>
      <c r="M142" s="2">
        <v>29862.627162889607</v>
      </c>
      <c r="N142" s="2">
        <v>30772.556881691591</v>
      </c>
      <c r="O142" s="2">
        <v>31531.169152463393</v>
      </c>
      <c r="P142" s="2">
        <v>32681.442773228362</v>
      </c>
      <c r="Q142" s="2">
        <v>33297.256630031618</v>
      </c>
      <c r="R142" s="2">
        <v>34545.850329780274</v>
      </c>
      <c r="S142" s="2">
        <v>35096.110446897415</v>
      </c>
      <c r="T142" s="2">
        <v>35403.805175334186</v>
      </c>
      <c r="U142" s="2">
        <v>35518.02681805563</v>
      </c>
      <c r="V142" s="2">
        <v>35754.627590868869</v>
      </c>
      <c r="W142" s="2">
        <v>35961.679261881734</v>
      </c>
      <c r="X142" s="2">
        <v>36135.451768866289</v>
      </c>
      <c r="Y142" s="2">
        <v>36465.368735247597</v>
      </c>
      <c r="Z142" s="2">
        <v>36890.352593801072</v>
      </c>
      <c r="AA142" s="2">
        <v>37380.477343318715</v>
      </c>
      <c r="AB142" s="2">
        <v>37913.562476885934</v>
      </c>
      <c r="AC142" s="2">
        <v>38478.382543020598</v>
      </c>
      <c r="AD142" s="2">
        <v>39069.622335978442</v>
      </c>
      <c r="AE142" s="2">
        <v>39682.554783731197</v>
      </c>
      <c r="AF142" s="2">
        <v>40314.715591951914</v>
      </c>
      <c r="AG142" s="2">
        <v>40964.973170102166</v>
      </c>
      <c r="AH142" s="2">
        <v>41632.109140791552</v>
      </c>
      <c r="AI142" s="2">
        <v>42315.704409089463</v>
      </c>
      <c r="AJ142" s="2">
        <v>43016.115583393061</v>
      </c>
      <c r="AK142" s="2">
        <v>43729.560529363225</v>
      </c>
      <c r="AL142" s="2">
        <v>44455.323707740565</v>
      </c>
      <c r="AM142" s="2">
        <v>45192.125513621759</v>
      </c>
      <c r="AN142" s="2">
        <v>45916.109414851337</v>
      </c>
      <c r="AO142" s="2">
        <v>46634.921809805957</v>
      </c>
      <c r="AP142" s="2">
        <v>47353.717666364697</v>
      </c>
      <c r="AQ142" s="2">
        <v>48075.622924701151</v>
      </c>
      <c r="AR142" s="2">
        <v>48802.282684600534</v>
      </c>
      <c r="AS142" s="2">
        <v>49518.869229048163</v>
      </c>
      <c r="AT142" s="2">
        <v>50231.319108754527</v>
      </c>
      <c r="AU142" s="2">
        <v>50943.160502616971</v>
      </c>
      <c r="AV142" s="2">
        <v>51656.132692490304</v>
      </c>
      <c r="AW142" s="2">
        <v>52370.772033343324</v>
      </c>
    </row>
    <row r="143" spans="1:49">
      <c r="A143" s="51"/>
      <c r="B143" t="s">
        <v>215</v>
      </c>
      <c r="C143" s="2">
        <v>33976.037937291585</v>
      </c>
      <c r="D143" s="2">
        <v>34521.534216235588</v>
      </c>
      <c r="E143" s="2">
        <v>35075.833892796814</v>
      </c>
      <c r="F143" s="2">
        <v>36405.705528392034</v>
      </c>
      <c r="G143" s="2">
        <v>35811.262429795257</v>
      </c>
      <c r="H143" s="2">
        <v>30694.147495662492</v>
      </c>
      <c r="I143" s="2">
        <v>32662.432432397032</v>
      </c>
      <c r="J143" s="2">
        <v>34067.9656894129</v>
      </c>
      <c r="K143" s="2">
        <v>32830.832451625211</v>
      </c>
      <c r="L143" s="2">
        <v>31310.712575977028</v>
      </c>
      <c r="M143" s="2">
        <v>30663.624563642086</v>
      </c>
      <c r="N143" s="2">
        <v>31610.705125118449</v>
      </c>
      <c r="O143" s="2">
        <v>31815.741609752044</v>
      </c>
      <c r="P143" s="2">
        <v>32912.854066489534</v>
      </c>
      <c r="Q143" s="2">
        <v>33154.592279319309</v>
      </c>
      <c r="R143" s="2">
        <v>32546.313678121565</v>
      </c>
      <c r="S143" s="2">
        <v>32340.639491151287</v>
      </c>
      <c r="T143" s="2">
        <v>32408.777231185999</v>
      </c>
      <c r="U143" s="2">
        <v>32306.4574251019</v>
      </c>
      <c r="V143" s="2">
        <v>32335.771720339297</v>
      </c>
      <c r="W143" s="2">
        <v>32223.967236499804</v>
      </c>
      <c r="X143" s="2">
        <v>32134.042859298741</v>
      </c>
      <c r="Y143" s="2">
        <v>31973.671556945621</v>
      </c>
      <c r="Z143" s="2">
        <v>31905.645124600396</v>
      </c>
      <c r="AA143" s="2">
        <v>31877.257705927404</v>
      </c>
      <c r="AB143" s="2">
        <v>31893.365797427778</v>
      </c>
      <c r="AC143" s="2">
        <v>31955.530758761819</v>
      </c>
      <c r="AD143" s="2">
        <v>32066.743097399583</v>
      </c>
      <c r="AE143" s="2">
        <v>32208.509821852065</v>
      </c>
      <c r="AF143" s="2">
        <v>32393.592295309361</v>
      </c>
      <c r="AG143" s="2">
        <v>32612.208248379502</v>
      </c>
      <c r="AH143" s="2">
        <v>32850.710427399754</v>
      </c>
      <c r="AI143" s="2">
        <v>33133.712088383974</v>
      </c>
      <c r="AJ143" s="2">
        <v>33435.416130870268</v>
      </c>
      <c r="AK143" s="2">
        <v>33759.52160189912</v>
      </c>
      <c r="AL143" s="2">
        <v>34102.434895018334</v>
      </c>
      <c r="AM143" s="2">
        <v>34461.716146231876</v>
      </c>
      <c r="AN143" s="2">
        <v>34818.926882102722</v>
      </c>
      <c r="AO143" s="2">
        <v>35206.374887665312</v>
      </c>
      <c r="AP143" s="2">
        <v>35608.462787945697</v>
      </c>
      <c r="AQ143" s="2">
        <v>36026.126141703149</v>
      </c>
      <c r="AR143" s="2">
        <v>36454.007449376964</v>
      </c>
      <c r="AS143" s="2">
        <v>36893.002510012113</v>
      </c>
      <c r="AT143" s="2">
        <v>37340.394367989931</v>
      </c>
      <c r="AU143" s="2">
        <v>37796.810287502667</v>
      </c>
      <c r="AV143" s="2">
        <v>38261.847612600381</v>
      </c>
      <c r="AW143" s="2">
        <v>38743.600253268363</v>
      </c>
    </row>
    <row r="144" spans="1:49">
      <c r="A144" s="51"/>
      <c r="B144" t="s">
        <v>216</v>
      </c>
      <c r="C144" s="2">
        <v>38524.410768936665</v>
      </c>
      <c r="D144" s="2">
        <v>39142.932644905603</v>
      </c>
      <c r="E144" s="2">
        <v>39771.381431319714</v>
      </c>
      <c r="F144" s="2">
        <v>39853.606360133512</v>
      </c>
      <c r="G144" s="2">
        <v>37174.299285771303</v>
      </c>
      <c r="H144" s="2">
        <v>29997.842464947989</v>
      </c>
      <c r="I144" s="2">
        <v>33162.439483685186</v>
      </c>
      <c r="J144" s="2">
        <v>34193.983087274501</v>
      </c>
      <c r="K144" s="2">
        <v>32367.79481188504</v>
      </c>
      <c r="L144" s="2">
        <v>32135.288428950997</v>
      </c>
      <c r="M144" s="2">
        <v>32264.857942759449</v>
      </c>
      <c r="N144" s="2">
        <v>32492.687907052976</v>
      </c>
      <c r="O144" s="2">
        <v>31749.311056306153</v>
      </c>
      <c r="P144" s="2">
        <v>33449.389548038715</v>
      </c>
      <c r="Q144" s="2">
        <v>33773.993253974048</v>
      </c>
      <c r="R144" s="2">
        <v>32794.816875279575</v>
      </c>
      <c r="S144" s="2">
        <v>33024.096776289633</v>
      </c>
      <c r="T144" s="2">
        <v>33416.15166835217</v>
      </c>
      <c r="U144" s="2">
        <v>33648.128535564523</v>
      </c>
      <c r="V144" s="2">
        <v>34018.503275621151</v>
      </c>
      <c r="W144" s="2">
        <v>34293.487591214558</v>
      </c>
      <c r="X144" s="2">
        <v>34572.172724487689</v>
      </c>
      <c r="Y144" s="2">
        <v>34816.426415522103</v>
      </c>
      <c r="Z144" s="2">
        <v>35140.374015548136</v>
      </c>
      <c r="AA144" s="2">
        <v>35492.802709271738</v>
      </c>
      <c r="AB144" s="2">
        <v>35878.73655928098</v>
      </c>
      <c r="AC144" s="2">
        <v>36300.101812390509</v>
      </c>
      <c r="AD144" s="2">
        <v>36759.552710614291</v>
      </c>
      <c r="AE144" s="2">
        <v>37243.370042369876</v>
      </c>
      <c r="AF144" s="2">
        <v>37763.33655229985</v>
      </c>
      <c r="AG144" s="2">
        <v>38310.319701987515</v>
      </c>
      <c r="AH144" s="2">
        <v>38870.776765734678</v>
      </c>
      <c r="AI144" s="2">
        <v>39468.310063022131</v>
      </c>
      <c r="AJ144" s="2">
        <v>40078.462805119932</v>
      </c>
      <c r="AK144" s="2">
        <v>40705.118697687562</v>
      </c>
      <c r="AL144" s="2">
        <v>41345.334925345305</v>
      </c>
      <c r="AM144" s="2">
        <v>41996.997490028923</v>
      </c>
      <c r="AN144" s="2">
        <v>42637.926281077576</v>
      </c>
      <c r="AO144" s="2">
        <v>43304.878414427869</v>
      </c>
      <c r="AP144" s="2">
        <v>43981.822549368837</v>
      </c>
      <c r="AQ144" s="2">
        <v>44670.028870357484</v>
      </c>
      <c r="AR144" s="2">
        <v>45364.882235953075</v>
      </c>
      <c r="AS144" s="2">
        <v>46067.394525657539</v>
      </c>
      <c r="AT144" s="2">
        <v>46772.78624854458</v>
      </c>
      <c r="AU144" s="2">
        <v>47482.567399083731</v>
      </c>
      <c r="AV144" s="2">
        <v>48196.638171364451</v>
      </c>
      <c r="AW144" s="2">
        <v>48922.449864167276</v>
      </c>
    </row>
    <row r="145" spans="1:49">
      <c r="A145" s="51"/>
      <c r="B145" t="s">
        <v>217</v>
      </c>
      <c r="C145" s="2">
        <v>17624.009177136766</v>
      </c>
      <c r="D145" s="2">
        <v>17906.968345122943</v>
      </c>
      <c r="E145" s="2">
        <v>18194.473776176997</v>
      </c>
      <c r="F145" s="2">
        <v>18101.606560252181</v>
      </c>
      <c r="G145" s="2">
        <v>17108.889850423984</v>
      </c>
      <c r="H145" s="2">
        <v>14253.074752180328</v>
      </c>
      <c r="I145" s="2">
        <v>15498.526365454283</v>
      </c>
      <c r="J145" s="2">
        <v>15696.779788641918</v>
      </c>
      <c r="K145" s="2">
        <v>15041.489845319958</v>
      </c>
      <c r="L145" s="2">
        <v>14696.783321851704</v>
      </c>
      <c r="M145" s="2">
        <v>14862.255255493759</v>
      </c>
      <c r="N145" s="2">
        <v>14794.812832578116</v>
      </c>
      <c r="O145" s="2">
        <v>14547.986697317891</v>
      </c>
      <c r="P145" s="2">
        <v>15325.629116212003</v>
      </c>
      <c r="Q145" s="2">
        <v>15302.008508799623</v>
      </c>
      <c r="R145" s="2">
        <v>14931.330107974616</v>
      </c>
      <c r="S145" s="2">
        <v>15072.197717053537</v>
      </c>
      <c r="T145" s="2">
        <v>15258.521051360847</v>
      </c>
      <c r="U145" s="2">
        <v>15408.307040645852</v>
      </c>
      <c r="V145" s="2">
        <v>15607.187318740911</v>
      </c>
      <c r="W145" s="2">
        <v>15782.305741930755</v>
      </c>
      <c r="X145" s="2">
        <v>15957.053406618696</v>
      </c>
      <c r="Y145" s="2">
        <v>16116.328485533988</v>
      </c>
      <c r="Z145" s="2">
        <v>16299.197054757282</v>
      </c>
      <c r="AA145" s="2">
        <v>16493.773257759749</v>
      </c>
      <c r="AB145" s="2">
        <v>16701.858147372557</v>
      </c>
      <c r="AC145" s="2">
        <v>16924.412218043391</v>
      </c>
      <c r="AD145" s="2">
        <v>17162.609523991134</v>
      </c>
      <c r="AE145" s="2">
        <v>17414.008289959598</v>
      </c>
      <c r="AF145" s="2">
        <v>17678.06265309238</v>
      </c>
      <c r="AG145" s="2">
        <v>17952.8197795003</v>
      </c>
      <c r="AH145" s="2">
        <v>18236.727685590766</v>
      </c>
      <c r="AI145" s="2">
        <v>18530.109721637087</v>
      </c>
      <c r="AJ145" s="2">
        <v>18830.677977161362</v>
      </c>
      <c r="AK145" s="2">
        <v>19138.5819195736</v>
      </c>
      <c r="AL145" s="2">
        <v>19452.554431396838</v>
      </c>
      <c r="AM145" s="2">
        <v>19771.744636239695</v>
      </c>
      <c r="AN145" s="2">
        <v>20091.327945687961</v>
      </c>
      <c r="AO145" s="2">
        <v>20419.827149248478</v>
      </c>
      <c r="AP145" s="2">
        <v>20753.054960756755</v>
      </c>
      <c r="AQ145" s="2">
        <v>21091.325806415178</v>
      </c>
      <c r="AR145" s="2">
        <v>21432.86971675072</v>
      </c>
      <c r="AS145" s="2">
        <v>21778.554209175902</v>
      </c>
      <c r="AT145" s="2">
        <v>22126.736349301285</v>
      </c>
      <c r="AU145" s="2">
        <v>22477.478174508764</v>
      </c>
      <c r="AV145" s="2">
        <v>22830.708867050373</v>
      </c>
      <c r="AW145" s="2">
        <v>23189.643679143806</v>
      </c>
    </row>
    <row r="146" spans="1:49">
      <c r="A146" s="51"/>
      <c r="B146" t="s">
        <v>218</v>
      </c>
      <c r="C146" s="2">
        <v>536593.02905841952</v>
      </c>
      <c r="D146" s="2">
        <v>545208.20370588452</v>
      </c>
      <c r="E146" s="2">
        <v>553916.87295254867</v>
      </c>
      <c r="F146" s="2">
        <v>570726.72484900698</v>
      </c>
      <c r="G146" s="2">
        <v>564834.74959156977</v>
      </c>
      <c r="H146" s="2">
        <v>512871.19454990013</v>
      </c>
      <c r="I146" s="2">
        <v>529169.92924636311</v>
      </c>
      <c r="J146" s="2">
        <v>541484.61343817285</v>
      </c>
      <c r="K146" s="2">
        <v>534865.52042069717</v>
      </c>
      <c r="L146" s="2">
        <v>530091.67912710411</v>
      </c>
      <c r="M146" s="2">
        <v>535071.74381807924</v>
      </c>
      <c r="N146" s="2">
        <v>545015.16613200726</v>
      </c>
      <c r="O146" s="2">
        <v>551632.999432988</v>
      </c>
      <c r="P146" s="2">
        <v>569648.25928244623</v>
      </c>
      <c r="Q146" s="2">
        <v>578376.73133231711</v>
      </c>
      <c r="R146" s="2">
        <v>591053.63107589516</v>
      </c>
      <c r="S146" s="2">
        <v>601410.71863648354</v>
      </c>
      <c r="T146" s="2">
        <v>617293.0399149661</v>
      </c>
      <c r="U146" s="2">
        <v>625651.81847817823</v>
      </c>
      <c r="V146" s="2">
        <v>635786.85804991645</v>
      </c>
      <c r="W146" s="2">
        <v>643432.89332505467</v>
      </c>
      <c r="X146" s="2">
        <v>651018.90656702942</v>
      </c>
      <c r="Y146" s="2">
        <v>654655.6495023832</v>
      </c>
      <c r="Z146" s="2">
        <v>661370.38812812755</v>
      </c>
      <c r="AA146" s="2">
        <v>668543.43520178006</v>
      </c>
      <c r="AB146" s="2">
        <v>676360.91520458634</v>
      </c>
      <c r="AC146" s="2">
        <v>684825.31611164822</v>
      </c>
      <c r="AD146" s="2">
        <v>693829.31583426299</v>
      </c>
      <c r="AE146" s="2">
        <v>703607.98427140352</v>
      </c>
      <c r="AF146" s="2">
        <v>713996.16992876201</v>
      </c>
      <c r="AG146" s="2">
        <v>724794.62147043471</v>
      </c>
      <c r="AH146" s="2">
        <v>735924.40672416857</v>
      </c>
      <c r="AI146" s="2">
        <v>747523.89811548428</v>
      </c>
      <c r="AJ146" s="2">
        <v>759332.10266232153</v>
      </c>
      <c r="AK146" s="2">
        <v>771461.63667590672</v>
      </c>
      <c r="AL146" s="2">
        <v>783859.13624246977</v>
      </c>
      <c r="AM146" s="2">
        <v>796464.86741687823</v>
      </c>
      <c r="AN146" s="2">
        <v>808218.72190245625</v>
      </c>
      <c r="AO146" s="2">
        <v>821146.57319369842</v>
      </c>
      <c r="AP146" s="2">
        <v>834275.58774724428</v>
      </c>
      <c r="AQ146" s="2">
        <v>847652.00076274248</v>
      </c>
      <c r="AR146" s="2">
        <v>861156.03155408171</v>
      </c>
      <c r="AS146" s="2">
        <v>875032.54119248234</v>
      </c>
      <c r="AT146" s="2">
        <v>888838.64043503196</v>
      </c>
      <c r="AU146" s="2">
        <v>902757.67961024272</v>
      </c>
      <c r="AV146" s="2">
        <v>916792.61703322374</v>
      </c>
      <c r="AW146" s="2">
        <v>931141.42470996326</v>
      </c>
    </row>
    <row r="147" spans="1:49">
      <c r="A147" s="51"/>
      <c r="B147" t="s">
        <v>219</v>
      </c>
      <c r="C147" s="2">
        <v>290750.15033193195</v>
      </c>
      <c r="D147" s="2">
        <v>295418.23804131098</v>
      </c>
      <c r="E147" s="2">
        <v>300148.75234939251</v>
      </c>
      <c r="F147" s="2">
        <v>317837.42809772782</v>
      </c>
      <c r="G147" s="2">
        <v>319229.4288612986</v>
      </c>
      <c r="H147" s="2">
        <v>288598.52979830286</v>
      </c>
      <c r="I147" s="2">
        <v>288473.14216300513</v>
      </c>
      <c r="J147" s="2">
        <v>297653.88105682289</v>
      </c>
      <c r="K147" s="2">
        <v>294442.0997711625</v>
      </c>
      <c r="L147" s="2">
        <v>294738.620789996</v>
      </c>
      <c r="M147" s="2">
        <v>290453.10198718734</v>
      </c>
      <c r="N147" s="2">
        <v>285452.9825663864</v>
      </c>
      <c r="O147" s="2">
        <v>289231.137082353</v>
      </c>
      <c r="P147" s="2">
        <v>300856.94120137597</v>
      </c>
      <c r="Q147" s="2">
        <v>310079.93950364372</v>
      </c>
      <c r="R147" s="2">
        <v>321005.94286527717</v>
      </c>
      <c r="S147" s="2">
        <v>317345.56778591045</v>
      </c>
      <c r="T147" s="2">
        <v>329992.84163272387</v>
      </c>
      <c r="U147" s="2">
        <v>334502.93243220286</v>
      </c>
      <c r="V147" s="2">
        <v>347034.56531722471</v>
      </c>
      <c r="W147" s="2">
        <v>348245.13595477684</v>
      </c>
      <c r="X147" s="2">
        <v>352282.37047631119</v>
      </c>
      <c r="Y147" s="2">
        <v>347253.56985803531</v>
      </c>
      <c r="Z147" s="2">
        <v>346870.45400188095</v>
      </c>
      <c r="AA147" s="2">
        <v>346321.50659091759</v>
      </c>
      <c r="AB147" s="2">
        <v>345758.33551987109</v>
      </c>
      <c r="AC147" s="2">
        <v>345479.6214489328</v>
      </c>
      <c r="AD147" s="2">
        <v>346680.17351427546</v>
      </c>
      <c r="AE147" s="2">
        <v>348087.18253750331</v>
      </c>
      <c r="AF147" s="2">
        <v>349635.21905507636</v>
      </c>
      <c r="AG147" s="2">
        <v>351338.0475958701</v>
      </c>
      <c r="AH147" s="2">
        <v>353591.63786064653</v>
      </c>
      <c r="AI147" s="2">
        <v>355479.63542860851</v>
      </c>
      <c r="AJ147" s="2">
        <v>357301.12181781477</v>
      </c>
      <c r="AK147" s="2">
        <v>359729.49486674229</v>
      </c>
      <c r="AL147" s="2">
        <v>362231.53195098945</v>
      </c>
      <c r="AM147" s="2">
        <v>364681.74718065752</v>
      </c>
      <c r="AN147" s="2">
        <v>365690.40278378548</v>
      </c>
      <c r="AO147" s="2">
        <v>367170.37016001862</v>
      </c>
      <c r="AP147" s="2">
        <v>368715.44976286159</v>
      </c>
      <c r="AQ147" s="2">
        <v>370784.03680510912</v>
      </c>
      <c r="AR147" s="2">
        <v>372549.84288677818</v>
      </c>
      <c r="AS147" s="2">
        <v>374578.76538277965</v>
      </c>
      <c r="AT147" s="2">
        <v>376764.3828009516</v>
      </c>
      <c r="AU147" s="2">
        <v>378823.23505954497</v>
      </c>
      <c r="AV147" s="2">
        <v>380890.68668625609</v>
      </c>
      <c r="AW147" s="2">
        <v>385244.17193344119</v>
      </c>
    </row>
    <row r="150" spans="1:49">
      <c r="A150" s="50" t="s">
        <v>205</v>
      </c>
      <c r="B150" t="s">
        <v>207</v>
      </c>
      <c r="C150" s="2">
        <v>7.2526097292197198</v>
      </c>
      <c r="D150" s="2">
        <v>7.3690527243454298</v>
      </c>
      <c r="E150" s="2">
        <v>7.4873652489999998</v>
      </c>
      <c r="F150" s="2">
        <v>7.6118473049999995</v>
      </c>
      <c r="G150" s="2">
        <v>7.3272041300000001</v>
      </c>
      <c r="H150" s="2">
        <v>7.3734746189999996</v>
      </c>
      <c r="I150" s="2">
        <v>7.6151343410000001</v>
      </c>
      <c r="J150" s="2">
        <v>7.320258903</v>
      </c>
      <c r="K150" s="2">
        <v>7.0746008409999996</v>
      </c>
      <c r="L150" s="2">
        <v>6.7064503289999999</v>
      </c>
      <c r="M150" s="2">
        <v>6.9246954280000006</v>
      </c>
      <c r="N150" s="2">
        <v>7.0242356890000002</v>
      </c>
      <c r="O150" s="2">
        <v>7.0761606820000003</v>
      </c>
      <c r="P150" s="2">
        <v>7.2396901090000005</v>
      </c>
      <c r="Q150" s="2">
        <v>6.9968303679999995</v>
      </c>
      <c r="R150" s="2">
        <v>6.9704436849999993</v>
      </c>
      <c r="S150" s="2">
        <v>6.9771440980000001</v>
      </c>
      <c r="T150" s="2">
        <v>6.9876351579999998</v>
      </c>
      <c r="U150" s="2">
        <v>6.9718140340000003</v>
      </c>
      <c r="V150" s="2">
        <v>6.9648206670000006</v>
      </c>
      <c r="W150" s="2">
        <v>6.9243593739999998</v>
      </c>
      <c r="X150" s="2">
        <v>6.8723416359999998</v>
      </c>
      <c r="Y150" s="2">
        <v>6.8609029869999993</v>
      </c>
      <c r="Z150" s="2">
        <v>6.8908426540000001</v>
      </c>
      <c r="AA150" s="2">
        <v>6.9488147040000001</v>
      </c>
      <c r="AB150" s="2">
        <v>7.0262456260000006</v>
      </c>
      <c r="AC150" s="2">
        <v>7.1163553090000002</v>
      </c>
      <c r="AD150" s="2">
        <v>7.2147973639999998</v>
      </c>
      <c r="AE150" s="2">
        <v>7.318382594</v>
      </c>
      <c r="AF150" s="2">
        <v>7.4233723150000008</v>
      </c>
      <c r="AG150" s="2">
        <v>7.5284382989999994</v>
      </c>
      <c r="AH150" s="2">
        <v>7.6362117620000003</v>
      </c>
      <c r="AI150" s="2">
        <v>7.7447971210000004</v>
      </c>
      <c r="AJ150" s="2">
        <v>7.8549490779999998</v>
      </c>
      <c r="AK150" s="2">
        <v>7.9672373190000005</v>
      </c>
      <c r="AL150" s="2">
        <v>8.0813259740000003</v>
      </c>
      <c r="AM150" s="2">
        <v>8.1972221110000003</v>
      </c>
      <c r="AN150" s="2">
        <v>8.2963299470000003</v>
      </c>
      <c r="AO150" s="2">
        <v>8.3878646030000006</v>
      </c>
      <c r="AP150" s="2">
        <v>8.4733460330000003</v>
      </c>
      <c r="AQ150" s="2">
        <v>8.5557051290000015</v>
      </c>
      <c r="AR150" s="2">
        <v>8.6357020000000002</v>
      </c>
      <c r="AS150" s="2">
        <v>8.7094881160000011</v>
      </c>
      <c r="AT150" s="2">
        <v>8.7787812679999906</v>
      </c>
      <c r="AU150" s="2">
        <v>8.8451490899999996</v>
      </c>
      <c r="AV150" s="2">
        <v>8.9103070090000003</v>
      </c>
      <c r="AW150" s="2">
        <v>8.9789657419999998</v>
      </c>
    </row>
    <row r="151" spans="1:49">
      <c r="A151" s="50"/>
      <c r="B151" t="s">
        <v>208</v>
      </c>
      <c r="C151" s="2">
        <v>11.4308908120918</v>
      </c>
      <c r="D151" s="2">
        <v>11.614417461506299</v>
      </c>
      <c r="E151" s="2">
        <v>11.800890689999999</v>
      </c>
      <c r="F151" s="2">
        <v>11.7486497</v>
      </c>
      <c r="G151" s="2">
        <v>11.106113089999999</v>
      </c>
      <c r="H151" s="2">
        <v>10.99217593</v>
      </c>
      <c r="I151" s="2">
        <v>10.804845199999999</v>
      </c>
      <c r="J151" s="2">
        <v>10.51531935</v>
      </c>
      <c r="K151" s="2">
        <v>9.8335780030000013</v>
      </c>
      <c r="L151" s="2">
        <v>9.410072293999999</v>
      </c>
      <c r="M151" s="2">
        <v>9.3410739590000009</v>
      </c>
      <c r="N151" s="2">
        <v>9.2801838389999993</v>
      </c>
      <c r="O151" s="2">
        <v>8.9990557679999892</v>
      </c>
      <c r="P151" s="2">
        <v>8.5983153419999994</v>
      </c>
      <c r="Q151" s="2">
        <v>7.8983804299999996</v>
      </c>
      <c r="R151" s="2">
        <v>7.3117233779999999</v>
      </c>
      <c r="S151" s="2">
        <v>6.999748984</v>
      </c>
      <c r="T151" s="2">
        <v>6.8731790269999999</v>
      </c>
      <c r="U151" s="2">
        <v>6.8968316490000001</v>
      </c>
      <c r="V151" s="2">
        <v>6.9939689769999998</v>
      </c>
      <c r="W151" s="2">
        <v>7.0594199880000001</v>
      </c>
      <c r="X151" s="2">
        <v>7.1226435949999996</v>
      </c>
      <c r="Y151" s="2">
        <v>7.1925747620000005</v>
      </c>
      <c r="Z151" s="2">
        <v>7.2796012120000002</v>
      </c>
      <c r="AA151" s="2">
        <v>7.3802953349999996</v>
      </c>
      <c r="AB151" s="2">
        <v>7.4917107869999997</v>
      </c>
      <c r="AC151" s="2">
        <v>7.6106128569999996</v>
      </c>
      <c r="AD151" s="2">
        <v>7.7336467860000004</v>
      </c>
      <c r="AE151" s="2">
        <v>7.8592932699999993</v>
      </c>
      <c r="AF151" s="2">
        <v>7.9820540920000003</v>
      </c>
      <c r="AG151" s="2">
        <v>8.0998306699999993</v>
      </c>
      <c r="AH151" s="2">
        <v>8.2187873089999997</v>
      </c>
      <c r="AI151" s="2">
        <v>8.3510707679999996</v>
      </c>
      <c r="AJ151" s="2">
        <v>8.4837736350000004</v>
      </c>
      <c r="AK151" s="2">
        <v>8.6176879020000001</v>
      </c>
      <c r="AL151" s="2">
        <v>8.752546315</v>
      </c>
      <c r="AM151" s="2">
        <v>8.8891825779999998</v>
      </c>
      <c r="AN151" s="2">
        <v>9.009206227</v>
      </c>
      <c r="AO151" s="2">
        <v>9.1224288429999998</v>
      </c>
      <c r="AP151" s="2">
        <v>9.2318510260000011</v>
      </c>
      <c r="AQ151" s="2">
        <v>9.3401509269999892</v>
      </c>
      <c r="AR151" s="2">
        <v>9.4487118320000008</v>
      </c>
      <c r="AS151" s="2">
        <v>9.5563960100000003</v>
      </c>
      <c r="AT151" s="2">
        <v>9.6624744910000011</v>
      </c>
      <c r="AU151" s="2">
        <v>9.7677677449999898</v>
      </c>
      <c r="AV151" s="2">
        <v>9.8732621730000005</v>
      </c>
      <c r="AW151" s="2">
        <v>9.9803898139999898</v>
      </c>
    </row>
    <row r="152" spans="1:49">
      <c r="A152" s="50"/>
      <c r="B152" t="s">
        <v>209</v>
      </c>
      <c r="C152" s="2">
        <v>1.1534624058594101</v>
      </c>
      <c r="D152" s="2">
        <v>1.1719816178834699</v>
      </c>
      <c r="E152" s="2">
        <v>1.1907981620000001</v>
      </c>
      <c r="F152" s="2">
        <v>1.1478973109999999</v>
      </c>
      <c r="G152" s="2">
        <v>1.0501137199999999</v>
      </c>
      <c r="H152" s="2">
        <v>0.89028821710000006</v>
      </c>
      <c r="I152" s="2">
        <v>0.92779736589999995</v>
      </c>
      <c r="J152" s="2">
        <v>0.88260063280000001</v>
      </c>
      <c r="K152" s="2">
        <v>0.8058337163</v>
      </c>
      <c r="L152" s="2">
        <v>0.75886669779999993</v>
      </c>
      <c r="M152" s="2">
        <v>0.72718046930000002</v>
      </c>
      <c r="N152" s="2">
        <v>0.7433212052</v>
      </c>
      <c r="O152" s="2">
        <v>0.73133798109999992</v>
      </c>
      <c r="P152" s="2">
        <v>0.73360149699999999</v>
      </c>
      <c r="Q152" s="2">
        <v>0.66767891369999999</v>
      </c>
      <c r="R152" s="2">
        <v>0.61612309620000005</v>
      </c>
      <c r="S152" s="2">
        <v>0.56095913149999999</v>
      </c>
      <c r="T152" s="2">
        <v>0.52574272259999999</v>
      </c>
      <c r="U152" s="2">
        <v>0.50765118239999996</v>
      </c>
      <c r="V152" s="2">
        <v>0.50068835180000004</v>
      </c>
      <c r="W152" s="2">
        <v>0.49317827199999997</v>
      </c>
      <c r="X152" s="2">
        <v>0.48764029679999998</v>
      </c>
      <c r="Y152" s="2">
        <v>0.4923935659</v>
      </c>
      <c r="Z152" s="2">
        <v>0.49781072139999999</v>
      </c>
      <c r="AA152" s="2">
        <v>0.50356038660000002</v>
      </c>
      <c r="AB152" s="2">
        <v>0.50961168739999996</v>
      </c>
      <c r="AC152" s="2">
        <v>0.51593492689999998</v>
      </c>
      <c r="AD152" s="2">
        <v>0.52263750880000004</v>
      </c>
      <c r="AE152" s="2">
        <v>0.52715262230000004</v>
      </c>
      <c r="AF152" s="2">
        <v>0.53292019709999994</v>
      </c>
      <c r="AG152" s="2">
        <v>0.53898186719999996</v>
      </c>
      <c r="AH152" s="2">
        <v>0.54308448329999992</v>
      </c>
      <c r="AI152" s="2">
        <v>0.55266844330000009</v>
      </c>
      <c r="AJ152" s="2">
        <v>0.56167673760000003</v>
      </c>
      <c r="AK152" s="2">
        <v>0.57060350049999997</v>
      </c>
      <c r="AL152" s="2">
        <v>0.57949580200000006</v>
      </c>
      <c r="AM152" s="2">
        <v>0.58841272869999994</v>
      </c>
      <c r="AN152" s="2">
        <v>0.59567927939999998</v>
      </c>
      <c r="AO152" s="2">
        <v>0.60297886719999993</v>
      </c>
      <c r="AP152" s="2">
        <v>0.61004643559999994</v>
      </c>
      <c r="AQ152" s="2">
        <v>0.61698367469999993</v>
      </c>
      <c r="AR152" s="2">
        <v>0.62381301499999997</v>
      </c>
      <c r="AS152" s="2">
        <v>0.63028370099999997</v>
      </c>
      <c r="AT152" s="2">
        <v>0.63657075820000009</v>
      </c>
      <c r="AU152" s="2">
        <v>0.64270466910000001</v>
      </c>
      <c r="AV152" s="2">
        <v>0.64874143220000002</v>
      </c>
      <c r="AW152" s="2">
        <v>0.65482626560000001</v>
      </c>
    </row>
    <row r="153" spans="1:49">
      <c r="A153" s="50"/>
      <c r="B153" t="s">
        <v>210</v>
      </c>
      <c r="C153" s="2">
        <v>6.2132266268323901</v>
      </c>
      <c r="D153" s="2">
        <v>6.3129819900512798</v>
      </c>
      <c r="E153" s="2">
        <v>6.4143389579999992</v>
      </c>
      <c r="F153" s="2">
        <v>6.4178951480000004</v>
      </c>
      <c r="G153" s="2">
        <v>5.8612011500000003</v>
      </c>
      <c r="H153" s="2">
        <v>5.1493836709999998</v>
      </c>
      <c r="I153" s="2">
        <v>5.2072689329999999</v>
      </c>
      <c r="J153" s="2">
        <v>5.5858111470000003</v>
      </c>
      <c r="K153" s="2">
        <v>4.9991652860000002</v>
      </c>
      <c r="L153" s="2">
        <v>4.7298573450000001</v>
      </c>
      <c r="M153" s="2">
        <v>4.7819254999999998</v>
      </c>
      <c r="N153" s="2">
        <v>4.8760281550000002</v>
      </c>
      <c r="O153" s="2">
        <v>4.9349134129999994</v>
      </c>
      <c r="P153" s="2">
        <v>4.7750286370000001</v>
      </c>
      <c r="Q153" s="2">
        <v>4.3919012390000001</v>
      </c>
      <c r="R153" s="2">
        <v>4.0911160200000003</v>
      </c>
      <c r="S153" s="2">
        <v>3.8451500479999998</v>
      </c>
      <c r="T153" s="2">
        <v>3.7593978410000002</v>
      </c>
      <c r="U153" s="2">
        <v>3.7549325680000001</v>
      </c>
      <c r="V153" s="2">
        <v>3.7908713169999997</v>
      </c>
      <c r="W153" s="2">
        <v>3.8068225720000002</v>
      </c>
      <c r="X153" s="2">
        <v>3.8130857599999999</v>
      </c>
      <c r="Y153" s="2">
        <v>3.8171175580000001</v>
      </c>
      <c r="Z153" s="2">
        <v>3.8378890269999997</v>
      </c>
      <c r="AA153" s="2">
        <v>3.8723582560000001</v>
      </c>
      <c r="AB153" s="2">
        <v>3.9186051439999998</v>
      </c>
      <c r="AC153" s="2">
        <v>3.9733495560000001</v>
      </c>
      <c r="AD153" s="2">
        <v>4.0323037020000001</v>
      </c>
      <c r="AE153" s="2">
        <v>4.0921623739999999</v>
      </c>
      <c r="AF153" s="2">
        <v>4.1525991810000003</v>
      </c>
      <c r="AG153" s="2">
        <v>4.2122813090000006</v>
      </c>
      <c r="AH153" s="2">
        <v>4.2716202019999994</v>
      </c>
      <c r="AI153" s="2">
        <v>4.336270045</v>
      </c>
      <c r="AJ153" s="2">
        <v>4.400818085</v>
      </c>
      <c r="AK153" s="2">
        <v>4.4661614859999998</v>
      </c>
      <c r="AL153" s="2">
        <v>4.5321378490000006</v>
      </c>
      <c r="AM153" s="2">
        <v>4.5989585049999997</v>
      </c>
      <c r="AN153" s="2">
        <v>4.6486125700000001</v>
      </c>
      <c r="AO153" s="2">
        <v>4.6896155089999993</v>
      </c>
      <c r="AP153" s="2">
        <v>4.7239376030000004</v>
      </c>
      <c r="AQ153" s="2">
        <v>4.7538026050000006</v>
      </c>
      <c r="AR153" s="2">
        <v>4.7799921799999998</v>
      </c>
      <c r="AS153" s="2">
        <v>4.8072410049999998</v>
      </c>
      <c r="AT153" s="2">
        <v>4.8344827390000003</v>
      </c>
      <c r="AU153" s="2">
        <v>4.8616335829999997</v>
      </c>
      <c r="AV153" s="2">
        <v>4.888771373</v>
      </c>
      <c r="AW153" s="2">
        <v>4.9168976509999993</v>
      </c>
    </row>
    <row r="154" spans="1:49">
      <c r="A154" s="50"/>
      <c r="B154" t="s">
        <v>211</v>
      </c>
      <c r="C154" s="2">
        <v>19.0752281274589</v>
      </c>
      <c r="D154" s="2">
        <v>19.381487085102599</v>
      </c>
      <c r="E154" s="2">
        <v>19.69266313</v>
      </c>
      <c r="F154" s="2">
        <v>19.823479329999998</v>
      </c>
      <c r="G154" s="2">
        <v>18.193569359999998</v>
      </c>
      <c r="H154" s="2">
        <v>15.889618029999999</v>
      </c>
      <c r="I154" s="2">
        <v>16.149312289999997</v>
      </c>
      <c r="J154" s="2">
        <v>17.595347059999998</v>
      </c>
      <c r="K154" s="2">
        <v>15.76438068</v>
      </c>
      <c r="L154" s="2">
        <v>14.96634815</v>
      </c>
      <c r="M154" s="2">
        <v>15.148532749999999</v>
      </c>
      <c r="N154" s="2">
        <v>15.264185339999999</v>
      </c>
      <c r="O154" s="2">
        <v>15.371242430000001</v>
      </c>
      <c r="P154" s="2">
        <v>14.943768519999999</v>
      </c>
      <c r="Q154" s="2">
        <v>13.832113380000001</v>
      </c>
      <c r="R154" s="2">
        <v>12.959691080000001</v>
      </c>
      <c r="S154" s="2">
        <v>11.924790740000001</v>
      </c>
      <c r="T154" s="2">
        <v>11.670947029999999</v>
      </c>
      <c r="U154" s="2">
        <v>11.513195380000001</v>
      </c>
      <c r="V154" s="2">
        <v>11.595869310000001</v>
      </c>
      <c r="W154" s="2">
        <v>11.446099630000001</v>
      </c>
      <c r="X154" s="2">
        <v>11.325195580000001</v>
      </c>
      <c r="Y154" s="2">
        <v>11.069743410000001</v>
      </c>
      <c r="Z154" s="2">
        <v>10.945051679999999</v>
      </c>
      <c r="AA154" s="2">
        <v>10.857411320000001</v>
      </c>
      <c r="AB154" s="2">
        <v>10.80065244</v>
      </c>
      <c r="AC154" s="2">
        <v>10.769041609999999</v>
      </c>
      <c r="AD154" s="2">
        <v>10.76831913</v>
      </c>
      <c r="AE154" s="2">
        <v>10.772030340000001</v>
      </c>
      <c r="AF154" s="2">
        <v>10.778406539999999</v>
      </c>
      <c r="AG154" s="2">
        <v>10.78586527</v>
      </c>
      <c r="AH154" s="2">
        <v>10.80071985</v>
      </c>
      <c r="AI154" s="2">
        <v>10.81592723</v>
      </c>
      <c r="AJ154" s="2">
        <v>10.83057786</v>
      </c>
      <c r="AK154" s="2">
        <v>10.85507677</v>
      </c>
      <c r="AL154" s="2">
        <v>10.882001630000001</v>
      </c>
      <c r="AM154" s="2">
        <v>10.91000258</v>
      </c>
      <c r="AN154" s="2">
        <v>10.88103284</v>
      </c>
      <c r="AO154" s="2">
        <v>10.83760264</v>
      </c>
      <c r="AP154" s="2">
        <v>10.77974693</v>
      </c>
      <c r="AQ154" s="2">
        <v>10.718045400000001</v>
      </c>
      <c r="AR154" s="2">
        <v>10.64537256</v>
      </c>
      <c r="AS154" s="2">
        <v>10.583241359999999</v>
      </c>
      <c r="AT154" s="2">
        <v>10.527429230000001</v>
      </c>
      <c r="AU154" s="2">
        <v>10.474113130000001</v>
      </c>
      <c r="AV154" s="2">
        <v>10.424280749999999</v>
      </c>
      <c r="AW154" s="2">
        <v>10.40087555</v>
      </c>
    </row>
    <row r="155" spans="1:49">
      <c r="A155" s="50"/>
      <c r="B155" t="s">
        <v>212</v>
      </c>
      <c r="C155" s="2">
        <v>14.4307212592922</v>
      </c>
      <c r="D155" s="2">
        <v>14.6624111568592</v>
      </c>
      <c r="E155" s="2">
        <v>14.89782091</v>
      </c>
      <c r="F155" s="2">
        <v>14.861546349999999</v>
      </c>
      <c r="G155" s="2">
        <v>13.832316499999999</v>
      </c>
      <c r="H155" s="2">
        <v>12.64113294</v>
      </c>
      <c r="I155" s="2">
        <v>13.054868130000001</v>
      </c>
      <c r="J155" s="2">
        <v>12.120519890000001</v>
      </c>
      <c r="K155" s="2">
        <v>10.995165029999999</v>
      </c>
      <c r="L155" s="2">
        <v>10.76255768</v>
      </c>
      <c r="M155" s="2">
        <v>10.64814939</v>
      </c>
      <c r="N155" s="2">
        <v>11.090815429999999</v>
      </c>
      <c r="O155" s="2">
        <v>10.826953420000001</v>
      </c>
      <c r="P155" s="2">
        <v>10.10882572</v>
      </c>
      <c r="Q155" s="2">
        <v>9.2197666300000005</v>
      </c>
      <c r="R155" s="2">
        <v>8.4946696829999997</v>
      </c>
      <c r="S155" s="2">
        <v>7.9937660020000001</v>
      </c>
      <c r="T155" s="2">
        <v>7.8378146399999995</v>
      </c>
      <c r="U155" s="2">
        <v>7.8531675390000002</v>
      </c>
      <c r="V155" s="2">
        <v>7.9401525739999999</v>
      </c>
      <c r="W155" s="2">
        <v>7.9575095109999996</v>
      </c>
      <c r="X155" s="2">
        <v>7.9316345520000002</v>
      </c>
      <c r="Y155" s="2">
        <v>7.8727007999999996</v>
      </c>
      <c r="Z155" s="2">
        <v>7.8338647189999993</v>
      </c>
      <c r="AA155" s="2">
        <v>7.8137542010000001</v>
      </c>
      <c r="AB155" s="2">
        <v>7.8126223609999998</v>
      </c>
      <c r="AC155" s="2">
        <v>7.8252033449999994</v>
      </c>
      <c r="AD155" s="2">
        <v>7.8477121689999993</v>
      </c>
      <c r="AE155" s="2">
        <v>7.8726473609999994</v>
      </c>
      <c r="AF155" s="2">
        <v>7.8972294160000001</v>
      </c>
      <c r="AG155" s="2">
        <v>7.9193027120000004</v>
      </c>
      <c r="AH155" s="2">
        <v>7.9399890489999994</v>
      </c>
      <c r="AI155" s="2">
        <v>7.9663804560000004</v>
      </c>
      <c r="AJ155" s="2">
        <v>7.9925314370000002</v>
      </c>
      <c r="AK155" s="2">
        <v>8.0196365309999997</v>
      </c>
      <c r="AL155" s="2">
        <v>8.0472129999999993</v>
      </c>
      <c r="AM155" s="2">
        <v>8.075513162</v>
      </c>
      <c r="AN155" s="2">
        <v>8.0759993839999993</v>
      </c>
      <c r="AO155" s="2">
        <v>8.0644278660000008</v>
      </c>
      <c r="AP155" s="2">
        <v>8.0439406489999996</v>
      </c>
      <c r="AQ155" s="2">
        <v>8.018427655</v>
      </c>
      <c r="AR155" s="2">
        <v>7.9892785559999995</v>
      </c>
      <c r="AS155" s="2">
        <v>7.9609261189999998</v>
      </c>
      <c r="AT155" s="2">
        <v>7.9315004400000007</v>
      </c>
      <c r="AU155" s="2">
        <v>7.9014765590000007</v>
      </c>
      <c r="AV155" s="2">
        <v>7.87141176</v>
      </c>
      <c r="AW155" s="2">
        <v>7.8431586810000002</v>
      </c>
    </row>
    <row r="156" spans="1:49">
      <c r="A156" s="50"/>
      <c r="B156" t="s">
        <v>213</v>
      </c>
      <c r="C156" s="2">
        <v>9.2809756555804288</v>
      </c>
      <c r="D156" s="2">
        <v>9.4299847217474095</v>
      </c>
      <c r="E156" s="2">
        <v>9.58138617699999</v>
      </c>
      <c r="F156" s="2">
        <v>9.5232815340000005</v>
      </c>
      <c r="G156" s="2">
        <v>9.2126362760000013</v>
      </c>
      <c r="H156" s="2">
        <v>8.5195871949999997</v>
      </c>
      <c r="I156" s="2">
        <v>8.6875626029999999</v>
      </c>
      <c r="J156" s="2">
        <v>8.4862094489999897</v>
      </c>
      <c r="K156" s="2">
        <v>8.0523515579999998</v>
      </c>
      <c r="L156" s="2">
        <v>7.9743135089999999</v>
      </c>
      <c r="M156" s="2">
        <v>7.9097552059999998</v>
      </c>
      <c r="N156" s="2">
        <v>8.1306390900000007</v>
      </c>
      <c r="O156" s="2">
        <v>7.9759540269999993</v>
      </c>
      <c r="P156" s="2">
        <v>7.7046337149999999</v>
      </c>
      <c r="Q156" s="2">
        <v>7.3307712060000005</v>
      </c>
      <c r="R156" s="2">
        <v>7.1923317989999997</v>
      </c>
      <c r="S156" s="2">
        <v>7.007362745</v>
      </c>
      <c r="T156" s="2">
        <v>6.8977238119999997</v>
      </c>
      <c r="U156" s="2">
        <v>6.8829069050000005</v>
      </c>
      <c r="V156" s="2">
        <v>6.9222114670000003</v>
      </c>
      <c r="W156" s="2">
        <v>6.9234595790000002</v>
      </c>
      <c r="X156" s="2">
        <v>6.9056809189999999</v>
      </c>
      <c r="Y156" s="2">
        <v>6.9098812780000003</v>
      </c>
      <c r="Z156" s="2">
        <v>6.9289314559999999</v>
      </c>
      <c r="AA156" s="2">
        <v>6.9572170680000003</v>
      </c>
      <c r="AB156" s="2">
        <v>6.9934272279999998</v>
      </c>
      <c r="AC156" s="2">
        <v>7.0375427929999992</v>
      </c>
      <c r="AD156" s="2">
        <v>7.0908480449999995</v>
      </c>
      <c r="AE156" s="2">
        <v>7.1473410279999996</v>
      </c>
      <c r="AF156" s="2">
        <v>7.2069634039999997</v>
      </c>
      <c r="AG156" s="2">
        <v>7.26810797</v>
      </c>
      <c r="AH156" s="2">
        <v>7.3315286579999999</v>
      </c>
      <c r="AI156" s="2">
        <v>7.4178457</v>
      </c>
      <c r="AJ156" s="2">
        <v>7.5076895939999995</v>
      </c>
      <c r="AK156" s="2">
        <v>7.600071357</v>
      </c>
      <c r="AL156" s="2">
        <v>7.6938883630000001</v>
      </c>
      <c r="AM156" s="2">
        <v>7.7890086929999995</v>
      </c>
      <c r="AN156" s="2">
        <v>7.8674127739999999</v>
      </c>
      <c r="AO156" s="2">
        <v>7.940213484</v>
      </c>
      <c r="AP156" s="2">
        <v>8.0082578030000011</v>
      </c>
      <c r="AQ156" s="2">
        <v>8.0730672769999998</v>
      </c>
      <c r="AR156" s="2">
        <v>8.1350110020000006</v>
      </c>
      <c r="AS156" s="2">
        <v>8.1961011369999994</v>
      </c>
      <c r="AT156" s="2">
        <v>8.2556002429999999</v>
      </c>
      <c r="AU156" s="2">
        <v>8.313546860999999</v>
      </c>
      <c r="AV156" s="2">
        <v>8.3701014360000006</v>
      </c>
      <c r="AW156" s="2">
        <v>8.4263976700000001</v>
      </c>
    </row>
    <row r="157" spans="1:49">
      <c r="A157" s="50"/>
      <c r="B157" t="s">
        <v>214</v>
      </c>
      <c r="C157" s="2">
        <v>10.7841424039852</v>
      </c>
      <c r="D157" s="2">
        <v>10.9572852985109</v>
      </c>
      <c r="E157" s="2">
        <v>11.133224859999999</v>
      </c>
      <c r="F157" s="2">
        <v>11.110934759999999</v>
      </c>
      <c r="G157" s="2">
        <v>11.07196053</v>
      </c>
      <c r="H157" s="2">
        <v>10.211815359999999</v>
      </c>
      <c r="I157" s="2">
        <v>10.55291018</v>
      </c>
      <c r="J157" s="2">
        <v>10.634408310000001</v>
      </c>
      <c r="K157" s="2">
        <v>10.399030640000001</v>
      </c>
      <c r="L157" s="2">
        <v>10.31284342</v>
      </c>
      <c r="M157" s="2">
        <v>10.243138570000001</v>
      </c>
      <c r="N157" s="2">
        <v>10.44561493</v>
      </c>
      <c r="O157" s="2">
        <v>10.546356490000001</v>
      </c>
      <c r="P157" s="2">
        <v>10.73676433</v>
      </c>
      <c r="Q157" s="2">
        <v>10.726356539999999</v>
      </c>
      <c r="R157" s="2">
        <v>10.92059527</v>
      </c>
      <c r="S157" s="2">
        <v>10.883556159999999</v>
      </c>
      <c r="T157" s="2">
        <v>10.76111564</v>
      </c>
      <c r="U157" s="2">
        <v>10.706802119999999</v>
      </c>
      <c r="V157" s="2">
        <v>10.7063518</v>
      </c>
      <c r="W157" s="2">
        <v>10.69210528</v>
      </c>
      <c r="X157" s="2">
        <v>10.671590050000001</v>
      </c>
      <c r="Y157" s="2">
        <v>10.729606929999999</v>
      </c>
      <c r="Z157" s="2">
        <v>10.821181130000001</v>
      </c>
      <c r="AA157" s="2">
        <v>10.933209189999999</v>
      </c>
      <c r="AB157" s="2">
        <v>11.05673552</v>
      </c>
      <c r="AC157" s="2">
        <v>11.188778359999999</v>
      </c>
      <c r="AD157" s="2">
        <v>11.332546539999999</v>
      </c>
      <c r="AE157" s="2">
        <v>11.48123348</v>
      </c>
      <c r="AF157" s="2">
        <v>11.63413042</v>
      </c>
      <c r="AG157" s="2">
        <v>11.78995334</v>
      </c>
      <c r="AH157" s="2">
        <v>11.94928766</v>
      </c>
      <c r="AI157" s="2">
        <v>12.131147090000001</v>
      </c>
      <c r="AJ157" s="2">
        <v>12.317329689999999</v>
      </c>
      <c r="AK157" s="2">
        <v>12.506699100000001</v>
      </c>
      <c r="AL157" s="2">
        <v>12.69862562</v>
      </c>
      <c r="AM157" s="2">
        <v>12.893027650000001</v>
      </c>
      <c r="AN157" s="2">
        <v>13.07438546</v>
      </c>
      <c r="AO157" s="2">
        <v>13.251745849999999</v>
      </c>
      <c r="AP157" s="2">
        <v>13.426947269999999</v>
      </c>
      <c r="AQ157" s="2">
        <v>13.601227980000001</v>
      </c>
      <c r="AR157" s="2">
        <v>13.775300470000001</v>
      </c>
      <c r="AS157" s="2">
        <v>13.943913310000001</v>
      </c>
      <c r="AT157" s="2">
        <v>14.109585130000001</v>
      </c>
      <c r="AU157" s="2">
        <v>14.27345133</v>
      </c>
      <c r="AV157" s="2">
        <v>14.436224359999999</v>
      </c>
      <c r="AW157" s="2">
        <v>14.59833772</v>
      </c>
    </row>
    <row r="158" spans="1:49">
      <c r="A158" s="50"/>
      <c r="B158" t="s">
        <v>215</v>
      </c>
      <c r="C158" s="2">
        <v>0.58413744729637207</v>
      </c>
      <c r="D158" s="2">
        <v>0.593515962957326</v>
      </c>
      <c r="E158" s="2">
        <v>0.60304505370000006</v>
      </c>
      <c r="F158" s="2">
        <v>0.61029144619999998</v>
      </c>
      <c r="G158" s="2">
        <v>0.57742412479999994</v>
      </c>
      <c r="H158" s="2">
        <v>0.4889679348</v>
      </c>
      <c r="I158" s="2">
        <v>0.5053883374</v>
      </c>
      <c r="J158" s="2">
        <v>0.50519994499999998</v>
      </c>
      <c r="K158" s="2">
        <v>0.46401082739999999</v>
      </c>
      <c r="L158" s="2">
        <v>0.42673266300000001</v>
      </c>
      <c r="M158" s="2">
        <v>0.40787335969999999</v>
      </c>
      <c r="N158" s="2">
        <v>0.41656663799999999</v>
      </c>
      <c r="O158" s="2">
        <v>0.41089330969999999</v>
      </c>
      <c r="P158" s="2">
        <v>0.40554714039999995</v>
      </c>
      <c r="Q158" s="2">
        <v>0.38281008830000002</v>
      </c>
      <c r="R158" s="2">
        <v>0.35381893550000004</v>
      </c>
      <c r="S158" s="2">
        <v>0.33098933860000002</v>
      </c>
      <c r="T158" s="2">
        <v>0.31570741569999999</v>
      </c>
      <c r="U158" s="2">
        <v>0.30651593239999997</v>
      </c>
      <c r="V158" s="2">
        <v>0.3016731486</v>
      </c>
      <c r="W158" s="2">
        <v>0.29581347539999997</v>
      </c>
      <c r="X158" s="2">
        <v>0.29060496389999996</v>
      </c>
      <c r="Y158" s="2">
        <v>0.28719042239999998</v>
      </c>
      <c r="Z158" s="2">
        <v>0.28545425769999999</v>
      </c>
      <c r="AA158" s="2">
        <v>0.28443944170000002</v>
      </c>
      <c r="AB158" s="2">
        <v>0.28398326559999998</v>
      </c>
      <c r="AC158" s="2">
        <v>0.28400370339999997</v>
      </c>
      <c r="AD158" s="2">
        <v>0.28453233240000003</v>
      </c>
      <c r="AE158" s="2">
        <v>0.28522576719999998</v>
      </c>
      <c r="AF158" s="2">
        <v>0.2862219386</v>
      </c>
      <c r="AG158" s="2">
        <v>0.28741259600000002</v>
      </c>
      <c r="AH158" s="2">
        <v>0.28873344040000004</v>
      </c>
      <c r="AI158" s="2">
        <v>0.29109522360000001</v>
      </c>
      <c r="AJ158" s="2">
        <v>0.29365125260000002</v>
      </c>
      <c r="AK158" s="2">
        <v>0.29642444630000003</v>
      </c>
      <c r="AL158" s="2">
        <v>0.29934985869999997</v>
      </c>
      <c r="AM158" s="2">
        <v>0.30241608390000002</v>
      </c>
      <c r="AN158" s="2">
        <v>0.304906972</v>
      </c>
      <c r="AO158" s="2">
        <v>0.30740635710000003</v>
      </c>
      <c r="AP158" s="2">
        <v>0.30985894319999996</v>
      </c>
      <c r="AQ158" s="2">
        <v>0.31233286389999998</v>
      </c>
      <c r="AR158" s="2">
        <v>0.31481608960000002</v>
      </c>
      <c r="AS158" s="2">
        <v>0.31734075740000001</v>
      </c>
      <c r="AT158" s="2">
        <v>0.31987716220000001</v>
      </c>
      <c r="AU158" s="2">
        <v>0.32244517070000001</v>
      </c>
      <c r="AV158" s="2">
        <v>0.3250683647</v>
      </c>
      <c r="AW158" s="2">
        <v>0.32784943910000003</v>
      </c>
    </row>
    <row r="159" spans="1:49">
      <c r="A159" s="50"/>
      <c r="B159" t="s">
        <v>216</v>
      </c>
      <c r="C159" s="2">
        <v>22.712835553921099</v>
      </c>
      <c r="D159" s="2">
        <v>23.077497475414102</v>
      </c>
      <c r="E159" s="2">
        <v>23.448014699999998</v>
      </c>
      <c r="F159" s="2">
        <v>23.48310433</v>
      </c>
      <c r="G159" s="2">
        <v>20.474954499999999</v>
      </c>
      <c r="H159" s="2">
        <v>16.638698039999998</v>
      </c>
      <c r="I159" s="2">
        <v>18.10016422</v>
      </c>
      <c r="J159" s="2">
        <v>17.840362300000002</v>
      </c>
      <c r="K159" s="2">
        <v>16.69585459</v>
      </c>
      <c r="L159" s="2">
        <v>17.183971769999999</v>
      </c>
      <c r="M159" s="2">
        <v>17.621098839999998</v>
      </c>
      <c r="N159" s="2">
        <v>18.024043149999997</v>
      </c>
      <c r="O159" s="2">
        <v>15.769876050000001</v>
      </c>
      <c r="P159" s="2">
        <v>14.522027380000001</v>
      </c>
      <c r="Q159" s="2">
        <v>13.19624849</v>
      </c>
      <c r="R159" s="2">
        <v>12.052080999999999</v>
      </c>
      <c r="S159" s="2">
        <v>11.42806218</v>
      </c>
      <c r="T159" s="2">
        <v>11.261960109999999</v>
      </c>
      <c r="U159" s="2">
        <v>11.34536005</v>
      </c>
      <c r="V159" s="2">
        <v>11.570357509999999</v>
      </c>
      <c r="W159" s="2">
        <v>11.7530632</v>
      </c>
      <c r="X159" s="2">
        <v>11.91576465</v>
      </c>
      <c r="Y159" s="2">
        <v>12.0475551</v>
      </c>
      <c r="Z159" s="2">
        <v>12.189513199999999</v>
      </c>
      <c r="AA159" s="2">
        <v>12.333062350000001</v>
      </c>
      <c r="AB159" s="2">
        <v>12.48782166</v>
      </c>
      <c r="AC159" s="2">
        <v>12.65534886</v>
      </c>
      <c r="AD159" s="2">
        <v>12.828668220000001</v>
      </c>
      <c r="AE159" s="2">
        <v>13.001968130000002</v>
      </c>
      <c r="AF159" s="2">
        <v>13.180586999999999</v>
      </c>
      <c r="AG159" s="2">
        <v>13.361230529999998</v>
      </c>
      <c r="AH159" s="2">
        <v>13.54082028</v>
      </c>
      <c r="AI159" s="2">
        <v>13.737529369999999</v>
      </c>
      <c r="AJ159" s="2">
        <v>13.93683824</v>
      </c>
      <c r="AK159" s="2">
        <v>14.14075038</v>
      </c>
      <c r="AL159" s="2">
        <v>14.34754504</v>
      </c>
      <c r="AM159" s="2">
        <v>14.557094279999999</v>
      </c>
      <c r="AN159" s="2">
        <v>14.741322050000001</v>
      </c>
      <c r="AO159" s="2">
        <v>14.91997083</v>
      </c>
      <c r="AP159" s="2">
        <v>15.09154101</v>
      </c>
      <c r="AQ159" s="2">
        <v>15.259382449999999</v>
      </c>
      <c r="AR159" s="2">
        <v>15.4233919</v>
      </c>
      <c r="AS159" s="2">
        <v>15.5982333</v>
      </c>
      <c r="AT159" s="2">
        <v>15.77664835</v>
      </c>
      <c r="AU159" s="2">
        <v>15.95710983</v>
      </c>
      <c r="AV159" s="2">
        <v>16.139302369999999</v>
      </c>
      <c r="AW159" s="2">
        <v>16.326822630000002</v>
      </c>
    </row>
    <row r="160" spans="1:49">
      <c r="A160" s="50"/>
      <c r="B160" t="s">
        <v>217</v>
      </c>
      <c r="C160" s="2">
        <v>0.61194961832884498</v>
      </c>
      <c r="D160" s="2">
        <v>0.62177466739182696</v>
      </c>
      <c r="E160" s="2">
        <v>0.63175746079999995</v>
      </c>
      <c r="F160" s="2">
        <v>0.61050288600000002</v>
      </c>
      <c r="G160" s="2">
        <v>0.54845171440000007</v>
      </c>
      <c r="H160" s="2">
        <v>0.45035862119999998</v>
      </c>
      <c r="I160" s="2">
        <v>0.47324599680000001</v>
      </c>
      <c r="J160" s="2">
        <v>0.453901212</v>
      </c>
      <c r="K160" s="2">
        <v>0.40740680769999998</v>
      </c>
      <c r="L160" s="2">
        <v>0.37862012979999998</v>
      </c>
      <c r="M160" s="2">
        <v>0.36696075300000003</v>
      </c>
      <c r="N160" s="2">
        <v>0.3548223835</v>
      </c>
      <c r="O160" s="2">
        <v>0.34034171360000004</v>
      </c>
      <c r="P160" s="2">
        <v>0.3392420163</v>
      </c>
      <c r="Q160" s="2">
        <v>0.31013961740000001</v>
      </c>
      <c r="R160" s="2">
        <v>0.28190229849999998</v>
      </c>
      <c r="S160" s="2">
        <v>0.26617637170000003</v>
      </c>
      <c r="T160" s="2">
        <v>0.25452078179999998</v>
      </c>
      <c r="U160" s="2">
        <v>0.24959595189999997</v>
      </c>
      <c r="V160" s="2">
        <v>0.24900937400000001</v>
      </c>
      <c r="W160" s="2">
        <v>0.2470601724</v>
      </c>
      <c r="X160" s="2">
        <v>0.24511866560000001</v>
      </c>
      <c r="Y160" s="2">
        <v>0.24530369730000001</v>
      </c>
      <c r="Z160" s="2">
        <v>0.2463135306</v>
      </c>
      <c r="AA160" s="2">
        <v>0.24741943799999999</v>
      </c>
      <c r="AB160" s="2">
        <v>0.2485328456</v>
      </c>
      <c r="AC160" s="2">
        <v>0.24968665030000001</v>
      </c>
      <c r="AD160" s="2">
        <v>0.25105294760000002</v>
      </c>
      <c r="AE160" s="2">
        <v>0.25231571699999999</v>
      </c>
      <c r="AF160" s="2">
        <v>0.25354950209999999</v>
      </c>
      <c r="AG160" s="2">
        <v>0.25469306180000001</v>
      </c>
      <c r="AH160" s="2">
        <v>0.25583490019999999</v>
      </c>
      <c r="AI160" s="2">
        <v>0.25853732089999998</v>
      </c>
      <c r="AJ160" s="2">
        <v>0.261390332</v>
      </c>
      <c r="AK160" s="2">
        <v>0.26437439030000004</v>
      </c>
      <c r="AL160" s="2">
        <v>0.2673908197</v>
      </c>
      <c r="AM160" s="2">
        <v>0.27044629070000004</v>
      </c>
      <c r="AN160" s="2">
        <v>0.27270930780000002</v>
      </c>
      <c r="AO160" s="2">
        <v>0.2747854817</v>
      </c>
      <c r="AP160" s="2">
        <v>0.27671633760000003</v>
      </c>
      <c r="AQ160" s="2">
        <v>0.27858430070000001</v>
      </c>
      <c r="AR160" s="2">
        <v>0.28040721149999998</v>
      </c>
      <c r="AS160" s="2">
        <v>0.2821913808</v>
      </c>
      <c r="AT160" s="2">
        <v>0.28387051429999999</v>
      </c>
      <c r="AU160" s="2">
        <v>0.28545674709999996</v>
      </c>
      <c r="AV160" s="2">
        <v>0.28699232270000002</v>
      </c>
      <c r="AW160" s="2">
        <v>0.28858017889999998</v>
      </c>
    </row>
    <row r="161" spans="1:49">
      <c r="A161" s="50"/>
      <c r="B161" t="s">
        <v>218</v>
      </c>
      <c r="C161" s="2">
        <v>18.607410111153101</v>
      </c>
      <c r="D161" s="2">
        <v>18.906158099224999</v>
      </c>
      <c r="E161" s="2">
        <v>19.209702579999998</v>
      </c>
      <c r="F161" s="2">
        <v>19.30341069</v>
      </c>
      <c r="G161" s="2">
        <v>18.207457550000001</v>
      </c>
      <c r="H161" s="2">
        <v>16.334999189999998</v>
      </c>
      <c r="I161" s="2">
        <v>16.368759019999999</v>
      </c>
      <c r="J161" s="2">
        <v>15.965982619999998</v>
      </c>
      <c r="K161" s="2">
        <v>15.000977070000001</v>
      </c>
      <c r="L161" s="2">
        <v>14.426563659999999</v>
      </c>
      <c r="M161" s="2">
        <v>14.191989</v>
      </c>
      <c r="N161" s="2">
        <v>14.26123524</v>
      </c>
      <c r="O161" s="2">
        <v>13.93354242</v>
      </c>
      <c r="P161" s="2">
        <v>13.56770365</v>
      </c>
      <c r="Q161" s="2">
        <v>12.79097816</v>
      </c>
      <c r="R161" s="2">
        <v>12.370237099999999</v>
      </c>
      <c r="S161" s="2">
        <v>11.95158758</v>
      </c>
      <c r="T161" s="2">
        <v>11.803913470000001</v>
      </c>
      <c r="U161" s="2">
        <v>11.78295644</v>
      </c>
      <c r="V161" s="2">
        <v>11.900833310000001</v>
      </c>
      <c r="W161" s="2">
        <v>11.953054849999999</v>
      </c>
      <c r="X161" s="2">
        <v>11.999329769999999</v>
      </c>
      <c r="Y161" s="2">
        <v>12.02919559</v>
      </c>
      <c r="Z161" s="2">
        <v>12.125532609999999</v>
      </c>
      <c r="AA161" s="2">
        <v>12.230767070000001</v>
      </c>
      <c r="AB161" s="2">
        <v>12.34653194</v>
      </c>
      <c r="AC161" s="2">
        <v>12.4721604</v>
      </c>
      <c r="AD161" s="2">
        <v>12.605658699999999</v>
      </c>
      <c r="AE161" s="2">
        <v>12.7432333</v>
      </c>
      <c r="AF161" s="2">
        <v>12.8835783</v>
      </c>
      <c r="AG161" s="2">
        <v>13.02201369</v>
      </c>
      <c r="AH161" s="2">
        <v>13.160042000000001</v>
      </c>
      <c r="AI161" s="2">
        <v>13.336257029999999</v>
      </c>
      <c r="AJ161" s="2">
        <v>13.51501251</v>
      </c>
      <c r="AK161" s="2">
        <v>13.698491089999999</v>
      </c>
      <c r="AL161" s="2">
        <v>13.884085839999999</v>
      </c>
      <c r="AM161" s="2">
        <v>14.0715108</v>
      </c>
      <c r="AN161" s="2">
        <v>14.215661599999999</v>
      </c>
      <c r="AO161" s="2">
        <v>14.366542189999999</v>
      </c>
      <c r="AP161" s="2">
        <v>14.511430050000001</v>
      </c>
      <c r="AQ161" s="2">
        <v>14.65447546</v>
      </c>
      <c r="AR161" s="2">
        <v>14.795420630000001</v>
      </c>
      <c r="AS161" s="2">
        <v>14.93804295</v>
      </c>
      <c r="AT161" s="2">
        <v>15.073706339999999</v>
      </c>
      <c r="AU161" s="2">
        <v>15.20608449</v>
      </c>
      <c r="AV161" s="2">
        <v>15.336831999999999</v>
      </c>
      <c r="AW161" s="2">
        <v>15.471743099999999</v>
      </c>
    </row>
    <row r="162" spans="1:49">
      <c r="A162" s="50"/>
      <c r="B162" t="s">
        <v>219</v>
      </c>
      <c r="C162" s="2">
        <v>0.58343823064318701</v>
      </c>
      <c r="D162" s="2">
        <v>0.59280552015460597</v>
      </c>
      <c r="E162" s="2">
        <v>0.60232320449999999</v>
      </c>
      <c r="F162" s="2">
        <v>0.61850436880000004</v>
      </c>
      <c r="G162" s="2">
        <v>0.60276990729999991</v>
      </c>
      <c r="H162" s="2">
        <v>0.51612323289999995</v>
      </c>
      <c r="I162" s="2">
        <v>0.50394487900000007</v>
      </c>
      <c r="J162" s="2">
        <v>0.50939451520000001</v>
      </c>
      <c r="K162" s="2">
        <v>0.48775266979999998</v>
      </c>
      <c r="L162" s="2">
        <v>0.46623902950000001</v>
      </c>
      <c r="M162" s="2">
        <v>0.42756043689999995</v>
      </c>
      <c r="N162" s="2">
        <v>0.38187636400000002</v>
      </c>
      <c r="O162" s="2">
        <v>0.3618365892</v>
      </c>
      <c r="P162" s="2">
        <v>0.36201203259999998</v>
      </c>
      <c r="Q162" s="2">
        <v>0.3594130559</v>
      </c>
      <c r="R162" s="2">
        <v>0.35785356689999998</v>
      </c>
      <c r="S162" s="2">
        <v>0.34708197759999998</v>
      </c>
      <c r="T162" s="2">
        <v>0.35731669569999996</v>
      </c>
      <c r="U162" s="2">
        <v>0.36162786670000002</v>
      </c>
      <c r="V162" s="2">
        <v>0.3765104527</v>
      </c>
      <c r="W162" s="2">
        <v>0.377199809</v>
      </c>
      <c r="X162" s="2">
        <v>0.38074022369999999</v>
      </c>
      <c r="Y162" s="2">
        <v>0.37533352889999999</v>
      </c>
      <c r="Z162" s="2">
        <v>0.37373028019999999</v>
      </c>
      <c r="AA162" s="2">
        <v>0.37067926909999999</v>
      </c>
      <c r="AB162" s="2">
        <v>0.36670802529999996</v>
      </c>
      <c r="AC162" s="2">
        <v>0.36265013900000004</v>
      </c>
      <c r="AD162" s="2">
        <v>0.3605470858</v>
      </c>
      <c r="AE162" s="2">
        <v>0.35867943829999999</v>
      </c>
      <c r="AF162" s="2">
        <v>0.35704156189999997</v>
      </c>
      <c r="AG162" s="2">
        <v>0.35555526049999997</v>
      </c>
      <c r="AH162" s="2">
        <v>0.35468217260000001</v>
      </c>
      <c r="AI162" s="2">
        <v>0.35541634230000002</v>
      </c>
      <c r="AJ162" s="2">
        <v>0.35615732210000001</v>
      </c>
      <c r="AK162" s="2">
        <v>0.35754592009999997</v>
      </c>
      <c r="AL162" s="2">
        <v>0.35896488459999998</v>
      </c>
      <c r="AM162" s="2">
        <v>0.36030422649999999</v>
      </c>
      <c r="AN162" s="2">
        <v>0.36014623330000001</v>
      </c>
      <c r="AO162" s="2">
        <v>0.36059386030000001</v>
      </c>
      <c r="AP162" s="2">
        <v>0.36109364439999997</v>
      </c>
      <c r="AQ162" s="2">
        <v>0.36203923599999999</v>
      </c>
      <c r="AR162" s="2">
        <v>0.3625967598</v>
      </c>
      <c r="AS162" s="2">
        <v>0.36347515429999999</v>
      </c>
      <c r="AT162" s="2">
        <v>0.3644602441</v>
      </c>
      <c r="AU162" s="2">
        <v>0.3652114085</v>
      </c>
      <c r="AV162" s="2">
        <v>0.3658498717</v>
      </c>
      <c r="AW162" s="2">
        <v>0.3685923753</v>
      </c>
    </row>
    <row r="165" spans="1:49">
      <c r="A165" s="50" t="s">
        <v>206</v>
      </c>
      <c r="B165" t="s">
        <v>207</v>
      </c>
      <c r="C165">
        <v>2.7703288319169999</v>
      </c>
      <c r="D165">
        <v>2.8148073574016701</v>
      </c>
      <c r="E165">
        <v>2.86</v>
      </c>
      <c r="F165">
        <v>2.9263373380000002</v>
      </c>
      <c r="G165">
        <v>2.8472815909999998</v>
      </c>
      <c r="H165">
        <v>2.863963273</v>
      </c>
      <c r="I165">
        <v>2.9822814379999998</v>
      </c>
      <c r="J165">
        <v>2.9037555269999999</v>
      </c>
      <c r="K165">
        <v>2.8440478910000002</v>
      </c>
      <c r="L165">
        <v>2.7166868549999998</v>
      </c>
      <c r="M165">
        <v>2.8151858910000001</v>
      </c>
      <c r="N165">
        <v>2.8461855950000001</v>
      </c>
      <c r="O165">
        <v>2.8440292939999998</v>
      </c>
      <c r="P165">
        <v>2.911114784</v>
      </c>
      <c r="Q165">
        <v>2.8334903929999999</v>
      </c>
      <c r="R165">
        <v>2.8233503359999998</v>
      </c>
      <c r="S165">
        <v>2.831975275</v>
      </c>
      <c r="T165">
        <v>2.8425034189999998</v>
      </c>
      <c r="U165">
        <v>2.8393481120000001</v>
      </c>
      <c r="V165">
        <v>2.8387271869999999</v>
      </c>
      <c r="W165">
        <v>2.8262853780000001</v>
      </c>
      <c r="X165">
        <v>2.8124799669999998</v>
      </c>
      <c r="Y165">
        <v>2.8116242260000002</v>
      </c>
      <c r="Z165">
        <v>2.8275674400000002</v>
      </c>
      <c r="AA165">
        <v>2.8544753850000002</v>
      </c>
      <c r="AB165">
        <v>2.8888712700000001</v>
      </c>
      <c r="AC165">
        <v>2.928217788</v>
      </c>
      <c r="AD165">
        <v>2.9711489580000001</v>
      </c>
      <c r="AE165">
        <v>3.0169076960000001</v>
      </c>
      <c r="AF165">
        <v>3.063929334</v>
      </c>
      <c r="AG165">
        <v>3.1117423359999998</v>
      </c>
      <c r="AH165">
        <v>3.1612644479999998</v>
      </c>
      <c r="AI165">
        <v>3.2105675269999998</v>
      </c>
      <c r="AJ165">
        <v>3.260821795</v>
      </c>
      <c r="AK165">
        <v>3.3121890440000001</v>
      </c>
      <c r="AL165">
        <v>3.3645353949999999</v>
      </c>
      <c r="AM165">
        <v>3.4178278080000002</v>
      </c>
      <c r="AN165">
        <v>3.4672321629999998</v>
      </c>
      <c r="AO165">
        <v>3.5149772600000002</v>
      </c>
      <c r="AP165">
        <v>3.5611646430000001</v>
      </c>
      <c r="AQ165">
        <v>3.6066687650000002</v>
      </c>
      <c r="AR165">
        <v>3.651630296</v>
      </c>
      <c r="AS165">
        <v>3.694813591</v>
      </c>
      <c r="AT165">
        <v>3.7367723599999998</v>
      </c>
      <c r="AU165">
        <v>3.778053662</v>
      </c>
      <c r="AV165">
        <v>3.8192509289999999</v>
      </c>
      <c r="AW165">
        <v>3.8622033899999999</v>
      </c>
    </row>
    <row r="166" spans="1:49">
      <c r="A166" s="50"/>
      <c r="B166" t="s">
        <v>208</v>
      </c>
      <c r="C166">
        <v>6.18523199925892</v>
      </c>
      <c r="D166">
        <v>6.2845378996769998</v>
      </c>
      <c r="E166">
        <v>6.3854381880000002</v>
      </c>
      <c r="F166">
        <v>6.4522611259999998</v>
      </c>
      <c r="G166">
        <v>6.2559234769999996</v>
      </c>
      <c r="H166">
        <v>6.1926317920000002</v>
      </c>
      <c r="I166">
        <v>6.2010639769999996</v>
      </c>
      <c r="J166">
        <v>6.2148215440000003</v>
      </c>
      <c r="K166">
        <v>5.9982245509999998</v>
      </c>
      <c r="L166">
        <v>5.8497150429999998</v>
      </c>
      <c r="M166">
        <v>5.8858689159999997</v>
      </c>
      <c r="N166">
        <v>5.8491898219999996</v>
      </c>
      <c r="O166">
        <v>5.669540553</v>
      </c>
      <c r="P166">
        <v>5.515009687</v>
      </c>
      <c r="Q166">
        <v>5.2177605089999997</v>
      </c>
      <c r="R166">
        <v>4.8899991619999996</v>
      </c>
      <c r="S166">
        <v>4.735117324</v>
      </c>
      <c r="T166">
        <v>4.6623862689999997</v>
      </c>
      <c r="U166">
        <v>4.664879258</v>
      </c>
      <c r="V166">
        <v>4.7042813389999996</v>
      </c>
      <c r="W166">
        <v>4.7438643709999999</v>
      </c>
      <c r="X166">
        <v>4.7950524919999999</v>
      </c>
      <c r="Y166">
        <v>4.8552420380000001</v>
      </c>
      <c r="Z166">
        <v>4.9324772599999998</v>
      </c>
      <c r="AA166">
        <v>5.0216782740000001</v>
      </c>
      <c r="AB166">
        <v>5.1194344369999998</v>
      </c>
      <c r="AC166">
        <v>5.2230165880000001</v>
      </c>
      <c r="AD166">
        <v>5.3297395510000003</v>
      </c>
      <c r="AE166">
        <v>5.4418336370000002</v>
      </c>
      <c r="AF166">
        <v>5.5551562490000004</v>
      </c>
      <c r="AG166">
        <v>5.6687782609999999</v>
      </c>
      <c r="AH166">
        <v>5.7859980640000002</v>
      </c>
      <c r="AI166">
        <v>5.9012069800000004</v>
      </c>
      <c r="AJ166">
        <v>6.0177999279999996</v>
      </c>
      <c r="AK166">
        <v>6.1361258269999999</v>
      </c>
      <c r="AL166">
        <v>6.2564275460000003</v>
      </c>
      <c r="AM166">
        <v>6.3789422619999998</v>
      </c>
      <c r="AN166">
        <v>6.5013412009999998</v>
      </c>
      <c r="AO166">
        <v>6.6244718249999996</v>
      </c>
      <c r="AP166">
        <v>6.748726081</v>
      </c>
      <c r="AQ166">
        <v>6.8748090660000001</v>
      </c>
      <c r="AR166">
        <v>7.0031411950000004</v>
      </c>
      <c r="AS166">
        <v>7.1334210520000001</v>
      </c>
      <c r="AT166">
        <v>7.2653200509999998</v>
      </c>
      <c r="AU166">
        <v>7.3993373050000004</v>
      </c>
      <c r="AV166">
        <v>7.5358072009999999</v>
      </c>
      <c r="AW166">
        <v>7.675078933</v>
      </c>
    </row>
    <row r="167" spans="1:49">
      <c r="A167" s="50"/>
      <c r="B167" t="s">
        <v>209</v>
      </c>
      <c r="C167">
        <v>0.93799827590948903</v>
      </c>
      <c r="D167">
        <v>0.953058141633355</v>
      </c>
      <c r="E167">
        <v>0.96835979839999997</v>
      </c>
      <c r="F167">
        <v>0.95209158000000005</v>
      </c>
      <c r="G167">
        <v>0.90273708100000005</v>
      </c>
      <c r="H167">
        <v>0.76632421880000001</v>
      </c>
      <c r="I167">
        <v>0.81863851089999995</v>
      </c>
      <c r="J167">
        <v>0.81085310249999998</v>
      </c>
      <c r="K167">
        <v>0.77444614789999999</v>
      </c>
      <c r="L167">
        <v>0.75037736389999998</v>
      </c>
      <c r="M167">
        <v>0.73067349049999997</v>
      </c>
      <c r="N167">
        <v>0.74413138469999995</v>
      </c>
      <c r="O167">
        <v>0.71856327819999999</v>
      </c>
      <c r="P167">
        <v>0.72370939639999998</v>
      </c>
      <c r="Q167">
        <v>0.67301525200000001</v>
      </c>
      <c r="R167">
        <v>0.62448143280000001</v>
      </c>
      <c r="S167">
        <v>0.57258611049999997</v>
      </c>
      <c r="T167">
        <v>0.53792129759999996</v>
      </c>
      <c r="U167">
        <v>0.51745548789999996</v>
      </c>
      <c r="V167">
        <v>0.50655536180000005</v>
      </c>
      <c r="W167">
        <v>0.49903083850000002</v>
      </c>
      <c r="X167">
        <v>0.49569838469999999</v>
      </c>
      <c r="Y167">
        <v>0.50276260920000004</v>
      </c>
      <c r="Z167">
        <v>0.5113855437</v>
      </c>
      <c r="AA167">
        <v>0.52108967569999998</v>
      </c>
      <c r="AB167">
        <v>0.53157658620000003</v>
      </c>
      <c r="AC167">
        <v>0.54263646379999997</v>
      </c>
      <c r="AD167">
        <v>0.55427909600000003</v>
      </c>
      <c r="AE167">
        <v>0.56416628400000002</v>
      </c>
      <c r="AF167">
        <v>0.5758502714</v>
      </c>
      <c r="AG167">
        <v>0.58839699810000001</v>
      </c>
      <c r="AH167">
        <v>0.59918159979999996</v>
      </c>
      <c r="AI167">
        <v>0.61420386920000003</v>
      </c>
      <c r="AJ167">
        <v>0.62871529869999998</v>
      </c>
      <c r="AK167">
        <v>0.64325535840000003</v>
      </c>
      <c r="AL167">
        <v>0.65797697079999995</v>
      </c>
      <c r="AM167">
        <v>0.67290427789999996</v>
      </c>
      <c r="AN167">
        <v>0.68772714930000001</v>
      </c>
      <c r="AO167">
        <v>0.70348566369999999</v>
      </c>
      <c r="AP167">
        <v>0.71962191860000002</v>
      </c>
      <c r="AQ167">
        <v>0.73606638400000002</v>
      </c>
      <c r="AR167">
        <v>0.75275430030000001</v>
      </c>
      <c r="AS167">
        <v>0.7694045437</v>
      </c>
      <c r="AT167">
        <v>0.78631408199999997</v>
      </c>
      <c r="AU167">
        <v>0.80351384020000005</v>
      </c>
      <c r="AV167">
        <v>0.8210048969</v>
      </c>
      <c r="AW167">
        <v>0.83884402339999997</v>
      </c>
    </row>
    <row r="168" spans="1:49">
      <c r="A168" s="50"/>
      <c r="B168" t="s">
        <v>210</v>
      </c>
      <c r="C168">
        <v>2.5672422222947699</v>
      </c>
      <c r="D168">
        <v>2.6084601265717402</v>
      </c>
      <c r="E168">
        <v>2.6503397980000001</v>
      </c>
      <c r="F168">
        <v>2.6777899779999998</v>
      </c>
      <c r="G168">
        <v>2.4828593460000001</v>
      </c>
      <c r="H168">
        <v>2.1831176120000002</v>
      </c>
      <c r="I168">
        <v>2.2339892529999998</v>
      </c>
      <c r="J168">
        <v>2.439321139</v>
      </c>
      <c r="K168">
        <v>2.2237577470000001</v>
      </c>
      <c r="L168">
        <v>2.1272507279999999</v>
      </c>
      <c r="M168">
        <v>2.1620471399999999</v>
      </c>
      <c r="N168">
        <v>2.1950929659999998</v>
      </c>
      <c r="O168">
        <v>2.2202655770000002</v>
      </c>
      <c r="P168">
        <v>2.176939511</v>
      </c>
      <c r="Q168">
        <v>2.042218611</v>
      </c>
      <c r="R168">
        <v>1.9249132280000001</v>
      </c>
      <c r="S168">
        <v>1.8321175080000001</v>
      </c>
      <c r="T168">
        <v>1.7989975199999999</v>
      </c>
      <c r="U168">
        <v>1.7971151670000001</v>
      </c>
      <c r="V168">
        <v>1.8117481639999999</v>
      </c>
      <c r="W168">
        <v>1.819737961</v>
      </c>
      <c r="X168">
        <v>1.8254028550000001</v>
      </c>
      <c r="Y168">
        <v>1.830481129</v>
      </c>
      <c r="Z168">
        <v>1.844168552</v>
      </c>
      <c r="AA168">
        <v>1.8641694600000001</v>
      </c>
      <c r="AB168">
        <v>1.8894911860000001</v>
      </c>
      <c r="AC168">
        <v>1.918683785</v>
      </c>
      <c r="AD168">
        <v>1.9497236069999999</v>
      </c>
      <c r="AE168">
        <v>1.981815917</v>
      </c>
      <c r="AF168">
        <v>2.0148074139999999</v>
      </c>
      <c r="AG168">
        <v>2.0481735630000002</v>
      </c>
      <c r="AH168">
        <v>2.0819186209999998</v>
      </c>
      <c r="AI168">
        <v>2.1163959210000001</v>
      </c>
      <c r="AJ168">
        <v>2.151144661</v>
      </c>
      <c r="AK168">
        <v>2.1865087449999998</v>
      </c>
      <c r="AL168">
        <v>2.2224226840000001</v>
      </c>
      <c r="AM168">
        <v>2.2589100559999999</v>
      </c>
      <c r="AN168">
        <v>2.28948492</v>
      </c>
      <c r="AO168">
        <v>2.3168921990000002</v>
      </c>
      <c r="AP168">
        <v>2.341685086</v>
      </c>
      <c r="AQ168">
        <v>2.3646808099999999</v>
      </c>
      <c r="AR168">
        <v>2.386119597</v>
      </c>
      <c r="AS168">
        <v>2.4086134160000001</v>
      </c>
      <c r="AT168">
        <v>2.4315337210000001</v>
      </c>
      <c r="AU168">
        <v>2.4547773930000001</v>
      </c>
      <c r="AV168">
        <v>2.4782974869999999</v>
      </c>
      <c r="AW168">
        <v>2.5024721670000001</v>
      </c>
    </row>
    <row r="169" spans="1:49">
      <c r="A169" s="50"/>
      <c r="B169" t="s">
        <v>211</v>
      </c>
      <c r="C169">
        <v>6.9555208572076603</v>
      </c>
      <c r="D169">
        <v>7.0671939943971003</v>
      </c>
      <c r="E169">
        <v>7.18066008</v>
      </c>
      <c r="F169">
        <v>7.2729848830000003</v>
      </c>
      <c r="G169">
        <v>6.7435809549999997</v>
      </c>
      <c r="H169">
        <v>5.8977178349999999</v>
      </c>
      <c r="I169">
        <v>6.0393688159999996</v>
      </c>
      <c r="J169">
        <v>6.6534447590000001</v>
      </c>
      <c r="K169">
        <v>6.0250010349999998</v>
      </c>
      <c r="L169">
        <v>5.7531070809999996</v>
      </c>
      <c r="M169">
        <v>5.8421561799999999</v>
      </c>
      <c r="N169">
        <v>5.8788360989999999</v>
      </c>
      <c r="O169">
        <v>5.9361932570000002</v>
      </c>
      <c r="P169">
        <v>5.8298820669999998</v>
      </c>
      <c r="Q169">
        <v>5.467607128</v>
      </c>
      <c r="R169">
        <v>5.1646026970000003</v>
      </c>
      <c r="S169">
        <v>4.7938093589999999</v>
      </c>
      <c r="T169">
        <v>4.7099410150000001</v>
      </c>
      <c r="U169">
        <v>4.6514503940000003</v>
      </c>
      <c r="V169">
        <v>4.6854400219999999</v>
      </c>
      <c r="W169">
        <v>4.6262119039999998</v>
      </c>
      <c r="X169">
        <v>4.5818778919999996</v>
      </c>
      <c r="Y169">
        <v>4.4806229980000003</v>
      </c>
      <c r="Z169">
        <v>4.4330905400000002</v>
      </c>
      <c r="AA169">
        <v>4.399986943</v>
      </c>
      <c r="AB169">
        <v>4.3787204040000001</v>
      </c>
      <c r="AC169">
        <v>4.3672053289999999</v>
      </c>
      <c r="AD169">
        <v>4.3679735739999996</v>
      </c>
      <c r="AE169">
        <v>4.3712484509999996</v>
      </c>
      <c r="AF169">
        <v>4.3762942809999998</v>
      </c>
      <c r="AG169">
        <v>4.3825665090000001</v>
      </c>
      <c r="AH169">
        <v>4.3923804039999998</v>
      </c>
      <c r="AI169">
        <v>4.4010097379999999</v>
      </c>
      <c r="AJ169">
        <v>4.409729456</v>
      </c>
      <c r="AK169">
        <v>4.4226448530000004</v>
      </c>
      <c r="AL169">
        <v>4.4366974490000004</v>
      </c>
      <c r="AM169">
        <v>4.4512709990000001</v>
      </c>
      <c r="AN169">
        <v>4.4454524129999999</v>
      </c>
      <c r="AO169">
        <v>4.434722818</v>
      </c>
      <c r="AP169">
        <v>4.4186227819999999</v>
      </c>
      <c r="AQ169">
        <v>4.401179333</v>
      </c>
      <c r="AR169">
        <v>4.3793125609999999</v>
      </c>
      <c r="AS169">
        <v>4.3621475429999998</v>
      </c>
      <c r="AT169">
        <v>4.34779246</v>
      </c>
      <c r="AU169">
        <v>4.3346146509999999</v>
      </c>
      <c r="AV169">
        <v>4.3229418639999997</v>
      </c>
      <c r="AW169">
        <v>4.3221874690000002</v>
      </c>
    </row>
    <row r="170" spans="1:49">
      <c r="A170" s="50"/>
      <c r="B170" t="s">
        <v>212</v>
      </c>
      <c r="C170">
        <v>6.1262766028879696</v>
      </c>
      <c r="D170">
        <v>6.22463595534765</v>
      </c>
      <c r="E170">
        <v>6.3245744989999997</v>
      </c>
      <c r="F170">
        <v>6.3569148340000003</v>
      </c>
      <c r="G170">
        <v>6.0118141720000002</v>
      </c>
      <c r="H170">
        <v>5.4771764860000003</v>
      </c>
      <c r="I170">
        <v>5.7164524339999998</v>
      </c>
      <c r="J170">
        <v>5.4059294930000004</v>
      </c>
      <c r="K170">
        <v>4.9963371849999998</v>
      </c>
      <c r="L170">
        <v>4.9330288869999999</v>
      </c>
      <c r="M170">
        <v>4.8915019380000002</v>
      </c>
      <c r="N170">
        <v>5.0524853519999997</v>
      </c>
      <c r="O170">
        <v>4.9302500880000002</v>
      </c>
      <c r="P170">
        <v>4.671973597</v>
      </c>
      <c r="Q170">
        <v>4.3560855739999997</v>
      </c>
      <c r="R170">
        <v>4.063221435</v>
      </c>
      <c r="S170">
        <v>3.8756727149999999</v>
      </c>
      <c r="T170">
        <v>3.816043944</v>
      </c>
      <c r="U170">
        <v>3.8201667769999998</v>
      </c>
      <c r="V170">
        <v>3.851240292</v>
      </c>
      <c r="W170">
        <v>3.8545970879999998</v>
      </c>
      <c r="X170">
        <v>3.8436967040000001</v>
      </c>
      <c r="Y170">
        <v>3.8177960639999999</v>
      </c>
      <c r="Z170">
        <v>3.8034973540000001</v>
      </c>
      <c r="AA170">
        <v>3.7981863699999998</v>
      </c>
      <c r="AB170">
        <v>3.8014327890000001</v>
      </c>
      <c r="AC170">
        <v>3.8109087700000002</v>
      </c>
      <c r="AD170">
        <v>3.825529714</v>
      </c>
      <c r="AE170">
        <v>3.8427565700000001</v>
      </c>
      <c r="AF170">
        <v>3.861101084</v>
      </c>
      <c r="AG170">
        <v>3.879617257</v>
      </c>
      <c r="AH170">
        <v>3.8984390740000001</v>
      </c>
      <c r="AI170">
        <v>3.9177727020000002</v>
      </c>
      <c r="AJ170">
        <v>3.9374023650000001</v>
      </c>
      <c r="AK170">
        <v>3.957740281</v>
      </c>
      <c r="AL170">
        <v>3.9785876930000001</v>
      </c>
      <c r="AM170">
        <v>3.9999442670000001</v>
      </c>
      <c r="AN170">
        <v>4.0120913700000003</v>
      </c>
      <c r="AO170">
        <v>4.020284459</v>
      </c>
      <c r="AP170">
        <v>4.0251726650000004</v>
      </c>
      <c r="AQ170">
        <v>4.028086493</v>
      </c>
      <c r="AR170">
        <v>4.029416801</v>
      </c>
      <c r="AS170">
        <v>4.0316856989999996</v>
      </c>
      <c r="AT170">
        <v>4.0339068310000004</v>
      </c>
      <c r="AU170">
        <v>4.0362065730000003</v>
      </c>
      <c r="AV170">
        <v>4.0386795209999997</v>
      </c>
      <c r="AW170">
        <v>4.0419910489999999</v>
      </c>
    </row>
    <row r="171" spans="1:49">
      <c r="A171" s="50"/>
      <c r="B171" t="s">
        <v>213</v>
      </c>
      <c r="C171">
        <v>4.6730475251106096</v>
      </c>
      <c r="D171">
        <v>4.7480748146663103</v>
      </c>
      <c r="E171">
        <v>4.8243066920000004</v>
      </c>
      <c r="F171">
        <v>4.8714143070000002</v>
      </c>
      <c r="G171">
        <v>4.8724580729999998</v>
      </c>
      <c r="H171">
        <v>4.5341501009999998</v>
      </c>
      <c r="I171">
        <v>4.7185278500000001</v>
      </c>
      <c r="J171">
        <v>4.7556891769999998</v>
      </c>
      <c r="K171">
        <v>4.6347390199999996</v>
      </c>
      <c r="L171">
        <v>4.6378827950000003</v>
      </c>
      <c r="M171">
        <v>4.6342541070000003</v>
      </c>
      <c r="N171">
        <v>4.76612262</v>
      </c>
      <c r="O171">
        <v>4.7336925839999999</v>
      </c>
      <c r="P171">
        <v>4.6708015439999997</v>
      </c>
      <c r="Q171">
        <v>4.5366764149999996</v>
      </c>
      <c r="R171">
        <v>4.4860469959999998</v>
      </c>
      <c r="S171">
        <v>4.4110726910000002</v>
      </c>
      <c r="T171">
        <v>4.3612489480000001</v>
      </c>
      <c r="U171">
        <v>4.3530093030000003</v>
      </c>
      <c r="V171">
        <v>4.368982506</v>
      </c>
      <c r="W171">
        <v>4.3801197629999997</v>
      </c>
      <c r="X171">
        <v>4.38788716</v>
      </c>
      <c r="Y171">
        <v>4.4075065770000004</v>
      </c>
      <c r="Z171">
        <v>4.4406446730000004</v>
      </c>
      <c r="AA171">
        <v>4.4828199560000002</v>
      </c>
      <c r="AB171">
        <v>4.5321909619999996</v>
      </c>
      <c r="AC171">
        <v>4.587738538</v>
      </c>
      <c r="AD171">
        <v>4.6484993389999998</v>
      </c>
      <c r="AE171">
        <v>4.7136153329999999</v>
      </c>
      <c r="AF171">
        <v>4.7827025409999999</v>
      </c>
      <c r="AG171">
        <v>4.855239783</v>
      </c>
      <c r="AH171">
        <v>4.9309147409999996</v>
      </c>
      <c r="AI171">
        <v>5.0097987499999999</v>
      </c>
      <c r="AJ171">
        <v>5.0915484260000001</v>
      </c>
      <c r="AK171">
        <v>5.1754757629999997</v>
      </c>
      <c r="AL171">
        <v>5.2613010420000004</v>
      </c>
      <c r="AM171">
        <v>5.3486674560000003</v>
      </c>
      <c r="AN171">
        <v>5.4330117439999999</v>
      </c>
      <c r="AO171">
        <v>5.5167577349999997</v>
      </c>
      <c r="AP171">
        <v>5.5994259250000002</v>
      </c>
      <c r="AQ171">
        <v>5.6813398020000001</v>
      </c>
      <c r="AR171">
        <v>5.7624032529999996</v>
      </c>
      <c r="AS171">
        <v>5.8441603820000001</v>
      </c>
      <c r="AT171">
        <v>5.9261865159999996</v>
      </c>
      <c r="AU171">
        <v>6.0085114690000001</v>
      </c>
      <c r="AV171">
        <v>6.0910189340000001</v>
      </c>
      <c r="AW171">
        <v>6.1740589259999998</v>
      </c>
    </row>
    <row r="172" spans="1:49">
      <c r="A172" s="50"/>
      <c r="B172" t="s">
        <v>214</v>
      </c>
      <c r="C172">
        <v>1.34142830874698</v>
      </c>
      <c r="D172">
        <v>1.3629653741412</v>
      </c>
      <c r="E172">
        <v>1.384848224</v>
      </c>
      <c r="F172">
        <v>1.39882533</v>
      </c>
      <c r="G172">
        <v>1.4331242230000001</v>
      </c>
      <c r="H172">
        <v>1.3060617969999999</v>
      </c>
      <c r="I172">
        <v>1.3748547179999999</v>
      </c>
      <c r="J172">
        <v>1.433732684</v>
      </c>
      <c r="K172">
        <v>1.455927696</v>
      </c>
      <c r="L172">
        <v>1.4714578549999999</v>
      </c>
      <c r="M172">
        <v>1.4666852880000001</v>
      </c>
      <c r="N172">
        <v>1.4682138659999999</v>
      </c>
      <c r="O172">
        <v>1.4521681230000001</v>
      </c>
      <c r="P172">
        <v>1.491184099</v>
      </c>
      <c r="Q172">
        <v>1.5309391349999999</v>
      </c>
      <c r="R172">
        <v>1.575336388</v>
      </c>
      <c r="S172">
        <v>1.5929128340000001</v>
      </c>
      <c r="T172">
        <v>1.581959283</v>
      </c>
      <c r="U172">
        <v>1.5693073639999999</v>
      </c>
      <c r="V172">
        <v>1.5588002080000001</v>
      </c>
      <c r="W172">
        <v>1.55410727</v>
      </c>
      <c r="X172">
        <v>1.554893611</v>
      </c>
      <c r="Y172">
        <v>1.5666764950000001</v>
      </c>
      <c r="Z172">
        <v>1.584943421</v>
      </c>
      <c r="AA172">
        <v>1.60721706</v>
      </c>
      <c r="AB172">
        <v>1.6315498470000001</v>
      </c>
      <c r="AC172">
        <v>1.6573974499999999</v>
      </c>
      <c r="AD172">
        <v>1.6858263819999999</v>
      </c>
      <c r="AE172">
        <v>1.716505674</v>
      </c>
      <c r="AF172">
        <v>1.7491137839999999</v>
      </c>
      <c r="AG172">
        <v>1.783563564</v>
      </c>
      <c r="AH172">
        <v>1.819607778</v>
      </c>
      <c r="AI172">
        <v>1.856650264</v>
      </c>
      <c r="AJ172">
        <v>1.8946816070000001</v>
      </c>
      <c r="AK172">
        <v>1.933475627</v>
      </c>
      <c r="AL172">
        <v>1.9731110460000001</v>
      </c>
      <c r="AM172">
        <v>2.0134870180000002</v>
      </c>
      <c r="AN172">
        <v>2.0564612339999999</v>
      </c>
      <c r="AO172">
        <v>2.1012743330000001</v>
      </c>
      <c r="AP172">
        <v>2.1473903679999999</v>
      </c>
      <c r="AQ172">
        <v>2.1944443389999999</v>
      </c>
      <c r="AR172">
        <v>2.2422814409999998</v>
      </c>
      <c r="AS172">
        <v>2.29030493</v>
      </c>
      <c r="AT172">
        <v>2.3390010939999999</v>
      </c>
      <c r="AU172">
        <v>2.388460926</v>
      </c>
      <c r="AV172">
        <v>2.4385961580000002</v>
      </c>
      <c r="AW172">
        <v>2.489138525</v>
      </c>
    </row>
    <row r="173" spans="1:49">
      <c r="A173" s="50"/>
      <c r="B173" t="s">
        <v>215</v>
      </c>
      <c r="C173">
        <v>0.59857356798088102</v>
      </c>
      <c r="D173">
        <v>0.60818386022892001</v>
      </c>
      <c r="E173">
        <v>0.61794844879999999</v>
      </c>
      <c r="F173">
        <v>0.63521211430000002</v>
      </c>
      <c r="G173">
        <v>0.61647132680000005</v>
      </c>
      <c r="H173">
        <v>0.52494878759999997</v>
      </c>
      <c r="I173">
        <v>0.55252153410000004</v>
      </c>
      <c r="J173">
        <v>0.56742628220000002</v>
      </c>
      <c r="K173">
        <v>0.53691742220000005</v>
      </c>
      <c r="L173">
        <v>0.504040555</v>
      </c>
      <c r="M173">
        <v>0.48762937560000003</v>
      </c>
      <c r="N173">
        <v>0.49892747669999998</v>
      </c>
      <c r="O173">
        <v>0.4842719043</v>
      </c>
      <c r="P173">
        <v>0.47500438150000002</v>
      </c>
      <c r="Q173">
        <v>0.45006555669999998</v>
      </c>
      <c r="R173">
        <v>0.41547111060000003</v>
      </c>
      <c r="S173">
        <v>0.38912689909999998</v>
      </c>
      <c r="T173">
        <v>0.37227623199999998</v>
      </c>
      <c r="U173">
        <v>0.36146045269999999</v>
      </c>
      <c r="V173">
        <v>0.35497659450000002</v>
      </c>
      <c r="W173">
        <v>0.3489914361</v>
      </c>
      <c r="X173">
        <v>0.34473313010000001</v>
      </c>
      <c r="Y173">
        <v>0.34195170969999999</v>
      </c>
      <c r="Z173">
        <v>0.34147897500000002</v>
      </c>
      <c r="AA173">
        <v>0.34218978319999999</v>
      </c>
      <c r="AB173">
        <v>0.34377436459999999</v>
      </c>
      <c r="AC173">
        <v>0.34602984190000002</v>
      </c>
      <c r="AD173">
        <v>0.34889948570000001</v>
      </c>
      <c r="AE173">
        <v>0.35213339939999999</v>
      </c>
      <c r="AF173">
        <v>0.35585288040000002</v>
      </c>
      <c r="AG173">
        <v>0.35995430379999999</v>
      </c>
      <c r="AH173">
        <v>0.36429670060000002</v>
      </c>
      <c r="AI173">
        <v>0.36915575639999998</v>
      </c>
      <c r="AJ173">
        <v>0.37424783680000001</v>
      </c>
      <c r="AK173">
        <v>0.37961425609999999</v>
      </c>
      <c r="AL173">
        <v>0.38521786279999998</v>
      </c>
      <c r="AM173">
        <v>0.39103488870000003</v>
      </c>
      <c r="AN173">
        <v>0.3967154698</v>
      </c>
      <c r="AO173">
        <v>0.40265792340000001</v>
      </c>
      <c r="AP173">
        <v>0.40870612690000002</v>
      </c>
      <c r="AQ173">
        <v>0.41488814099999999</v>
      </c>
      <c r="AR173">
        <v>0.42115936250000002</v>
      </c>
      <c r="AS173">
        <v>0.42757238759999999</v>
      </c>
      <c r="AT173">
        <v>0.43411129279999999</v>
      </c>
      <c r="AU173">
        <v>0.44080272609999999</v>
      </c>
      <c r="AV173">
        <v>0.44765860130000001</v>
      </c>
      <c r="AW173">
        <v>0.45478414700000003</v>
      </c>
    </row>
    <row r="174" spans="1:49">
      <c r="A174" s="50"/>
      <c r="B174" t="s">
        <v>216</v>
      </c>
      <c r="C174">
        <v>6.2585198140568004</v>
      </c>
      <c r="D174">
        <v>6.35900237404707</v>
      </c>
      <c r="E174">
        <v>6.4610982139999997</v>
      </c>
      <c r="F174">
        <v>6.4845461340000004</v>
      </c>
      <c r="G174">
        <v>5.7682114609999999</v>
      </c>
      <c r="H174">
        <v>4.684420254</v>
      </c>
      <c r="I174">
        <v>5.1231363099999996</v>
      </c>
      <c r="J174">
        <v>5.1210981589999998</v>
      </c>
      <c r="K174">
        <v>4.8155094289999996</v>
      </c>
      <c r="L174">
        <v>4.911301849</v>
      </c>
      <c r="M174">
        <v>5.0119286379999997</v>
      </c>
      <c r="N174">
        <v>5.10900555</v>
      </c>
      <c r="O174">
        <v>4.5880476479999999</v>
      </c>
      <c r="P174">
        <v>4.3719460830000001</v>
      </c>
      <c r="Q174">
        <v>4.0814882590000003</v>
      </c>
      <c r="R174">
        <v>3.7755566859999998</v>
      </c>
      <c r="S174">
        <v>3.6267518700000001</v>
      </c>
      <c r="T174">
        <v>3.5833200430000001</v>
      </c>
      <c r="U174">
        <v>3.599377542</v>
      </c>
      <c r="V174">
        <v>3.6505123780000002</v>
      </c>
      <c r="W174">
        <v>3.6930201359999999</v>
      </c>
      <c r="X174">
        <v>3.7332019409999999</v>
      </c>
      <c r="Y174">
        <v>3.7681353249999998</v>
      </c>
      <c r="Z174">
        <v>3.810468025</v>
      </c>
      <c r="AA174">
        <v>3.855896811</v>
      </c>
      <c r="AB174">
        <v>3.9059598599999998</v>
      </c>
      <c r="AC174">
        <v>3.9605596209999998</v>
      </c>
      <c r="AD174">
        <v>4.0179168000000001</v>
      </c>
      <c r="AE174">
        <v>4.0764923309999999</v>
      </c>
      <c r="AF174">
        <v>4.1377138440000003</v>
      </c>
      <c r="AG174">
        <v>4.200585126</v>
      </c>
      <c r="AH174">
        <v>4.2638668260000001</v>
      </c>
      <c r="AI174">
        <v>4.3307430729999998</v>
      </c>
      <c r="AJ174">
        <v>4.3985860739999998</v>
      </c>
      <c r="AK174">
        <v>4.4679820939999999</v>
      </c>
      <c r="AL174">
        <v>4.5385349179999999</v>
      </c>
      <c r="AM174">
        <v>4.6101247140000003</v>
      </c>
      <c r="AN174">
        <v>4.6757135219999997</v>
      </c>
      <c r="AO174">
        <v>4.7405589829999997</v>
      </c>
      <c r="AP174">
        <v>4.8037963030000004</v>
      </c>
      <c r="AQ174">
        <v>4.8661963410000002</v>
      </c>
      <c r="AR174">
        <v>4.9275915819999998</v>
      </c>
      <c r="AS174">
        <v>4.9918273720000004</v>
      </c>
      <c r="AT174">
        <v>5.0571627069999998</v>
      </c>
      <c r="AU174">
        <v>5.1232781650000003</v>
      </c>
      <c r="AV174">
        <v>5.1900354870000003</v>
      </c>
      <c r="AW174">
        <v>5.2583823199999999</v>
      </c>
    </row>
    <row r="175" spans="1:49">
      <c r="A175" s="50"/>
      <c r="B175" t="s">
        <v>217</v>
      </c>
      <c r="C175">
        <v>1.27854192111613</v>
      </c>
      <c r="D175">
        <v>1.2990693252157499</v>
      </c>
      <c r="E175">
        <v>1.3199263029999999</v>
      </c>
      <c r="F175">
        <v>1.313349106</v>
      </c>
      <c r="G175">
        <v>1.240831689</v>
      </c>
      <c r="H175">
        <v>1.033685899</v>
      </c>
      <c r="I175">
        <v>1.124032514</v>
      </c>
      <c r="J175">
        <v>1.1363154820000001</v>
      </c>
      <c r="K175">
        <v>1.085299306</v>
      </c>
      <c r="L175">
        <v>1.0564595269999999</v>
      </c>
      <c r="M175">
        <v>1.064537063</v>
      </c>
      <c r="N175">
        <v>1.056250183</v>
      </c>
      <c r="O175">
        <v>0.97816225609999996</v>
      </c>
      <c r="P175">
        <v>0.95085618869999999</v>
      </c>
      <c r="Q175">
        <v>0.87154779640000002</v>
      </c>
      <c r="R175">
        <v>0.78049816999999999</v>
      </c>
      <c r="S175">
        <v>0.72649392639999999</v>
      </c>
      <c r="T175">
        <v>0.69270963620000003</v>
      </c>
      <c r="U175">
        <v>0.67462317100000002</v>
      </c>
      <c r="V175">
        <v>0.66534725809999995</v>
      </c>
      <c r="W175">
        <v>0.66107218700000003</v>
      </c>
      <c r="X175">
        <v>0.66148688420000001</v>
      </c>
      <c r="Y175">
        <v>0.66604321109999998</v>
      </c>
      <c r="Z175">
        <v>0.67505906179999997</v>
      </c>
      <c r="AA175">
        <v>0.68682100109999999</v>
      </c>
      <c r="AB175">
        <v>0.70037718500000001</v>
      </c>
      <c r="AC175">
        <v>0.71513209369999997</v>
      </c>
      <c r="AD175">
        <v>0.73102089950000004</v>
      </c>
      <c r="AE175">
        <v>0.74776892959999997</v>
      </c>
      <c r="AF175">
        <v>0.76526978209999996</v>
      </c>
      <c r="AG175">
        <v>0.78345727549999999</v>
      </c>
      <c r="AH175">
        <v>0.8022854076</v>
      </c>
      <c r="AI175">
        <v>0.82170129059999997</v>
      </c>
      <c r="AJ175">
        <v>0.84161523790000003</v>
      </c>
      <c r="AK175">
        <v>0.86204838210000001</v>
      </c>
      <c r="AL175">
        <v>0.88298602999999998</v>
      </c>
      <c r="AM175">
        <v>0.90440204540000002</v>
      </c>
      <c r="AN175">
        <v>0.92629013049999998</v>
      </c>
      <c r="AO175">
        <v>0.94900635450000004</v>
      </c>
      <c r="AP175">
        <v>0.97232001209999996</v>
      </c>
      <c r="AQ175">
        <v>0.99621780380000002</v>
      </c>
      <c r="AR175">
        <v>1.020626512</v>
      </c>
      <c r="AS175">
        <v>1.045396953</v>
      </c>
      <c r="AT175">
        <v>1.0706083959999999</v>
      </c>
      <c r="AU175">
        <v>1.0963616899999999</v>
      </c>
      <c r="AV175">
        <v>1.122709867</v>
      </c>
      <c r="AW175">
        <v>1.1498248849999999</v>
      </c>
    </row>
    <row r="176" spans="1:49">
      <c r="A176" s="50"/>
      <c r="B176" t="s">
        <v>218</v>
      </c>
      <c r="C176">
        <v>9.4770972246274603</v>
      </c>
      <c r="D176">
        <v>9.6292550860228108</v>
      </c>
      <c r="E176">
        <v>9.783855891</v>
      </c>
      <c r="F176">
        <v>9.980979627</v>
      </c>
      <c r="G176">
        <v>9.722582847</v>
      </c>
      <c r="H176">
        <v>8.7545702179999996</v>
      </c>
      <c r="I176">
        <v>8.945193991</v>
      </c>
      <c r="J176">
        <v>9.0025652619999903</v>
      </c>
      <c r="K176">
        <v>8.6988268439999903</v>
      </c>
      <c r="L176">
        <v>8.4607718300000005</v>
      </c>
      <c r="M176">
        <v>8.3929391619999905</v>
      </c>
      <c r="N176">
        <v>8.4259819290000006</v>
      </c>
      <c r="O176">
        <v>8.3485988839999994</v>
      </c>
      <c r="P176">
        <v>8.3557625509999998</v>
      </c>
      <c r="Q176">
        <v>8.1242699070000004</v>
      </c>
      <c r="R176">
        <v>7.9687191110000004</v>
      </c>
      <c r="S176">
        <v>7.8080153450000003</v>
      </c>
      <c r="T176">
        <v>7.7417549860000001</v>
      </c>
      <c r="U176">
        <v>7.7123496649999996</v>
      </c>
      <c r="V176">
        <v>7.752457551</v>
      </c>
      <c r="W176">
        <v>7.7846348670000003</v>
      </c>
      <c r="X176">
        <v>7.8317641849999999</v>
      </c>
      <c r="Y176">
        <v>7.8753555850000003</v>
      </c>
      <c r="Z176">
        <v>7.9708773529999997</v>
      </c>
      <c r="AA176">
        <v>8.0763389029999999</v>
      </c>
      <c r="AB176">
        <v>8.190700927</v>
      </c>
      <c r="AC176">
        <v>8.3125189549999998</v>
      </c>
      <c r="AD176">
        <v>8.4389378130000008</v>
      </c>
      <c r="AE176">
        <v>8.5730141399999997</v>
      </c>
      <c r="AF176">
        <v>8.7133868190000001</v>
      </c>
      <c r="AG176">
        <v>8.857831827</v>
      </c>
      <c r="AH176">
        <v>9.0057785419999998</v>
      </c>
      <c r="AI176">
        <v>9.1598870259999998</v>
      </c>
      <c r="AJ176">
        <v>9.3172586249999902</v>
      </c>
      <c r="AK176">
        <v>9.4790907480000008</v>
      </c>
      <c r="AL176">
        <v>9.6442557729999905</v>
      </c>
      <c r="AM176">
        <v>9.8119606360000002</v>
      </c>
      <c r="AN176">
        <v>9.9663973600000002</v>
      </c>
      <c r="AO176">
        <v>10.13297603</v>
      </c>
      <c r="AP176">
        <v>10.30039485</v>
      </c>
      <c r="AQ176">
        <v>10.469888790000001</v>
      </c>
      <c r="AR176">
        <v>10.640450680000001</v>
      </c>
      <c r="AS176">
        <v>10.81526734</v>
      </c>
      <c r="AT176">
        <v>10.98838128</v>
      </c>
      <c r="AU176">
        <v>11.16230856</v>
      </c>
      <c r="AV176">
        <v>11.337697390000001</v>
      </c>
      <c r="AW176">
        <v>11.51781604</v>
      </c>
    </row>
    <row r="177" spans="1:49">
      <c r="A177" s="50"/>
      <c r="B177" t="s">
        <v>219</v>
      </c>
      <c r="C177">
        <v>0.264378921988764</v>
      </c>
      <c r="D177">
        <v>0.268623611097079</v>
      </c>
      <c r="E177">
        <v>0.27293645010000001</v>
      </c>
      <c r="F177">
        <v>0.28892855029999998</v>
      </c>
      <c r="G177">
        <v>0.29027858719999999</v>
      </c>
      <c r="H177">
        <v>0.25623151989999998</v>
      </c>
      <c r="I177">
        <v>0.25791578679999999</v>
      </c>
      <c r="J177">
        <v>0.26876017540000002</v>
      </c>
      <c r="K177">
        <v>0.26529316539999998</v>
      </c>
      <c r="L177">
        <v>0.26142719199999997</v>
      </c>
      <c r="M177">
        <v>0.2471469858</v>
      </c>
      <c r="N177">
        <v>0.22756013489999999</v>
      </c>
      <c r="O177">
        <v>0.21653817619999999</v>
      </c>
      <c r="P177">
        <v>0.217569595</v>
      </c>
      <c r="Q177">
        <v>0.2169336191</v>
      </c>
      <c r="R177">
        <v>0.21692058589999999</v>
      </c>
      <c r="S177">
        <v>0.2112976087</v>
      </c>
      <c r="T177">
        <v>0.21852992299999999</v>
      </c>
      <c r="U177">
        <v>0.22216883740000001</v>
      </c>
      <c r="V177">
        <v>0.23234388950000001</v>
      </c>
      <c r="W177">
        <v>0.23518542210000001</v>
      </c>
      <c r="X177">
        <v>0.23991710490000001</v>
      </c>
      <c r="Y177">
        <v>0.23896632070000001</v>
      </c>
      <c r="Z177">
        <v>0.24044646589999999</v>
      </c>
      <c r="AA177">
        <v>0.24102068169999999</v>
      </c>
      <c r="AB177">
        <v>0.24107239599999999</v>
      </c>
      <c r="AC177">
        <v>0.24107067900000001</v>
      </c>
      <c r="AD177">
        <v>0.2420197597</v>
      </c>
      <c r="AE177">
        <v>0.24313121530000001</v>
      </c>
      <c r="AF177">
        <v>0.2444059616</v>
      </c>
      <c r="AG177">
        <v>0.245852187</v>
      </c>
      <c r="AH177">
        <v>0.2477391032</v>
      </c>
      <c r="AI177">
        <v>0.2493996664</v>
      </c>
      <c r="AJ177">
        <v>0.25107523850000002</v>
      </c>
      <c r="AK177">
        <v>0.25321978919999999</v>
      </c>
      <c r="AL177">
        <v>0.2554272353</v>
      </c>
      <c r="AM177">
        <v>0.25759344340000001</v>
      </c>
      <c r="AN177">
        <v>0.2590350676</v>
      </c>
      <c r="AO177">
        <v>0.26093066520000002</v>
      </c>
      <c r="AP177">
        <v>0.26288557740000001</v>
      </c>
      <c r="AQ177">
        <v>0.2651892019</v>
      </c>
      <c r="AR177">
        <v>0.26723337879999998</v>
      </c>
      <c r="AS177">
        <v>0.26958475160000001</v>
      </c>
      <c r="AT177">
        <v>0.27205237469999999</v>
      </c>
      <c r="AU177">
        <v>0.27438281069999998</v>
      </c>
      <c r="AV177">
        <v>0.276665251</v>
      </c>
      <c r="AW177">
        <v>0.28058641969999998</v>
      </c>
    </row>
  </sheetData>
  <mergeCells count="12">
    <mergeCell ref="A75:A87"/>
    <mergeCell ref="A4:A12"/>
    <mergeCell ref="A15:A27"/>
    <mergeCell ref="A30:A42"/>
    <mergeCell ref="A45:A57"/>
    <mergeCell ref="A60:A72"/>
    <mergeCell ref="A165:A177"/>
    <mergeCell ref="A90:A102"/>
    <mergeCell ref="A105:A117"/>
    <mergeCell ref="A120:A132"/>
    <mergeCell ref="A135:A147"/>
    <mergeCell ref="A150:A162"/>
  </mergeCells>
  <pageMargins left="0.7" right="0.7" top="0.75" bottom="0.75" header="0.3" footer="0.3"/>
  <pageSetup paperSize="9" orientation="portrait" r:id="rId1"/>
  <headerFooter scaleWithDoc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C34C-2628-43FE-8ACD-2CBEA81A3895}">
  <sheetPr>
    <tabColor theme="7" tint="0.79998168889431442"/>
  </sheetPr>
  <dimension ref="A1:AX177"/>
  <sheetViews>
    <sheetView workbookViewId="0">
      <pane xSplit="2" ySplit="1" topLeftCell="C20" activePane="bottomRight" state="frozen"/>
      <selection activeCell="X43" sqref="X43"/>
      <selection pane="topRight" activeCell="X43" sqref="X43"/>
      <selection pane="bottomLeft" activeCell="X43" sqref="X43"/>
      <selection pane="bottomRight" activeCell="B43" sqref="B43:AW43"/>
    </sheetView>
  </sheetViews>
  <sheetFormatPr baseColWidth="10" defaultRowHeight="15"/>
  <cols>
    <col min="1" max="1" width="34" customWidth="1"/>
    <col min="2" max="2" width="39" customWidth="1"/>
    <col min="3" max="3" width="15.14062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2" max="22" width="11.7109375" bestFit="1" customWidth="1"/>
    <col min="23" max="23" width="11.42578125" customWidth="1"/>
    <col min="24" max="24" width="13.5703125" bestFit="1" customWidth="1"/>
    <col min="25" max="28" width="0" hidden="1" customWidth="1"/>
    <col min="29" max="29" width="13.5703125" bestFit="1" customWidth="1"/>
    <col min="30" max="33" width="11.42578125" hidden="1" customWidth="1"/>
    <col min="34" max="34" width="11.42578125" customWidth="1"/>
    <col min="35" max="38" width="11.42578125" hidden="1" customWidth="1"/>
    <col min="39" max="39" width="11.7109375" bestFit="1" customWidth="1"/>
    <col min="40" max="43" width="11.42578125" hidden="1" customWidth="1"/>
    <col min="44" max="44" width="11.42578125" customWidth="1"/>
    <col min="45" max="48" width="11.42578125" hidden="1" customWidth="1"/>
    <col min="49" max="49" width="12.5703125" bestFit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4" spans="1:50">
      <c r="A4" s="51" t="s">
        <v>199</v>
      </c>
      <c r="B4" t="s">
        <v>200</v>
      </c>
      <c r="C4" s="9">
        <v>42791.177688711869</v>
      </c>
      <c r="D4" s="9">
        <v>43478.203887702817</v>
      </c>
      <c r="E4" s="9">
        <v>44176.548886993362</v>
      </c>
      <c r="F4" s="9">
        <v>46558.18357369033</v>
      </c>
      <c r="G4" s="9">
        <v>46381.515305876936</v>
      </c>
      <c r="H4" s="9">
        <v>40229.35573149367</v>
      </c>
      <c r="I4" s="9">
        <v>42344.214223719719</v>
      </c>
      <c r="J4" s="9">
        <v>43327.16522001323</v>
      </c>
      <c r="K4" s="9">
        <v>43005.840417310537</v>
      </c>
      <c r="L4" s="9">
        <v>43026.862740883465</v>
      </c>
      <c r="M4" s="9">
        <v>44805.794988842325</v>
      </c>
      <c r="N4" s="9">
        <v>45014.988403029609</v>
      </c>
      <c r="O4" s="9">
        <v>46249.0704187382</v>
      </c>
      <c r="P4" s="9">
        <v>48973.6631388522</v>
      </c>
      <c r="Q4" s="9">
        <v>51495.996262018059</v>
      </c>
      <c r="R4" s="9">
        <v>52672.838744336368</v>
      </c>
      <c r="S4" s="9">
        <v>53581.61407357904</v>
      </c>
      <c r="T4" s="9">
        <v>54683.818604476532</v>
      </c>
      <c r="U4" s="9">
        <v>55410.136933767062</v>
      </c>
      <c r="V4" s="9">
        <v>56161.54775850397</v>
      </c>
      <c r="W4" s="9">
        <v>57216.32111503819</v>
      </c>
      <c r="X4" s="9">
        <v>57729.339672110975</v>
      </c>
      <c r="Y4" s="9">
        <v>58133.999595324873</v>
      </c>
      <c r="Z4" s="9">
        <v>58566.428576028884</v>
      </c>
      <c r="AA4" s="9">
        <v>59028.04595490393</v>
      </c>
      <c r="AB4" s="9">
        <v>59499.873151872576</v>
      </c>
      <c r="AC4" s="9">
        <v>60012.491323225324</v>
      </c>
      <c r="AD4" s="9">
        <v>60722.410036030102</v>
      </c>
      <c r="AE4" s="9">
        <v>61381.768885300364</v>
      </c>
      <c r="AF4" s="9">
        <v>61974.881906175986</v>
      </c>
      <c r="AG4" s="9">
        <v>62574.712877750229</v>
      </c>
      <c r="AH4" s="9">
        <v>63229.705561231851</v>
      </c>
      <c r="AI4" s="9">
        <v>63937.219501474901</v>
      </c>
      <c r="AJ4" s="9">
        <v>64701.462805053714</v>
      </c>
      <c r="AK4" s="9">
        <v>65436.577401717601</v>
      </c>
      <c r="AL4" s="9">
        <v>66257.008516588627</v>
      </c>
      <c r="AM4" s="9">
        <v>67095.436021741596</v>
      </c>
      <c r="AN4" s="9">
        <v>67926.624781974242</v>
      </c>
      <c r="AO4" s="9">
        <v>68851.650476743307</v>
      </c>
      <c r="AP4" s="9">
        <v>69774.196601765463</v>
      </c>
      <c r="AQ4" s="9">
        <v>70715.283523289312</v>
      </c>
      <c r="AR4" s="9">
        <v>71629.927553815854</v>
      </c>
      <c r="AS4" s="9">
        <v>72478.357834130366</v>
      </c>
      <c r="AT4" s="9">
        <v>73366.256963306849</v>
      </c>
      <c r="AU4" s="9">
        <v>74261.853286436584</v>
      </c>
      <c r="AV4" s="9">
        <v>75160.327397472283</v>
      </c>
      <c r="AW4" s="9">
        <v>76018.783594818029</v>
      </c>
    </row>
    <row r="5" spans="1:50" ht="15" customHeight="1">
      <c r="A5" s="51"/>
      <c r="B5" t="s">
        <v>201</v>
      </c>
      <c r="C5" s="9">
        <v>477.92651003197358</v>
      </c>
      <c r="D5" s="9">
        <v>485.5997747402468</v>
      </c>
      <c r="E5" s="9">
        <v>493.25953796961858</v>
      </c>
      <c r="F5" s="9">
        <v>449.44057016535538</v>
      </c>
      <c r="G5" s="9">
        <v>1478.9219228641375</v>
      </c>
      <c r="H5" s="9">
        <v>-587.08736088885405</v>
      </c>
      <c r="I5" s="9">
        <v>620.11870716012038</v>
      </c>
      <c r="J5" s="9">
        <v>1828.9621527581376</v>
      </c>
      <c r="K5" s="9">
        <v>2550.6706395066249</v>
      </c>
      <c r="L5" s="9">
        <v>1868.7840016244725</v>
      </c>
      <c r="M5" s="9">
        <v>1193.8811921909676</v>
      </c>
      <c r="N5" s="9">
        <v>-150.42047212120059</v>
      </c>
      <c r="O5" s="9">
        <v>4381.6668197737135</v>
      </c>
      <c r="P5" s="9">
        <v>7524.9473787172319</v>
      </c>
      <c r="Q5" s="9">
        <v>9572.0120717380996</v>
      </c>
      <c r="R5" s="9">
        <v>9816.4982142317367</v>
      </c>
      <c r="S5" s="9">
        <v>9468.4991517086728</v>
      </c>
      <c r="T5" s="9">
        <v>8370.2125456136764</v>
      </c>
      <c r="U5" s="9">
        <v>8157.7341074604446</v>
      </c>
      <c r="V5" s="9">
        <v>7638.5800899790183</v>
      </c>
      <c r="W5" s="9">
        <v>9515.1274407770943</v>
      </c>
      <c r="X5" s="9">
        <v>11451.851829994208</v>
      </c>
      <c r="Y5" s="9">
        <v>11779.682592165251</v>
      </c>
      <c r="Z5" s="9">
        <v>11980.19095241552</v>
      </c>
      <c r="AA5" s="9">
        <v>12198.660598769449</v>
      </c>
      <c r="AB5" s="9">
        <v>12307.91444937384</v>
      </c>
      <c r="AC5" s="9">
        <v>12416.043418802759</v>
      </c>
      <c r="AD5" s="9">
        <v>11561.958315325144</v>
      </c>
      <c r="AE5" s="9">
        <v>11019.51051323092</v>
      </c>
      <c r="AF5" s="9">
        <v>10638.251537120241</v>
      </c>
      <c r="AG5" s="9">
        <v>10591.547538858955</v>
      </c>
      <c r="AH5" s="9">
        <v>10707.927348926085</v>
      </c>
      <c r="AI5" s="9">
        <v>10775.833053202578</v>
      </c>
      <c r="AJ5" s="9">
        <v>10850.740557503254</v>
      </c>
      <c r="AK5" s="9">
        <v>10919.964910869092</v>
      </c>
      <c r="AL5" s="9">
        <v>10997.144480859994</v>
      </c>
      <c r="AM5" s="9">
        <v>11114.183452743438</v>
      </c>
      <c r="AN5" s="9">
        <v>11276.542728988225</v>
      </c>
      <c r="AO5" s="9">
        <v>11435.937850191338</v>
      </c>
      <c r="AP5" s="9">
        <v>11588.526723779249</v>
      </c>
      <c r="AQ5" s="9">
        <v>11734.538058162261</v>
      </c>
      <c r="AR5" s="9">
        <v>11863.967901715247</v>
      </c>
      <c r="AS5" s="9">
        <v>12010.549535368862</v>
      </c>
      <c r="AT5" s="9">
        <v>12149.571308653167</v>
      </c>
      <c r="AU5" s="9">
        <v>12282.828344221853</v>
      </c>
      <c r="AV5" s="9">
        <v>12413.650399818109</v>
      </c>
      <c r="AW5" s="9">
        <v>12533.923960304301</v>
      </c>
    </row>
    <row r="6" spans="1:50">
      <c r="A6" s="51"/>
      <c r="B6" t="s">
        <v>191</v>
      </c>
      <c r="C6" s="9">
        <v>1119840.8286241097</v>
      </c>
      <c r="D6" s="9">
        <v>1134696.9072004058</v>
      </c>
      <c r="E6" s="9">
        <v>1149762.9990405096</v>
      </c>
      <c r="F6" s="9">
        <v>1177383.8854061274</v>
      </c>
      <c r="G6" s="9">
        <v>1175996.2272263968</v>
      </c>
      <c r="H6" s="9">
        <v>1079247.8215745369</v>
      </c>
      <c r="I6" s="9">
        <v>1105901.4534926242</v>
      </c>
      <c r="J6" s="9">
        <v>1128414.9907212986</v>
      </c>
      <c r="K6" s="9">
        <v>1119136.99909846</v>
      </c>
      <c r="L6" s="9">
        <v>1109470.0898204593</v>
      </c>
      <c r="M6" s="9">
        <v>1113238.1309823324</v>
      </c>
      <c r="N6" s="9">
        <v>1120383.164628854</v>
      </c>
      <c r="O6" s="9">
        <v>1134750.859775288</v>
      </c>
      <c r="P6" s="9">
        <v>1181188.5411459622</v>
      </c>
      <c r="Q6" s="9">
        <v>1203782.6707685543</v>
      </c>
      <c r="R6" s="9">
        <v>1220823.5916606521</v>
      </c>
      <c r="S6" s="9">
        <v>1228651.4716803886</v>
      </c>
      <c r="T6" s="9">
        <v>1252215.9755886111</v>
      </c>
      <c r="U6" s="9">
        <v>1262134.516235186</v>
      </c>
      <c r="V6" s="9">
        <v>1278027.5067824139</v>
      </c>
      <c r="W6" s="9">
        <v>1301934.7137679635</v>
      </c>
      <c r="X6" s="9">
        <v>1303171.7013072839</v>
      </c>
      <c r="Y6" s="9">
        <v>1305116.6479583944</v>
      </c>
      <c r="Z6" s="9">
        <v>1306424.394679076</v>
      </c>
      <c r="AA6" s="9">
        <v>1307929.767206331</v>
      </c>
      <c r="AB6" s="9">
        <v>1309198.1005909699</v>
      </c>
      <c r="AC6" s="9">
        <v>1311945.2339341571</v>
      </c>
      <c r="AD6" s="9">
        <v>1323234.5934368435</v>
      </c>
      <c r="AE6" s="9">
        <v>1331602.3607747157</v>
      </c>
      <c r="AF6" s="9">
        <v>1339251.2566987635</v>
      </c>
      <c r="AG6" s="9">
        <v>1348439.1416494139</v>
      </c>
      <c r="AH6" s="9">
        <v>1359374.2759194844</v>
      </c>
      <c r="AI6" s="9">
        <v>1371314.1200343585</v>
      </c>
      <c r="AJ6" s="9">
        <v>1383999.7239110507</v>
      </c>
      <c r="AK6" s="9">
        <v>1395404.2364394602</v>
      </c>
      <c r="AL6" s="9">
        <v>1409288.9277292737</v>
      </c>
      <c r="AM6" s="9">
        <v>1423206.4195383661</v>
      </c>
      <c r="AN6" s="9">
        <v>1436889.0390212615</v>
      </c>
      <c r="AO6" s="9">
        <v>1453211.3114137282</v>
      </c>
      <c r="AP6" s="9">
        <v>1468749.10725985</v>
      </c>
      <c r="AQ6" s="9">
        <v>1485168.9929934945</v>
      </c>
      <c r="AR6" s="9">
        <v>1500777.7993156533</v>
      </c>
      <c r="AS6" s="9">
        <v>1514962.8141987242</v>
      </c>
      <c r="AT6" s="9">
        <v>1531277.8453744047</v>
      </c>
      <c r="AU6" s="9">
        <v>1547607.2004559084</v>
      </c>
      <c r="AV6" s="9">
        <v>1564210.162955238</v>
      </c>
      <c r="AW6" s="9">
        <v>1580196.8277077496</v>
      </c>
    </row>
    <row r="7" spans="1:50">
      <c r="A7" s="51"/>
      <c r="B7" t="s">
        <v>202</v>
      </c>
      <c r="C7" s="9">
        <v>37302.236593428621</v>
      </c>
      <c r="D7" s="9">
        <v>37901.136067686413</v>
      </c>
      <c r="E7" s="9">
        <v>38507.492644015801</v>
      </c>
      <c r="F7" s="9">
        <v>39024.021336887054</v>
      </c>
      <c r="G7" s="9">
        <v>41147.641047738733</v>
      </c>
      <c r="H7" s="9">
        <v>33746.827964641256</v>
      </c>
      <c r="I7" s="9">
        <v>36634.53618323597</v>
      </c>
      <c r="J7" s="9">
        <v>40383.461058848879</v>
      </c>
      <c r="K7" s="9">
        <v>41688.867865965454</v>
      </c>
      <c r="L7" s="9">
        <v>40513.155556342324</v>
      </c>
      <c r="M7" s="9">
        <v>39156.093866452582</v>
      </c>
      <c r="N7" s="9">
        <v>36511.312364137964</v>
      </c>
      <c r="O7" s="9">
        <v>34525.041567755587</v>
      </c>
      <c r="P7" s="9">
        <v>36480.652971461721</v>
      </c>
      <c r="Q7" s="9">
        <v>39004.39111490982</v>
      </c>
      <c r="R7" s="9">
        <v>37774.615108329221</v>
      </c>
      <c r="S7" s="9">
        <v>37916.67194340389</v>
      </c>
      <c r="T7" s="9">
        <v>39212.41844724703</v>
      </c>
      <c r="U7" s="9">
        <v>40670.387311229351</v>
      </c>
      <c r="V7" s="9">
        <v>42556.672884429412</v>
      </c>
      <c r="W7" s="9">
        <v>44226.519082073944</v>
      </c>
      <c r="X7" s="9">
        <v>44532.869108249841</v>
      </c>
      <c r="Y7" s="9">
        <v>43694.595023813526</v>
      </c>
      <c r="Z7" s="9">
        <v>42688.278441323979</v>
      </c>
      <c r="AA7" s="9">
        <v>41784.870022564144</v>
      </c>
      <c r="AB7" s="9">
        <v>40943.088606864658</v>
      </c>
      <c r="AC7" s="9">
        <v>40351.755606552375</v>
      </c>
      <c r="AD7" s="9">
        <v>40184.377814187188</v>
      </c>
      <c r="AE7" s="9">
        <v>40069.984895447458</v>
      </c>
      <c r="AF7" s="9">
        <v>40065.522866597632</v>
      </c>
      <c r="AG7" s="9">
        <v>40627.808213463439</v>
      </c>
      <c r="AH7" s="9">
        <v>41485.430221433206</v>
      </c>
      <c r="AI7" s="9">
        <v>42214.444101190835</v>
      </c>
      <c r="AJ7" s="9">
        <v>42928.797452620885</v>
      </c>
      <c r="AK7" s="9">
        <v>43564.596113776664</v>
      </c>
      <c r="AL7" s="9">
        <v>44206.061145651511</v>
      </c>
      <c r="AM7" s="9">
        <v>44899.474227549748</v>
      </c>
      <c r="AN7" s="9">
        <v>45687.354405102953</v>
      </c>
      <c r="AO7" s="9">
        <v>46485.769423189704</v>
      </c>
      <c r="AP7" s="9">
        <v>47249.929177711121</v>
      </c>
      <c r="AQ7" s="9">
        <v>48008.400559236594</v>
      </c>
      <c r="AR7" s="9">
        <v>48708.865546261804</v>
      </c>
      <c r="AS7" s="9">
        <v>49468.371792599704</v>
      </c>
      <c r="AT7" s="9">
        <v>50250.096256912366</v>
      </c>
      <c r="AU7" s="9">
        <v>51020.195947442575</v>
      </c>
      <c r="AV7" s="9">
        <v>51790.927428348972</v>
      </c>
      <c r="AW7" s="9">
        <v>52554.78911440869</v>
      </c>
    </row>
    <row r="8" spans="1:50">
      <c r="A8" s="51"/>
      <c r="B8" t="s">
        <v>203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283.87137441291225</v>
      </c>
      <c r="X8" s="9">
        <v>684.96030584272285</v>
      </c>
      <c r="Y8" s="9">
        <v>1011.0404620052725</v>
      </c>
      <c r="Z8" s="9">
        <v>1261.8433999515462</v>
      </c>
      <c r="AA8" s="9">
        <v>1455.2404376842796</v>
      </c>
      <c r="AB8" s="9">
        <v>1595.5391295115205</v>
      </c>
      <c r="AC8" s="9">
        <v>1720.9963421508783</v>
      </c>
      <c r="AD8" s="9">
        <v>1079.9853023113621</v>
      </c>
      <c r="AE8" s="9">
        <v>646.2940830034247</v>
      </c>
      <c r="AF8" s="9">
        <v>347.57796527050573</v>
      </c>
      <c r="AG8" s="9">
        <v>244.550385528487</v>
      </c>
      <c r="AH8" s="9">
        <v>224.61383244494124</v>
      </c>
      <c r="AI8" s="9">
        <v>176.6483064011033</v>
      </c>
      <c r="AJ8" s="9">
        <v>138.57964933727331</v>
      </c>
      <c r="AK8" s="9">
        <v>95.433624143518358</v>
      </c>
      <c r="AL8" s="9">
        <v>55.573980550916801</v>
      </c>
      <c r="AM8" s="9">
        <v>32.69904635863665</v>
      </c>
      <c r="AN8" s="9">
        <v>16.364497330864694</v>
      </c>
      <c r="AO8" s="9">
        <v>7.5737638633511635</v>
      </c>
      <c r="AP8" s="9">
        <v>5.6388379655503105</v>
      </c>
      <c r="AQ8" s="9">
        <v>4.4980663322456538</v>
      </c>
      <c r="AR8" s="9">
        <v>3.9666935809452659</v>
      </c>
      <c r="AS8" s="9">
        <v>2.7515121587190845</v>
      </c>
      <c r="AT8" s="9">
        <v>1.7073921931221885</v>
      </c>
      <c r="AU8" s="9">
        <v>1.4967618994400167</v>
      </c>
      <c r="AV8" s="9">
        <v>3.4041237067976766</v>
      </c>
      <c r="AW8" s="9">
        <v>4.8693598403502474</v>
      </c>
    </row>
    <row r="9" spans="1:50">
      <c r="A9" s="51"/>
      <c r="B9" t="s">
        <v>195</v>
      </c>
      <c r="C9" s="9">
        <v>5016.6176108340578</v>
      </c>
      <c r="D9" s="9">
        <v>5036.7203846313732</v>
      </c>
      <c r="E9" s="9">
        <v>5056.7300790400004</v>
      </c>
      <c r="F9" s="9">
        <v>5130.7441435599994</v>
      </c>
      <c r="G9" s="9">
        <v>5112.8058415400001</v>
      </c>
      <c r="H9" s="9">
        <v>4820.0485384500007</v>
      </c>
      <c r="I9" s="9">
        <v>4702.6650955999994</v>
      </c>
      <c r="J9" s="9">
        <v>4684.2129289699997</v>
      </c>
      <c r="K9" s="9">
        <v>4611.2705963200005</v>
      </c>
      <c r="L9" s="9">
        <v>4532.6675130000003</v>
      </c>
      <c r="M9" s="9">
        <v>4468.7548938999998</v>
      </c>
      <c r="N9" s="9">
        <v>4422.6426036499997</v>
      </c>
      <c r="O9" s="9">
        <v>4403.0251398</v>
      </c>
      <c r="P9" s="9">
        <v>4455.4109733200003</v>
      </c>
      <c r="Q9" s="9">
        <v>4504.6867068299998</v>
      </c>
      <c r="R9" s="9">
        <v>4554.2345197300001</v>
      </c>
      <c r="S9" s="9">
        <v>4567.6493217200004</v>
      </c>
      <c r="T9" s="9">
        <v>4617.5283021100004</v>
      </c>
      <c r="U9" s="9">
        <v>4649.2431643700002</v>
      </c>
      <c r="V9" s="9">
        <v>4682.8429173099994</v>
      </c>
      <c r="W9" s="9">
        <v>4750.0409189499997</v>
      </c>
      <c r="X9" s="9">
        <v>4783.4579306400001</v>
      </c>
      <c r="Y9" s="9">
        <v>4808.3522399899994</v>
      </c>
      <c r="Z9" s="9">
        <v>4817.24570477</v>
      </c>
      <c r="AA9" s="9">
        <v>4812.4303617000005</v>
      </c>
      <c r="AB9" s="9">
        <v>4795.4575844400006</v>
      </c>
      <c r="AC9" s="9">
        <v>4773.3594757699993</v>
      </c>
      <c r="AD9" s="9">
        <v>4770.26394084</v>
      </c>
      <c r="AE9" s="9">
        <v>4764.0497931700002</v>
      </c>
      <c r="AF9" s="9">
        <v>4752.6898255200003</v>
      </c>
      <c r="AG9" s="9">
        <v>4739.7780845799998</v>
      </c>
      <c r="AH9" s="9">
        <v>4727.8180089300004</v>
      </c>
      <c r="AI9" s="9">
        <v>4717.2602409499996</v>
      </c>
      <c r="AJ9" s="9">
        <v>4704.4872965499999</v>
      </c>
      <c r="AK9" s="9">
        <v>4687.3363617300001</v>
      </c>
      <c r="AL9" s="9">
        <v>4670.3518061499999</v>
      </c>
      <c r="AM9" s="9">
        <v>4653.5971801100004</v>
      </c>
      <c r="AN9" s="9">
        <v>4635.4848927500007</v>
      </c>
      <c r="AO9" s="9">
        <v>4619.3425317399997</v>
      </c>
      <c r="AP9" s="9">
        <v>4602.7902971300009</v>
      </c>
      <c r="AQ9" s="9">
        <v>4588.1655229999997</v>
      </c>
      <c r="AR9" s="9">
        <v>4572.1880566399996</v>
      </c>
      <c r="AS9" s="9">
        <v>4552.7847466700005</v>
      </c>
      <c r="AT9" s="9">
        <v>4536.2233746500006</v>
      </c>
      <c r="AU9" s="9">
        <v>4520.7168880099998</v>
      </c>
      <c r="AV9" s="9">
        <v>4506.0196658200002</v>
      </c>
      <c r="AW9" s="9">
        <v>4491.7815724800002</v>
      </c>
    </row>
    <row r="10" spans="1:50">
      <c r="A10" s="51"/>
      <c r="B10" t="s">
        <v>204</v>
      </c>
      <c r="C10" s="9">
        <v>1284882.7443457933</v>
      </c>
      <c r="D10" s="9">
        <v>1305511.9524133631</v>
      </c>
      <c r="E10" s="9">
        <v>1326364.575686892</v>
      </c>
      <c r="F10" s="9">
        <v>1367647.0566366774</v>
      </c>
      <c r="G10" s="9">
        <v>1351136.0229267853</v>
      </c>
      <c r="H10" s="9">
        <v>1227274.1253964677</v>
      </c>
      <c r="I10" s="9">
        <v>1265701.2550013959</v>
      </c>
      <c r="J10" s="9">
        <v>1299753.2341395</v>
      </c>
      <c r="K10" s="9">
        <v>1279294.5029988552</v>
      </c>
      <c r="L10" s="9">
        <v>1271312.2422801764</v>
      </c>
      <c r="M10" s="9">
        <v>1276454.3890077607</v>
      </c>
      <c r="N10" s="9">
        <v>1289832.8568437134</v>
      </c>
      <c r="O10" s="9">
        <v>1304497.4744620905</v>
      </c>
      <c r="P10" s="9">
        <v>1355121.0245999307</v>
      </c>
      <c r="Q10" s="9">
        <v>1377255.4629639448</v>
      </c>
      <c r="R10" s="9">
        <v>1400615.3026988243</v>
      </c>
      <c r="S10" s="9">
        <v>1411104.65426303</v>
      </c>
      <c r="T10" s="9">
        <v>1446820.8593106619</v>
      </c>
      <c r="U10" s="9">
        <v>1465004.7119583082</v>
      </c>
      <c r="V10" s="9">
        <v>1494918.7569528366</v>
      </c>
      <c r="W10" s="9">
        <v>1537795.601286266</v>
      </c>
      <c r="X10" s="9">
        <v>1547759.6419184923</v>
      </c>
      <c r="Y10" s="9">
        <v>1563819.4356864102</v>
      </c>
      <c r="Z10" s="9">
        <v>1578098.5376176592</v>
      </c>
      <c r="AA10" s="9">
        <v>1591846.2628493949</v>
      </c>
      <c r="AB10" s="9">
        <v>1603875.2592573024</v>
      </c>
      <c r="AC10" s="9">
        <v>1616791.9758990509</v>
      </c>
      <c r="AD10" s="9">
        <v>1640864.5408320737</v>
      </c>
      <c r="AE10" s="9">
        <v>1658808.6271092778</v>
      </c>
      <c r="AF10" s="9">
        <v>1674941.1476505846</v>
      </c>
      <c r="AG10" s="9">
        <v>1692528.873940981</v>
      </c>
      <c r="AH10" s="9">
        <v>1712115.3938279196</v>
      </c>
      <c r="AI10" s="9">
        <v>1733430.6138389269</v>
      </c>
      <c r="AJ10" s="9">
        <v>1755414.2236105192</v>
      </c>
      <c r="AK10" s="9">
        <v>1775467.9522580046</v>
      </c>
      <c r="AL10" s="9">
        <v>1798703.3415922706</v>
      </c>
      <c r="AM10" s="9">
        <v>1821856.1864916345</v>
      </c>
      <c r="AN10" s="9">
        <v>1844310.3585043564</v>
      </c>
      <c r="AO10" s="9">
        <v>1870225.6121603502</v>
      </c>
      <c r="AP10" s="9">
        <v>1894815.8758973135</v>
      </c>
      <c r="AQ10" s="9">
        <v>1920643.1301617413</v>
      </c>
      <c r="AR10" s="9">
        <v>1945164.4127700762</v>
      </c>
      <c r="AS10" s="9">
        <v>1967406.4319867375</v>
      </c>
      <c r="AT10" s="9">
        <v>1992923.5437866254</v>
      </c>
      <c r="AU10" s="9">
        <v>2018436.8311918762</v>
      </c>
      <c r="AV10" s="9">
        <v>2044337.5349751904</v>
      </c>
      <c r="AW10" s="9">
        <v>2069715.9492403842</v>
      </c>
    </row>
    <row r="11" spans="1:50">
      <c r="A11" s="51"/>
      <c r="B11" t="s">
        <v>205</v>
      </c>
      <c r="C11" s="9">
        <v>115.46841825244293</v>
      </c>
      <c r="D11" s="9">
        <v>117.32230105680402</v>
      </c>
      <c r="E11" s="9">
        <v>119.20596588599999</v>
      </c>
      <c r="F11" s="9">
        <v>119.259497854</v>
      </c>
      <c r="G11" s="9">
        <v>110.73896842249999</v>
      </c>
      <c r="H11" s="9">
        <v>98.723148361999975</v>
      </c>
      <c r="I11" s="9">
        <v>101.33606715510001</v>
      </c>
      <c r="J11" s="9">
        <v>101.09505643099999</v>
      </c>
      <c r="K11" s="9">
        <v>93.905506878200015</v>
      </c>
      <c r="L11" s="9">
        <v>91.796986348100006</v>
      </c>
      <c r="M11" s="9">
        <v>91.815238233900004</v>
      </c>
      <c r="N11" s="9">
        <v>93.269331764699984</v>
      </c>
      <c r="O11" s="9">
        <v>90.202303611599973</v>
      </c>
      <c r="P11" s="9">
        <v>86.797469980300008</v>
      </c>
      <c r="Q11" s="9">
        <v>81.106557750299999</v>
      </c>
      <c r="R11" s="9">
        <v>77.002143227100007</v>
      </c>
      <c r="S11" s="9">
        <v>73.539231258399994</v>
      </c>
      <c r="T11" s="9">
        <v>72.319339185800004</v>
      </c>
      <c r="U11" s="9">
        <v>72.161543584400007</v>
      </c>
      <c r="V11" s="9">
        <v>72.848497592100017</v>
      </c>
      <c r="W11" s="9">
        <v>67.105201781199995</v>
      </c>
      <c r="X11" s="9">
        <v>61.133115569599994</v>
      </c>
      <c r="Y11" s="9">
        <v>55.689950556519996</v>
      </c>
      <c r="Z11" s="9">
        <v>50.979333530299996</v>
      </c>
      <c r="AA11" s="9">
        <v>47.033829751489996</v>
      </c>
      <c r="AB11" s="9">
        <v>43.732893316539993</v>
      </c>
      <c r="AC11" s="9">
        <v>40.942405172639994</v>
      </c>
      <c r="AD11" s="9">
        <v>39.569382021099983</v>
      </c>
      <c r="AE11" s="9">
        <v>38.737322331540007</v>
      </c>
      <c r="AF11" s="9">
        <v>38.091376552220005</v>
      </c>
      <c r="AG11" s="9">
        <v>37.743083629099999</v>
      </c>
      <c r="AH11" s="9">
        <v>37.543797469350004</v>
      </c>
      <c r="AI11" s="9">
        <v>37.1492402652</v>
      </c>
      <c r="AJ11" s="9">
        <v>36.570018755109999</v>
      </c>
      <c r="AK11" s="9">
        <v>35.720292136829997</v>
      </c>
      <c r="AL11" s="9">
        <v>34.695190143699996</v>
      </c>
      <c r="AM11" s="9">
        <v>33.335282766459983</v>
      </c>
      <c r="AN11" s="9">
        <v>32.834779226439998</v>
      </c>
      <c r="AO11" s="9">
        <v>32.165326213649998</v>
      </c>
      <c r="AP11" s="9">
        <v>31.260550976060003</v>
      </c>
      <c r="AQ11" s="9">
        <v>30.093082424360002</v>
      </c>
      <c r="AR11" s="9">
        <v>28.577296875119998</v>
      </c>
      <c r="AS11" s="9">
        <v>28.353960471849998</v>
      </c>
      <c r="AT11" s="9">
        <v>28.072802078138</v>
      </c>
      <c r="AU11" s="9">
        <v>27.717235821492</v>
      </c>
      <c r="AV11" s="9">
        <v>27.285496718831997</v>
      </c>
      <c r="AW11" s="9">
        <v>26.759140517621798</v>
      </c>
    </row>
    <row r="12" spans="1:50">
      <c r="A12" s="51"/>
      <c r="B12" t="s">
        <v>206</v>
      </c>
      <c r="C12" s="9">
        <v>46.663857241186435</v>
      </c>
      <c r="D12" s="9">
        <v>47.413060563045981</v>
      </c>
      <c r="E12" s="9">
        <v>48.174292586300005</v>
      </c>
      <c r="F12" s="9">
        <v>48.685297569599996</v>
      </c>
      <c r="G12" s="9">
        <v>46.340873237999993</v>
      </c>
      <c r="H12" s="9">
        <v>41.61103652029999</v>
      </c>
      <c r="I12" s="9">
        <v>43.105695694800005</v>
      </c>
      <c r="J12" s="9">
        <v>43.809957259099988</v>
      </c>
      <c r="K12" s="9">
        <v>41.510279548499987</v>
      </c>
      <c r="L12" s="9">
        <v>40.716820705899998</v>
      </c>
      <c r="M12" s="9">
        <v>40.817368283899995</v>
      </c>
      <c r="N12" s="9">
        <v>41.271797383300004</v>
      </c>
      <c r="O12" s="9">
        <v>40.276292328799997</v>
      </c>
      <c r="P12" s="9">
        <v>39.450638700600003</v>
      </c>
      <c r="Q12" s="9">
        <v>37.568607762199996</v>
      </c>
      <c r="R12" s="9">
        <v>35.885767002299993</v>
      </c>
      <c r="S12" s="9">
        <v>34.574974190699997</v>
      </c>
      <c r="T12" s="9">
        <v>34.077089096800002</v>
      </c>
      <c r="U12" s="9">
        <v>33.943363419000001</v>
      </c>
      <c r="V12" s="9">
        <v>34.142685563899995</v>
      </c>
      <c r="W12" s="9">
        <v>33.416370325500004</v>
      </c>
      <c r="X12" s="9">
        <v>31.908148202699998</v>
      </c>
      <c r="Y12" s="9">
        <v>30.607906216699998</v>
      </c>
      <c r="Z12" s="9">
        <v>29.483657908199998</v>
      </c>
      <c r="AA12" s="9">
        <v>28.543725374100003</v>
      </c>
      <c r="AB12" s="9">
        <v>27.756262107899996</v>
      </c>
      <c r="AC12" s="9">
        <v>27.104417421600001</v>
      </c>
      <c r="AD12" s="9">
        <v>27.000683089799999</v>
      </c>
      <c r="AE12" s="9">
        <v>27.083501086100004</v>
      </c>
      <c r="AF12" s="9">
        <v>27.278711416</v>
      </c>
      <c r="AG12" s="9">
        <v>27.576311584599999</v>
      </c>
      <c r="AH12" s="9">
        <v>27.9448634339</v>
      </c>
      <c r="AI12" s="9">
        <v>28.343884948199999</v>
      </c>
      <c r="AJ12" s="9">
        <v>28.768571241700002</v>
      </c>
      <c r="AK12" s="9">
        <v>29.1872635006</v>
      </c>
      <c r="AL12" s="9">
        <v>29.651209066400003</v>
      </c>
      <c r="AM12" s="9">
        <v>30.124826683199998</v>
      </c>
      <c r="AN12" s="9">
        <v>30.584760960599997</v>
      </c>
      <c r="AO12" s="9">
        <v>31.082502716399997</v>
      </c>
      <c r="AP12" s="9">
        <v>31.576337003200003</v>
      </c>
      <c r="AQ12" s="9">
        <v>32.0871142994</v>
      </c>
      <c r="AR12" s="9">
        <v>32.595815174899997</v>
      </c>
      <c r="AS12" s="9">
        <v>33.078528823600003</v>
      </c>
      <c r="AT12" s="9">
        <v>33.587973859700007</v>
      </c>
      <c r="AU12" s="9">
        <v>34.103255178400005</v>
      </c>
      <c r="AV12" s="9">
        <v>34.629032500000001</v>
      </c>
      <c r="AW12" s="9">
        <v>35.152082849999999</v>
      </c>
    </row>
    <row r="15" spans="1:50">
      <c r="A15" s="52" t="s">
        <v>200</v>
      </c>
      <c r="B15" t="s">
        <v>207</v>
      </c>
      <c r="C15" s="33">
        <v>11201.435274955897</v>
      </c>
      <c r="D15" s="33">
        <v>11381.27794150222</v>
      </c>
      <c r="E15" s="33">
        <v>11564.049115211999</v>
      </c>
      <c r="F15" s="33">
        <v>12771.030819270871</v>
      </c>
      <c r="G15" s="33">
        <v>13359.252570440154</v>
      </c>
      <c r="H15" s="33">
        <v>11613.586722568976</v>
      </c>
      <c r="I15" s="33">
        <v>11420.668250364313</v>
      </c>
      <c r="J15" s="33">
        <v>12668.244197600892</v>
      </c>
      <c r="K15" s="33">
        <v>13588.654340885934</v>
      </c>
      <c r="L15" s="33">
        <v>13172.433720157864</v>
      </c>
      <c r="M15" s="33">
        <v>12267.965470053376</v>
      </c>
      <c r="N15" s="33">
        <v>11987.021364215001</v>
      </c>
      <c r="O15" s="33">
        <v>11173.846829782173</v>
      </c>
      <c r="P15" s="33">
        <v>11161.408877787249</v>
      </c>
      <c r="Q15" s="33">
        <v>12000.729138100804</v>
      </c>
      <c r="R15" s="33">
        <v>11867.874237802191</v>
      </c>
      <c r="S15" s="33">
        <v>11969.943861683869</v>
      </c>
      <c r="T15" s="33">
        <v>12109.745547533896</v>
      </c>
      <c r="U15" s="33">
        <v>12235.869558488592</v>
      </c>
      <c r="V15" s="33">
        <v>12376.126543415097</v>
      </c>
      <c r="W15" s="33">
        <v>12487.427063373572</v>
      </c>
      <c r="X15" s="33">
        <v>12577.49325390207</v>
      </c>
      <c r="Y15" s="33">
        <v>12664.883918371048</v>
      </c>
      <c r="Z15" s="33">
        <v>12761.384038048092</v>
      </c>
      <c r="AA15" s="33">
        <v>12868.924008622718</v>
      </c>
      <c r="AB15" s="33">
        <v>12989.330658692868</v>
      </c>
      <c r="AC15" s="33">
        <v>13126.869934595214</v>
      </c>
      <c r="AD15" s="33">
        <v>13298.440606244143</v>
      </c>
      <c r="AE15" s="33">
        <v>13485.886197569886</v>
      </c>
      <c r="AF15" s="33">
        <v>13684.974420131444</v>
      </c>
      <c r="AG15" s="33">
        <v>13896.103972851191</v>
      </c>
      <c r="AH15" s="33">
        <v>14123.020967267415</v>
      </c>
      <c r="AI15" s="33">
        <v>14363.046933593987</v>
      </c>
      <c r="AJ15" s="33">
        <v>14620.232462041695</v>
      </c>
      <c r="AK15" s="33">
        <v>14889.003890003576</v>
      </c>
      <c r="AL15" s="33">
        <v>15175.323710527793</v>
      </c>
      <c r="AM15" s="33">
        <v>15478.483279752671</v>
      </c>
      <c r="AN15" s="33">
        <v>15797.509537848087</v>
      </c>
      <c r="AO15" s="33">
        <v>16135.926309062659</v>
      </c>
      <c r="AP15" s="33">
        <v>16489.140892449737</v>
      </c>
      <c r="AQ15" s="33">
        <v>16856.843075532623</v>
      </c>
      <c r="AR15" s="33">
        <v>17230.77342887401</v>
      </c>
      <c r="AS15" s="33">
        <v>17611.300822434794</v>
      </c>
      <c r="AT15" s="33">
        <v>18007.2133795343</v>
      </c>
      <c r="AU15" s="33">
        <v>18416.724540217449</v>
      </c>
      <c r="AV15" s="33">
        <v>18840.291864763352</v>
      </c>
      <c r="AW15" s="33">
        <v>19277.066189895122</v>
      </c>
      <c r="AX15" s="37"/>
    </row>
    <row r="16" spans="1:50">
      <c r="A16" s="52"/>
      <c r="B16" t="s">
        <v>208</v>
      </c>
      <c r="C16" s="33">
        <v>5539.454605389622</v>
      </c>
      <c r="D16" s="33">
        <v>5628.3923408665178</v>
      </c>
      <c r="E16" s="33">
        <v>5718.790608787097</v>
      </c>
      <c r="F16" s="33">
        <v>6298.345488785475</v>
      </c>
      <c r="G16" s="33">
        <v>6426.3026090147587</v>
      </c>
      <c r="H16" s="33">
        <v>5532.6235497689595</v>
      </c>
      <c r="I16" s="33">
        <v>5288.3753597194154</v>
      </c>
      <c r="J16" s="33">
        <v>5247.2639884505552</v>
      </c>
      <c r="K16" s="33">
        <v>5258.8096294181823</v>
      </c>
      <c r="L16" s="33">
        <v>5607.3382589588555</v>
      </c>
      <c r="M16" s="33">
        <v>6385.4999609644692</v>
      </c>
      <c r="N16" s="33">
        <v>6399.5872611066825</v>
      </c>
      <c r="O16" s="33">
        <v>6253.7152904752757</v>
      </c>
      <c r="P16" s="33">
        <v>6817.5991901476991</v>
      </c>
      <c r="Q16" s="33">
        <v>6836.372825063806</v>
      </c>
      <c r="R16" s="33">
        <v>7266.3808133886496</v>
      </c>
      <c r="S16" s="33">
        <v>7418.8924045273561</v>
      </c>
      <c r="T16" s="33">
        <v>7596.3525354047797</v>
      </c>
      <c r="U16" s="33">
        <v>7751.8654774622273</v>
      </c>
      <c r="V16" s="33">
        <v>7895.2934523402928</v>
      </c>
      <c r="W16" s="33">
        <v>8025.1229103796577</v>
      </c>
      <c r="X16" s="33">
        <v>8154.8334214896722</v>
      </c>
      <c r="Y16" s="33">
        <v>8308.1778791579327</v>
      </c>
      <c r="Z16" s="33">
        <v>8484.1900907234813</v>
      </c>
      <c r="AA16" s="33">
        <v>8674.8559216138838</v>
      </c>
      <c r="AB16" s="33">
        <v>8876.6057470869528</v>
      </c>
      <c r="AC16" s="33">
        <v>9087.9394441443292</v>
      </c>
      <c r="AD16" s="33">
        <v>9303.9298623453014</v>
      </c>
      <c r="AE16" s="33">
        <v>9521.8075338912131</v>
      </c>
      <c r="AF16" s="33">
        <v>9737.8204654697329</v>
      </c>
      <c r="AG16" s="33">
        <v>9951.9135260259172</v>
      </c>
      <c r="AH16" s="33">
        <v>10167.08251666188</v>
      </c>
      <c r="AI16" s="33">
        <v>10380.024943527947</v>
      </c>
      <c r="AJ16" s="33">
        <v>10598.762920188903</v>
      </c>
      <c r="AK16" s="33">
        <v>10819.472803771927</v>
      </c>
      <c r="AL16" s="33">
        <v>11047.864279289961</v>
      </c>
      <c r="AM16" s="33">
        <v>11282.806769644641</v>
      </c>
      <c r="AN16" s="33">
        <v>11517.823039089288</v>
      </c>
      <c r="AO16" s="33">
        <v>11757.822338208965</v>
      </c>
      <c r="AP16" s="33">
        <v>12000.773033873</v>
      </c>
      <c r="AQ16" s="33">
        <v>12245.631195499842</v>
      </c>
      <c r="AR16" s="33">
        <v>12488.253635201469</v>
      </c>
      <c r="AS16" s="33">
        <v>12724.22180930345</v>
      </c>
      <c r="AT16" s="33">
        <v>12956.011653541293</v>
      </c>
      <c r="AU16" s="33">
        <v>13184.677052544335</v>
      </c>
      <c r="AV16" s="33">
        <v>13411.338378719111</v>
      </c>
      <c r="AW16" s="33">
        <v>13632.854243142727</v>
      </c>
    </row>
    <row r="17" spans="1:50">
      <c r="A17" s="52"/>
      <c r="B17" t="s">
        <v>209</v>
      </c>
      <c r="C17" s="33">
        <v>5216.1180783941727</v>
      </c>
      <c r="D17" s="33">
        <v>5299.8645413439854</v>
      </c>
      <c r="E17" s="33">
        <v>5384.9907439380577</v>
      </c>
      <c r="F17" s="33">
        <v>5376.2519444629943</v>
      </c>
      <c r="G17" s="33">
        <v>5295.050131418514</v>
      </c>
      <c r="H17" s="33">
        <v>4604.3791154249575</v>
      </c>
      <c r="I17" s="33">
        <v>4523.805223733395</v>
      </c>
      <c r="J17" s="33">
        <v>4718.7470982408622</v>
      </c>
      <c r="K17" s="33">
        <v>5032.1724064803684</v>
      </c>
      <c r="L17" s="33">
        <v>4873.3516968018794</v>
      </c>
      <c r="M17" s="33">
        <v>5026.3816713103288</v>
      </c>
      <c r="N17" s="33">
        <v>5257.2182282020267</v>
      </c>
      <c r="O17" s="33">
        <v>5019.9656026069997</v>
      </c>
      <c r="P17" s="33">
        <v>5350.1870781942735</v>
      </c>
      <c r="Q17" s="33">
        <v>5601.9603887107705</v>
      </c>
      <c r="R17" s="33">
        <v>5720.5993512978994</v>
      </c>
      <c r="S17" s="33">
        <v>5781.9689618725715</v>
      </c>
      <c r="T17" s="33">
        <v>5827.766557238363</v>
      </c>
      <c r="U17" s="33">
        <v>5861.6003258053624</v>
      </c>
      <c r="V17" s="33">
        <v>5906.7163964024339</v>
      </c>
      <c r="W17" s="33">
        <v>6030.7014047872426</v>
      </c>
      <c r="X17" s="33">
        <v>6110.3145809857178</v>
      </c>
      <c r="Y17" s="33">
        <v>6088.9147905621339</v>
      </c>
      <c r="Z17" s="33">
        <v>6085.2225356234112</v>
      </c>
      <c r="AA17" s="33">
        <v>6101.5281800159</v>
      </c>
      <c r="AB17" s="33">
        <v>6126.2247037305597</v>
      </c>
      <c r="AC17" s="33">
        <v>6150.4472307003998</v>
      </c>
      <c r="AD17" s="33">
        <v>6167.516998968531</v>
      </c>
      <c r="AE17" s="33">
        <v>6177.1728361836012</v>
      </c>
      <c r="AF17" s="33">
        <v>6168.9456134188658</v>
      </c>
      <c r="AG17" s="33">
        <v>6158.0057264070365</v>
      </c>
      <c r="AH17" s="33">
        <v>6151.8233232890343</v>
      </c>
      <c r="AI17" s="33">
        <v>6146.8049264632054</v>
      </c>
      <c r="AJ17" s="33">
        <v>6155.5275855475365</v>
      </c>
      <c r="AK17" s="33">
        <v>6153.9191949784872</v>
      </c>
      <c r="AL17" s="33">
        <v>6170.075557166856</v>
      </c>
      <c r="AM17" s="33">
        <v>6183.2736778889393</v>
      </c>
      <c r="AN17" s="33">
        <v>6187.887657187749</v>
      </c>
      <c r="AO17" s="33">
        <v>6213.3056286658557</v>
      </c>
      <c r="AP17" s="33">
        <v>6236.5412280530327</v>
      </c>
      <c r="AQ17" s="33">
        <v>6261.501475941066</v>
      </c>
      <c r="AR17" s="33">
        <v>6295.0905977669454</v>
      </c>
      <c r="AS17" s="33">
        <v>6323.639572835521</v>
      </c>
      <c r="AT17" s="33">
        <v>6356.03974102548</v>
      </c>
      <c r="AU17" s="33">
        <v>6389.8499927376661</v>
      </c>
      <c r="AV17" s="33">
        <v>6424.9217006236822</v>
      </c>
      <c r="AW17" s="33">
        <v>6448.6968305504797</v>
      </c>
      <c r="AX17" s="37"/>
    </row>
    <row r="18" spans="1:50">
      <c r="A18" s="52"/>
      <c r="B18" t="s">
        <v>210</v>
      </c>
      <c r="C18" s="33">
        <v>464.31876001957465</v>
      </c>
      <c r="D18" s="33">
        <v>471.77354789984696</v>
      </c>
      <c r="E18" s="33">
        <v>479.3519218324127</v>
      </c>
      <c r="F18" s="33">
        <v>509.42008843941022</v>
      </c>
      <c r="G18" s="33">
        <v>496.19809414253791</v>
      </c>
      <c r="H18" s="33">
        <v>406.81891462034719</v>
      </c>
      <c r="I18" s="33">
        <v>421.48349836453872</v>
      </c>
      <c r="J18" s="33">
        <v>530.07737504685292</v>
      </c>
      <c r="K18" s="33">
        <v>470.18716737474551</v>
      </c>
      <c r="L18" s="33">
        <v>460.47862800815477</v>
      </c>
      <c r="M18" s="33">
        <v>466.69931337068078</v>
      </c>
      <c r="N18" s="33">
        <v>482.35318456509901</v>
      </c>
      <c r="O18" s="33">
        <v>486.35654154129548</v>
      </c>
      <c r="P18" s="33">
        <v>526.4219505853805</v>
      </c>
      <c r="Q18" s="33">
        <v>581.63006845608606</v>
      </c>
      <c r="R18" s="33">
        <v>571.17903062950586</v>
      </c>
      <c r="S18" s="33">
        <v>583.51548299350713</v>
      </c>
      <c r="T18" s="33">
        <v>594.86332417671258</v>
      </c>
      <c r="U18" s="33">
        <v>602.89283508700487</v>
      </c>
      <c r="V18" s="33">
        <v>610.29478022611795</v>
      </c>
      <c r="W18" s="33">
        <v>618.90976502351521</v>
      </c>
      <c r="X18" s="33">
        <v>626.33436887257426</v>
      </c>
      <c r="Y18" s="33">
        <v>633.51841639621364</v>
      </c>
      <c r="Z18" s="33">
        <v>641.65033354501259</v>
      </c>
      <c r="AA18" s="33">
        <v>650.68071718162685</v>
      </c>
      <c r="AB18" s="33">
        <v>660.55659234921575</v>
      </c>
      <c r="AC18" s="33">
        <v>671.3566801387642</v>
      </c>
      <c r="AD18" s="33">
        <v>682.87606205813711</v>
      </c>
      <c r="AE18" s="33">
        <v>694.42200495196596</v>
      </c>
      <c r="AF18" s="33">
        <v>705.81329223125033</v>
      </c>
      <c r="AG18" s="33">
        <v>717.33678949401826</v>
      </c>
      <c r="AH18" s="33">
        <v>729.30316100222933</v>
      </c>
      <c r="AI18" s="33">
        <v>741.52561882126633</v>
      </c>
      <c r="AJ18" s="33">
        <v>754.36036551255006</v>
      </c>
      <c r="AK18" s="33">
        <v>767.27054583414952</v>
      </c>
      <c r="AL18" s="33">
        <v>780.90614910578677</v>
      </c>
      <c r="AM18" s="33">
        <v>794.89034632741675</v>
      </c>
      <c r="AN18" s="33">
        <v>809.03256412418227</v>
      </c>
      <c r="AO18" s="33">
        <v>823.87413645153606</v>
      </c>
      <c r="AP18" s="33">
        <v>838.87936572024603</v>
      </c>
      <c r="AQ18" s="33">
        <v>854.01954517223805</v>
      </c>
      <c r="AR18" s="33">
        <v>869.00070886251717</v>
      </c>
      <c r="AS18" s="33">
        <v>883.63466112363164</v>
      </c>
      <c r="AT18" s="33">
        <v>898.30961275488687</v>
      </c>
      <c r="AU18" s="33">
        <v>912.90439454869522</v>
      </c>
      <c r="AV18" s="33">
        <v>927.40597093192559</v>
      </c>
      <c r="AW18" s="33">
        <v>941.46319373938377</v>
      </c>
      <c r="AX18" s="37"/>
    </row>
    <row r="19" spans="1:50">
      <c r="A19" s="52"/>
      <c r="B19" t="s">
        <v>211</v>
      </c>
      <c r="C19" s="33">
        <v>1352.0516809749645</v>
      </c>
      <c r="D19" s="33">
        <v>1373.7593080465363</v>
      </c>
      <c r="E19" s="33">
        <v>1395.8268057521461</v>
      </c>
      <c r="F19" s="33">
        <v>1483.3824228926783</v>
      </c>
      <c r="G19" s="33">
        <v>1444.8812435647442</v>
      </c>
      <c r="H19" s="33">
        <v>1184.6176478727841</v>
      </c>
      <c r="I19" s="33">
        <v>1227.3195087926604</v>
      </c>
      <c r="J19" s="33">
        <v>1543.53445937385</v>
      </c>
      <c r="K19" s="33">
        <v>1369.1399197163976</v>
      </c>
      <c r="L19" s="33">
        <v>1340.8695853280667</v>
      </c>
      <c r="M19" s="33">
        <v>1358.9836244508192</v>
      </c>
      <c r="N19" s="33">
        <v>1404.566195007794</v>
      </c>
      <c r="O19" s="33">
        <v>1416.2235862536245</v>
      </c>
      <c r="P19" s="33">
        <v>1532.8902139486265</v>
      </c>
      <c r="Q19" s="33">
        <v>1693.650955605096</v>
      </c>
      <c r="R19" s="33">
        <v>1663.2185367788236</v>
      </c>
      <c r="S19" s="33">
        <v>1669.15563264617</v>
      </c>
      <c r="T19" s="33">
        <v>1691.4003064003057</v>
      </c>
      <c r="U19" s="33">
        <v>1697.9460372633609</v>
      </c>
      <c r="V19" s="33">
        <v>1713.4153651828481</v>
      </c>
      <c r="W19" s="33">
        <v>1744.8084909343484</v>
      </c>
      <c r="X19" s="33">
        <v>1753.6814234418075</v>
      </c>
      <c r="Y19" s="33">
        <v>1755.1844010369271</v>
      </c>
      <c r="Z19" s="33">
        <v>1747.3746404014821</v>
      </c>
      <c r="AA19" s="33">
        <v>1734.7019391436213</v>
      </c>
      <c r="AB19" s="33">
        <v>1717.9084725281155</v>
      </c>
      <c r="AC19" s="33">
        <v>1701.2370560689769</v>
      </c>
      <c r="AD19" s="33">
        <v>1695.5225795409706</v>
      </c>
      <c r="AE19" s="33">
        <v>1686.6668564353909</v>
      </c>
      <c r="AF19" s="33">
        <v>1675.2177149736842</v>
      </c>
      <c r="AG19" s="33">
        <v>1664.0471178681353</v>
      </c>
      <c r="AH19" s="33">
        <v>1655.1561089096667</v>
      </c>
      <c r="AI19" s="33">
        <v>1648.8269701209024</v>
      </c>
      <c r="AJ19" s="33">
        <v>1643.6899527602491</v>
      </c>
      <c r="AK19" s="33">
        <v>1638.448981440999</v>
      </c>
      <c r="AL19" s="33">
        <v>1634.379407060168</v>
      </c>
      <c r="AM19" s="33">
        <v>1631.937609548884</v>
      </c>
      <c r="AN19" s="33">
        <v>1630.4716728801541</v>
      </c>
      <c r="AO19" s="33">
        <v>1630.5231271895211</v>
      </c>
      <c r="AP19" s="33">
        <v>1630.8493844585207</v>
      </c>
      <c r="AQ19" s="33">
        <v>1632.1528680059353</v>
      </c>
      <c r="AR19" s="33">
        <v>1632.5431803960814</v>
      </c>
      <c r="AS19" s="33">
        <v>1631.7157223804486</v>
      </c>
      <c r="AT19" s="33">
        <v>1632.3857855988476</v>
      </c>
      <c r="AU19" s="33">
        <v>1633.5821989229446</v>
      </c>
      <c r="AV19" s="33">
        <v>1635.1823020249703</v>
      </c>
      <c r="AW19" s="33">
        <v>1637.3177059964721</v>
      </c>
      <c r="AX19" s="37"/>
    </row>
    <row r="20" spans="1:50">
      <c r="A20" s="52"/>
      <c r="B20" t="s">
        <v>212</v>
      </c>
      <c r="C20" s="33">
        <v>1168.2805742403166</v>
      </c>
      <c r="D20" s="33">
        <v>1187.0376967508034</v>
      </c>
      <c r="E20" s="33">
        <v>1206.1053844070152</v>
      </c>
      <c r="F20" s="33">
        <v>1276.434450102299</v>
      </c>
      <c r="G20" s="33">
        <v>1247.9789084806951</v>
      </c>
      <c r="H20" s="33">
        <v>945.72843867370739</v>
      </c>
      <c r="I20" s="33">
        <v>1055.1192365624847</v>
      </c>
      <c r="J20" s="33">
        <v>987.58257818412903</v>
      </c>
      <c r="K20" s="33">
        <v>950.82301979968236</v>
      </c>
      <c r="L20" s="33">
        <v>850.9626993504337</v>
      </c>
      <c r="M20" s="33">
        <v>1107.0578888583957</v>
      </c>
      <c r="N20" s="33">
        <v>1048.2864764506296</v>
      </c>
      <c r="O20" s="33">
        <v>1082.0744875484422</v>
      </c>
      <c r="P20" s="33">
        <v>1133.5196729354968</v>
      </c>
      <c r="Q20" s="33">
        <v>1198.1090177145111</v>
      </c>
      <c r="R20" s="33">
        <v>1211.9744670320408</v>
      </c>
      <c r="S20" s="33">
        <v>1216.9530495400065</v>
      </c>
      <c r="T20" s="33">
        <v>1224.2520680785158</v>
      </c>
      <c r="U20" s="33">
        <v>1226.4367039660467</v>
      </c>
      <c r="V20" s="33">
        <v>1226.9640997030297</v>
      </c>
      <c r="W20" s="33">
        <v>1230.1204570559112</v>
      </c>
      <c r="X20" s="33">
        <v>1229.1210782903377</v>
      </c>
      <c r="Y20" s="33">
        <v>1227.5345411533056</v>
      </c>
      <c r="Z20" s="33">
        <v>1227.4103262466913</v>
      </c>
      <c r="AA20" s="33">
        <v>1228.7832102163218</v>
      </c>
      <c r="AB20" s="33">
        <v>1231.8051542874568</v>
      </c>
      <c r="AC20" s="33">
        <v>1236.6284800268693</v>
      </c>
      <c r="AD20" s="33">
        <v>1243.6409350811809</v>
      </c>
      <c r="AE20" s="33">
        <v>1251.2535828657058</v>
      </c>
      <c r="AF20" s="33">
        <v>1259.2113273557673</v>
      </c>
      <c r="AG20" s="33">
        <v>1267.8144154541212</v>
      </c>
      <c r="AH20" s="33">
        <v>1277.4760099660741</v>
      </c>
      <c r="AI20" s="33">
        <v>1288.0041293660545</v>
      </c>
      <c r="AJ20" s="33">
        <v>1299.7132248377886</v>
      </c>
      <c r="AK20" s="33">
        <v>1311.750503155756</v>
      </c>
      <c r="AL20" s="33">
        <v>1325.1356597465001</v>
      </c>
      <c r="AM20" s="33">
        <v>1339.1267404375035</v>
      </c>
      <c r="AN20" s="33">
        <v>1353.4030516128876</v>
      </c>
      <c r="AO20" s="33">
        <v>1368.8174964859741</v>
      </c>
      <c r="AP20" s="33">
        <v>1384.4957557629389</v>
      </c>
      <c r="AQ20" s="33">
        <v>1400.4023095249045</v>
      </c>
      <c r="AR20" s="33">
        <v>1416.0255708443324</v>
      </c>
      <c r="AS20" s="33">
        <v>1431.0499600087467</v>
      </c>
      <c r="AT20" s="33">
        <v>1446.2582700509258</v>
      </c>
      <c r="AU20" s="33">
        <v>1461.4259297728363</v>
      </c>
      <c r="AV20" s="33">
        <v>1476.5015019947975</v>
      </c>
      <c r="AW20" s="33">
        <v>1490.9413761156281</v>
      </c>
      <c r="AX20" s="37"/>
    </row>
    <row r="21" spans="1:50">
      <c r="A21" s="52"/>
      <c r="B21" t="s">
        <v>213</v>
      </c>
      <c r="C21" s="33">
        <v>295.98599462617489</v>
      </c>
      <c r="D21" s="33">
        <v>300.73814550928068</v>
      </c>
      <c r="E21" s="33">
        <v>305.56704411866326</v>
      </c>
      <c r="F21" s="33">
        <v>319.86025895078228</v>
      </c>
      <c r="G21" s="33">
        <v>343.36723551940327</v>
      </c>
      <c r="H21" s="33">
        <v>302.39470766670746</v>
      </c>
      <c r="I21" s="33">
        <v>326.14317117846338</v>
      </c>
      <c r="J21" s="33">
        <v>368.62806547148199</v>
      </c>
      <c r="K21" s="33">
        <v>334.59338237968927</v>
      </c>
      <c r="L21" s="33">
        <v>354.86754559824766</v>
      </c>
      <c r="M21" s="33">
        <v>362.73252924099774</v>
      </c>
      <c r="N21" s="33">
        <v>341.54786633138423</v>
      </c>
      <c r="O21" s="33">
        <v>354.64560776144344</v>
      </c>
      <c r="P21" s="33">
        <v>346.11608145469677</v>
      </c>
      <c r="Q21" s="33">
        <v>364.39043707269252</v>
      </c>
      <c r="R21" s="33">
        <v>360.62498625593105</v>
      </c>
      <c r="S21" s="33">
        <v>369.54021940755848</v>
      </c>
      <c r="T21" s="33">
        <v>375.58160546864553</v>
      </c>
      <c r="U21" s="33">
        <v>378.78543099767199</v>
      </c>
      <c r="V21" s="33">
        <v>381.30465295424966</v>
      </c>
      <c r="W21" s="33">
        <v>383.59882188563967</v>
      </c>
      <c r="X21" s="33">
        <v>385.81004245563963</v>
      </c>
      <c r="Y21" s="33">
        <v>388.30329630124697</v>
      </c>
      <c r="Z21" s="33">
        <v>391.72903347588533</v>
      </c>
      <c r="AA21" s="33">
        <v>396.01687450190292</v>
      </c>
      <c r="AB21" s="33">
        <v>401.12716124486451</v>
      </c>
      <c r="AC21" s="33">
        <v>407.0100423493941</v>
      </c>
      <c r="AD21" s="33">
        <v>413.00193378609498</v>
      </c>
      <c r="AE21" s="33">
        <v>419.05633859323689</v>
      </c>
      <c r="AF21" s="33">
        <v>425.12046265809596</v>
      </c>
      <c r="AG21" s="33">
        <v>431.26424056422724</v>
      </c>
      <c r="AH21" s="33">
        <v>437.66901697518392</v>
      </c>
      <c r="AI21" s="33">
        <v>444.25756892917445</v>
      </c>
      <c r="AJ21" s="33">
        <v>451.33140534633412</v>
      </c>
      <c r="AK21" s="33">
        <v>458.60530863101513</v>
      </c>
      <c r="AL21" s="33">
        <v>466.41051582144917</v>
      </c>
      <c r="AM21" s="33">
        <v>474.51293813601472</v>
      </c>
      <c r="AN21" s="33">
        <v>482.73040096776072</v>
      </c>
      <c r="AO21" s="33">
        <v>491.37456144746074</v>
      </c>
      <c r="AP21" s="33">
        <v>500.19227929965797</v>
      </c>
      <c r="AQ21" s="33">
        <v>509.11520320942589</v>
      </c>
      <c r="AR21" s="33">
        <v>518.0250628643505</v>
      </c>
      <c r="AS21" s="33">
        <v>526.80212435057229</v>
      </c>
      <c r="AT21" s="33">
        <v>535.60156806568807</v>
      </c>
      <c r="AU21" s="33">
        <v>544.38959791381865</v>
      </c>
      <c r="AV21" s="33">
        <v>553.14442495799176</v>
      </c>
      <c r="AW21" s="33">
        <v>561.65041851241028</v>
      </c>
      <c r="AX21" s="37"/>
    </row>
    <row r="22" spans="1:50">
      <c r="A22" s="52"/>
      <c r="B22" t="s">
        <v>214</v>
      </c>
      <c r="C22" s="33">
        <v>1173.671145719411</v>
      </c>
      <c r="D22" s="33">
        <v>1192.5148155986255</v>
      </c>
      <c r="E22" s="33">
        <v>1211.662812625651</v>
      </c>
      <c r="F22" s="33">
        <v>1268.3395953217587</v>
      </c>
      <c r="G22" s="33">
        <v>1361.5516415163452</v>
      </c>
      <c r="H22" s="33">
        <v>1199.0835694654068</v>
      </c>
      <c r="I22" s="33">
        <v>1293.2531821497876</v>
      </c>
      <c r="J22" s="33">
        <v>1461.7182286608522</v>
      </c>
      <c r="K22" s="33">
        <v>1326.7607442730678</v>
      </c>
      <c r="L22" s="33">
        <v>1407.15373788798</v>
      </c>
      <c r="M22" s="33">
        <v>1438.340701538684</v>
      </c>
      <c r="N22" s="33">
        <v>1354.3373096174505</v>
      </c>
      <c r="O22" s="33">
        <v>1406.2736901516398</v>
      </c>
      <c r="P22" s="33">
        <v>1372.45161972298</v>
      </c>
      <c r="Q22" s="33">
        <v>1444.9147921387432</v>
      </c>
      <c r="R22" s="33">
        <v>1429.9836772089095</v>
      </c>
      <c r="S22" s="33">
        <v>1495.188801495703</v>
      </c>
      <c r="T22" s="33">
        <v>1537.5797867198069</v>
      </c>
      <c r="U22" s="33">
        <v>1561.9978550852625</v>
      </c>
      <c r="V22" s="33">
        <v>1580.1416758157359</v>
      </c>
      <c r="W22" s="33">
        <v>1605.8642445503269</v>
      </c>
      <c r="X22" s="33">
        <v>1640.423232679537</v>
      </c>
      <c r="Y22" s="33">
        <v>1682.2246654751721</v>
      </c>
      <c r="Z22" s="33">
        <v>1732.4638627351451</v>
      </c>
      <c r="AA22" s="33">
        <v>1789.6877456369828</v>
      </c>
      <c r="AB22" s="33">
        <v>1852.9918932525293</v>
      </c>
      <c r="AC22" s="33">
        <v>1921.4831776864626</v>
      </c>
      <c r="AD22" s="33">
        <v>1984.6191430599674</v>
      </c>
      <c r="AE22" s="33">
        <v>2044.1426733482581</v>
      </c>
      <c r="AF22" s="33">
        <v>2101.3957277181771</v>
      </c>
      <c r="AG22" s="33">
        <v>2157.0164382177836</v>
      </c>
      <c r="AH22" s="33">
        <v>2212.0361929822184</v>
      </c>
      <c r="AI22" s="33">
        <v>2266.8796704471861</v>
      </c>
      <c r="AJ22" s="33">
        <v>2322.612356406496</v>
      </c>
      <c r="AK22" s="33">
        <v>2378.9611035868111</v>
      </c>
      <c r="AL22" s="33">
        <v>2436.4138230225267</v>
      </c>
      <c r="AM22" s="33">
        <v>2494.6183471384243</v>
      </c>
      <c r="AN22" s="33">
        <v>2552.2835493930024</v>
      </c>
      <c r="AO22" s="33">
        <v>2609.9550161440616</v>
      </c>
      <c r="AP22" s="33">
        <v>2667.6154695603104</v>
      </c>
      <c r="AQ22" s="33">
        <v>2725.2039763983516</v>
      </c>
      <c r="AR22" s="33">
        <v>2782.6008138344268</v>
      </c>
      <c r="AS22" s="33">
        <v>2838.3923389461088</v>
      </c>
      <c r="AT22" s="33">
        <v>2893.0226204259507</v>
      </c>
      <c r="AU22" s="33">
        <v>2946.8415003687837</v>
      </c>
      <c r="AV22" s="33">
        <v>3000.0227765649033</v>
      </c>
      <c r="AW22" s="33">
        <v>3052.1776689024455</v>
      </c>
      <c r="AX22" s="37"/>
    </row>
    <row r="23" spans="1:50">
      <c r="A23" s="52"/>
      <c r="B23" t="s">
        <v>215</v>
      </c>
      <c r="C23" s="33">
        <v>1243.06215563928</v>
      </c>
      <c r="D23" s="33">
        <v>1263.0199206279106</v>
      </c>
      <c r="E23" s="33">
        <v>1283.3000054495856</v>
      </c>
      <c r="F23" s="33">
        <v>1363.6086646299582</v>
      </c>
      <c r="G23" s="33">
        <v>1327.6113124931833</v>
      </c>
      <c r="H23" s="33">
        <v>1087.5945228863454</v>
      </c>
      <c r="I23" s="33">
        <v>1126.9992434602264</v>
      </c>
      <c r="J23" s="33">
        <v>1416.9448986798132</v>
      </c>
      <c r="K23" s="33">
        <v>1256.7876462691629</v>
      </c>
      <c r="L23" s="33">
        <v>1230.6949972983734</v>
      </c>
      <c r="M23" s="33">
        <v>1246.4727113202634</v>
      </c>
      <c r="N23" s="33">
        <v>1288.3948106349756</v>
      </c>
      <c r="O23" s="33">
        <v>1298.5575837362771</v>
      </c>
      <c r="P23" s="33">
        <v>1405.2155399884261</v>
      </c>
      <c r="Q23" s="33">
        <v>1552.4084460139409</v>
      </c>
      <c r="R23" s="33">
        <v>1524.2007944731474</v>
      </c>
      <c r="S23" s="33">
        <v>1525.4344867603977</v>
      </c>
      <c r="T23" s="33">
        <v>1527.3230084146583</v>
      </c>
      <c r="U23" s="33">
        <v>1521.4719223293655</v>
      </c>
      <c r="V23" s="33">
        <v>1514.8266243119467</v>
      </c>
      <c r="W23" s="33">
        <v>1510.7866678980204</v>
      </c>
      <c r="X23" s="33">
        <v>1499.1892965987377</v>
      </c>
      <c r="Y23" s="33">
        <v>1485.3791165311143</v>
      </c>
      <c r="Z23" s="33">
        <v>1473.0419591842383</v>
      </c>
      <c r="AA23" s="33">
        <v>1462.4841555746873</v>
      </c>
      <c r="AB23" s="33">
        <v>1453.6409207522056</v>
      </c>
      <c r="AC23" s="33">
        <v>1446.8889475220262</v>
      </c>
      <c r="AD23" s="33">
        <v>1443.7402537540756</v>
      </c>
      <c r="AE23" s="33">
        <v>1441.1368041628041</v>
      </c>
      <c r="AF23" s="33">
        <v>1438.6357505399401</v>
      </c>
      <c r="AG23" s="33">
        <v>1437.2442272889393</v>
      </c>
      <c r="AH23" s="33">
        <v>1437.7759216328382</v>
      </c>
      <c r="AI23" s="33">
        <v>1440.175845893797</v>
      </c>
      <c r="AJ23" s="33">
        <v>1444.717565025463</v>
      </c>
      <c r="AK23" s="33">
        <v>1450.0279847249499</v>
      </c>
      <c r="AL23" s="33">
        <v>1457.617710072923</v>
      </c>
      <c r="AM23" s="33">
        <v>1466.5996477783897</v>
      </c>
      <c r="AN23" s="33">
        <v>1474.9896976029031</v>
      </c>
      <c r="AO23" s="33">
        <v>1484.7519334087626</v>
      </c>
      <c r="AP23" s="33">
        <v>1495.0059143249066</v>
      </c>
      <c r="AQ23" s="33">
        <v>1506.0811857486206</v>
      </c>
      <c r="AR23" s="33">
        <v>1517.6790428649224</v>
      </c>
      <c r="AS23" s="33">
        <v>1527.3817901413709</v>
      </c>
      <c r="AT23" s="33">
        <v>1537.0096664172102</v>
      </c>
      <c r="AU23" s="33">
        <v>1546.6892388215861</v>
      </c>
      <c r="AV23" s="33">
        <v>1556.5401895582877</v>
      </c>
      <c r="AW23" s="33">
        <v>1565.9982618027373</v>
      </c>
    </row>
    <row r="24" spans="1:50">
      <c r="A24" s="52"/>
      <c r="B24" t="s">
        <v>216</v>
      </c>
      <c r="C24" s="33">
        <v>1250.3683286207324</v>
      </c>
      <c r="D24" s="33">
        <v>1270.443396579836</v>
      </c>
      <c r="E24" s="33">
        <v>1290.8501110613713</v>
      </c>
      <c r="F24" s="33">
        <v>1399.6886294728847</v>
      </c>
      <c r="G24" s="33">
        <v>1362.5117771468165</v>
      </c>
      <c r="H24" s="33">
        <v>979.53361013639403</v>
      </c>
      <c r="I24" s="33">
        <v>1118.382990474528</v>
      </c>
      <c r="J24" s="33">
        <v>1165.6928755749288</v>
      </c>
      <c r="K24" s="33">
        <v>1199.3993777687626</v>
      </c>
      <c r="L24" s="33">
        <v>1145.3518673523838</v>
      </c>
      <c r="M24" s="33">
        <v>1128.8774864400993</v>
      </c>
      <c r="N24" s="33">
        <v>1140.9105490509021</v>
      </c>
      <c r="O24" s="33">
        <v>1205.5906360883896</v>
      </c>
      <c r="P24" s="33">
        <v>1303.3941814140808</v>
      </c>
      <c r="Q24" s="33">
        <v>1374.8112618767645</v>
      </c>
      <c r="R24" s="33">
        <v>1375.6165744151285</v>
      </c>
      <c r="S24" s="33">
        <v>1378.2692470157283</v>
      </c>
      <c r="T24" s="33">
        <v>1386.4787340867244</v>
      </c>
      <c r="U24" s="33">
        <v>1390.7449585389143</v>
      </c>
      <c r="V24" s="33">
        <v>1396.1285385120079</v>
      </c>
      <c r="W24" s="33">
        <v>1403.786683842518</v>
      </c>
      <c r="X24" s="33">
        <v>1406.0147971246849</v>
      </c>
      <c r="Y24" s="33">
        <v>1406.6937552768043</v>
      </c>
      <c r="Z24" s="33">
        <v>1409.548450622842</v>
      </c>
      <c r="AA24" s="33">
        <v>1414.7133601794737</v>
      </c>
      <c r="AB24" s="33">
        <v>1422.2123197352532</v>
      </c>
      <c r="AC24" s="33">
        <v>1432.1660818823473</v>
      </c>
      <c r="AD24" s="33">
        <v>1445.6258485734506</v>
      </c>
      <c r="AE24" s="33">
        <v>1460.2637536691996</v>
      </c>
      <c r="AF24" s="33">
        <v>1475.6546761901589</v>
      </c>
      <c r="AG24" s="33">
        <v>1492.2056354558299</v>
      </c>
      <c r="AH24" s="33">
        <v>1510.3839527981486</v>
      </c>
      <c r="AI24" s="33">
        <v>1530.0407512513402</v>
      </c>
      <c r="AJ24" s="33">
        <v>1551.5053912937469</v>
      </c>
      <c r="AK24" s="33">
        <v>1573.5093296329057</v>
      </c>
      <c r="AL24" s="33">
        <v>1597.5822815815479</v>
      </c>
      <c r="AM24" s="33">
        <v>1622.5669328176803</v>
      </c>
      <c r="AN24" s="33">
        <v>1647.9876082888941</v>
      </c>
      <c r="AO24" s="33">
        <v>1675.2332910474292</v>
      </c>
      <c r="AP24" s="33">
        <v>1702.9509036548054</v>
      </c>
      <c r="AQ24" s="33">
        <v>1731.249587699614</v>
      </c>
      <c r="AR24" s="33">
        <v>1759.6807066154925</v>
      </c>
      <c r="AS24" s="33">
        <v>1787.4834182442992</v>
      </c>
      <c r="AT24" s="33">
        <v>1815.8253862383149</v>
      </c>
      <c r="AU24" s="33">
        <v>1844.3615952048572</v>
      </c>
      <c r="AV24" s="33">
        <v>1873.0136411231576</v>
      </c>
      <c r="AW24" s="33">
        <v>1900.9575224321688</v>
      </c>
      <c r="AX24" s="37"/>
    </row>
    <row r="25" spans="1:50">
      <c r="A25" s="52"/>
      <c r="B25" t="s">
        <v>217</v>
      </c>
      <c r="C25" s="33">
        <v>577.85492074270428</v>
      </c>
      <c r="D25" s="33">
        <v>587.13256840769805</v>
      </c>
      <c r="E25" s="33">
        <v>596.56348594921997</v>
      </c>
      <c r="F25" s="33">
        <v>646.8629631925885</v>
      </c>
      <c r="G25" s="33">
        <v>629.68176424964395</v>
      </c>
      <c r="H25" s="33">
        <v>452.68926260525291</v>
      </c>
      <c r="I25" s="33">
        <v>516.85819253566058</v>
      </c>
      <c r="J25" s="33">
        <v>538.7223499315254</v>
      </c>
      <c r="K25" s="33">
        <v>554.29973427801826</v>
      </c>
      <c r="L25" s="33">
        <v>529.32179853565481</v>
      </c>
      <c r="M25" s="33">
        <v>521.70820035499037</v>
      </c>
      <c r="N25" s="33">
        <v>527.26925321887336</v>
      </c>
      <c r="O25" s="33">
        <v>557.16101053871375</v>
      </c>
      <c r="P25" s="33">
        <v>602.36069978415833</v>
      </c>
      <c r="Q25" s="33">
        <v>635.36594334354049</v>
      </c>
      <c r="R25" s="33">
        <v>635.73811684502948</v>
      </c>
      <c r="S25" s="33">
        <v>647.34602858996789</v>
      </c>
      <c r="T25" s="33">
        <v>659.31938416098069</v>
      </c>
      <c r="U25" s="33">
        <v>669.08560167368057</v>
      </c>
      <c r="V25" s="33">
        <v>678.34792259003268</v>
      </c>
      <c r="W25" s="33">
        <v>690.07909592997544</v>
      </c>
      <c r="X25" s="33">
        <v>701.99590923935568</v>
      </c>
      <c r="Y25" s="33">
        <v>714.09653773778825</v>
      </c>
      <c r="Z25" s="33">
        <v>727.15005414637119</v>
      </c>
      <c r="AA25" s="33">
        <v>741.13155056552171</v>
      </c>
      <c r="AB25" s="33">
        <v>756.1004352462835</v>
      </c>
      <c r="AC25" s="33">
        <v>772.16911245444578</v>
      </c>
      <c r="AD25" s="33">
        <v>788.4393323348537</v>
      </c>
      <c r="AE25" s="33">
        <v>804.50264450414488</v>
      </c>
      <c r="AF25" s="33">
        <v>820.4378143207083</v>
      </c>
      <c r="AG25" s="33">
        <v>836.73077444022999</v>
      </c>
      <c r="AH25" s="33">
        <v>853.765870151998</v>
      </c>
      <c r="AI25" s="33">
        <v>871.35707020282666</v>
      </c>
      <c r="AJ25" s="33">
        <v>889.6110377784297</v>
      </c>
      <c r="AK25" s="33">
        <v>908.1225786586574</v>
      </c>
      <c r="AL25" s="33">
        <v>927.27277117719746</v>
      </c>
      <c r="AM25" s="33">
        <v>946.77672887797394</v>
      </c>
      <c r="AN25" s="33">
        <v>966.4483561419363</v>
      </c>
      <c r="AO25" s="33">
        <v>986.57444310175617</v>
      </c>
      <c r="AP25" s="33">
        <v>1006.760099787875</v>
      </c>
      <c r="AQ25" s="33">
        <v>1026.9728929780151</v>
      </c>
      <c r="AR25" s="33">
        <v>1046.9755885599125</v>
      </c>
      <c r="AS25" s="33">
        <v>1066.5442732570873</v>
      </c>
      <c r="AT25" s="33">
        <v>1086.0068266159824</v>
      </c>
      <c r="AU25" s="33">
        <v>1105.247809343773</v>
      </c>
      <c r="AV25" s="33">
        <v>1124.2366435932436</v>
      </c>
      <c r="AW25" s="33">
        <v>1142.7157921357725</v>
      </c>
      <c r="AX25" s="37"/>
    </row>
    <row r="26" spans="1:50">
      <c r="A26" s="52"/>
      <c r="B26" t="s">
        <v>218</v>
      </c>
      <c r="C26" s="33">
        <v>18720.775455144496</v>
      </c>
      <c r="D26" s="33">
        <v>19021.343560483307</v>
      </c>
      <c r="E26" s="33">
        <v>19326.783325363856</v>
      </c>
      <c r="F26" s="33">
        <v>20227.84527189648</v>
      </c>
      <c r="G26" s="33">
        <v>20062.603577591704</v>
      </c>
      <c r="H26" s="33">
        <v>18117.388537553423</v>
      </c>
      <c r="I26" s="33">
        <v>19613.865136520231</v>
      </c>
      <c r="J26" s="33">
        <v>19304.857199607777</v>
      </c>
      <c r="K26" s="33">
        <v>19426.761072020166</v>
      </c>
      <c r="L26" s="33">
        <v>19641.682058329054</v>
      </c>
      <c r="M26" s="33">
        <v>20255.452122176455</v>
      </c>
      <c r="N26" s="33">
        <v>20361.898533135383</v>
      </c>
      <c r="O26" s="33">
        <v>21259.854806025829</v>
      </c>
      <c r="P26" s="33">
        <v>22228.3145800727</v>
      </c>
      <c r="Q26" s="33">
        <v>23533.18942576677</v>
      </c>
      <c r="R26" s="33">
        <v>24144.899063012719</v>
      </c>
      <c r="S26" s="33">
        <v>24713.841372857041</v>
      </c>
      <c r="T26" s="33">
        <v>25325.08004505005</v>
      </c>
      <c r="U26" s="33">
        <v>25720.612289525612</v>
      </c>
      <c r="V26" s="33">
        <v>26056.477410283496</v>
      </c>
      <c r="W26" s="33">
        <v>26501.167405596199</v>
      </c>
      <c r="X26" s="33">
        <v>26639.949613433826</v>
      </c>
      <c r="Y26" s="33">
        <v>26807.550388431191</v>
      </c>
      <c r="Z26" s="33">
        <v>27038.70045330705</v>
      </c>
      <c r="AA26" s="33">
        <v>27301.764813291964</v>
      </c>
      <c r="AB26" s="33">
        <v>27586.580233452434</v>
      </c>
      <c r="AC26" s="33">
        <v>27895.696003968464</v>
      </c>
      <c r="AD26" s="33">
        <v>28296.093009717137</v>
      </c>
      <c r="AE26" s="33">
        <v>28675.075937004596</v>
      </c>
      <c r="AF26" s="33">
        <v>29027.186020389403</v>
      </c>
      <c r="AG26" s="33">
        <v>29386.469162291291</v>
      </c>
      <c r="AH26" s="33">
        <v>29773.116869822115</v>
      </c>
      <c r="AI26" s="33">
        <v>30186.831200233428</v>
      </c>
      <c r="AJ26" s="33">
        <v>30625.919938641673</v>
      </c>
      <c r="AK26" s="33">
        <v>31043.445869380692</v>
      </c>
      <c r="AL26" s="33">
        <v>31509.977751455513</v>
      </c>
      <c r="AM26" s="33">
        <v>31973.676791589187</v>
      </c>
      <c r="AN26" s="33">
        <v>32429.624452481665</v>
      </c>
      <c r="AO26" s="33">
        <v>32941.36418067693</v>
      </c>
      <c r="AP26" s="33">
        <v>33448.251915241934</v>
      </c>
      <c r="AQ26" s="33">
        <v>33960.313536834998</v>
      </c>
      <c r="AR26" s="33">
        <v>34449.753351986292</v>
      </c>
      <c r="AS26" s="33">
        <v>34900.533136894323</v>
      </c>
      <c r="AT26" s="33">
        <v>35377.269929278606</v>
      </c>
      <c r="AU26" s="33">
        <v>35859.911515354645</v>
      </c>
      <c r="AV26" s="33">
        <v>36344.000689540379</v>
      </c>
      <c r="AW26" s="33">
        <v>36798.309699503443</v>
      </c>
      <c r="AX26" s="37"/>
    </row>
    <row r="27" spans="1:50">
      <c r="A27" s="52"/>
      <c r="B27" t="s">
        <v>219</v>
      </c>
      <c r="C27" s="33">
        <v>5789.235989200417</v>
      </c>
      <c r="D27" s="33">
        <v>5882.184045588474</v>
      </c>
      <c r="E27" s="33">
        <v>5976.756637708284</v>
      </c>
      <c r="F27" s="33">
        <v>6388.1437955430165</v>
      </c>
      <c r="G27" s="33">
        <v>6383.7770107385841</v>
      </c>
      <c r="H27" s="33">
        <v>5416.5038548193797</v>
      </c>
      <c r="I27" s="33">
        <v>5832.6094802283342</v>
      </c>
      <c r="J27" s="33">
        <v>6043.3961027905953</v>
      </c>
      <c r="K27" s="33">
        <v>5826.1063175322952</v>
      </c>
      <c r="L27" s="33">
        <v>5584.7898674343833</v>
      </c>
      <c r="M27" s="33">
        <v>5507.5887788161399</v>
      </c>
      <c r="N27" s="33">
        <v>5408.6187357084027</v>
      </c>
      <c r="O27" s="33">
        <v>5908.6515760102729</v>
      </c>
      <c r="P27" s="33">
        <v>6355.1923306036842</v>
      </c>
      <c r="Q27" s="33">
        <v>6679.1927002553421</v>
      </c>
      <c r="R27" s="33">
        <v>6768.4233329985809</v>
      </c>
      <c r="S27" s="33">
        <v>6781.508385873035</v>
      </c>
      <c r="T27" s="33">
        <v>6937.8212492769871</v>
      </c>
      <c r="U27" s="33">
        <v>7026.6974960325551</v>
      </c>
      <c r="V27" s="33">
        <v>7201.6368401817845</v>
      </c>
      <c r="W27" s="33">
        <v>7471.3751671548389</v>
      </c>
      <c r="X27" s="33">
        <v>7581.6719074990797</v>
      </c>
      <c r="Y27" s="33">
        <v>7636.4218072650419</v>
      </c>
      <c r="Z27" s="33">
        <v>7607.9468360172687</v>
      </c>
      <c r="AA27" s="33">
        <v>7531.6974869820406</v>
      </c>
      <c r="AB27" s="33">
        <v>7414.1195182067095</v>
      </c>
      <c r="AC27" s="33">
        <v>7289.4690662828407</v>
      </c>
      <c r="AD27" s="33">
        <v>7257.4040768104005</v>
      </c>
      <c r="AE27" s="33">
        <v>7206.2679196902427</v>
      </c>
      <c r="AF27" s="33">
        <v>7139.4430409102033</v>
      </c>
      <c r="AG27" s="33">
        <v>7074.6648242426936</v>
      </c>
      <c r="AH27" s="33">
        <v>7024.1166170404649</v>
      </c>
      <c r="AI27" s="33">
        <v>6992.4908062177728</v>
      </c>
      <c r="AJ27" s="33">
        <v>6963.711061714549</v>
      </c>
      <c r="AK27" s="33">
        <v>6933.0431979212453</v>
      </c>
      <c r="AL27" s="33">
        <v>6903.3726110882035</v>
      </c>
      <c r="AM27" s="33">
        <v>6884.6494915565472</v>
      </c>
      <c r="AN27" s="33">
        <v>6873.9427322038146</v>
      </c>
      <c r="AO27" s="33">
        <v>6868.0543239150593</v>
      </c>
      <c r="AP27" s="33">
        <v>6861.8812520282445</v>
      </c>
      <c r="AQ27" s="33">
        <v>6862.6397462763061</v>
      </c>
      <c r="AR27" s="33">
        <v>6854.2992940191161</v>
      </c>
      <c r="AS27" s="33">
        <v>6836.9590266448131</v>
      </c>
      <c r="AT27" s="33">
        <v>6832.5159032936608</v>
      </c>
      <c r="AU27" s="33">
        <v>6831.9724609026462</v>
      </c>
      <c r="AV27" s="33">
        <v>6834.0191778398321</v>
      </c>
      <c r="AW27" s="33">
        <v>6845.7008819843586</v>
      </c>
      <c r="AX27" s="37"/>
    </row>
    <row r="28" spans="1:50">
      <c r="B28" t="s">
        <v>224</v>
      </c>
      <c r="C28" s="37">
        <f>SUM(C16:C27)</f>
        <v>42791.177688711869</v>
      </c>
      <c r="D28" s="37">
        <f t="shared" ref="D28:AW28" si="0">SUM(D16:D27)</f>
        <v>43478.203887702817</v>
      </c>
      <c r="E28" s="37">
        <f t="shared" si="0"/>
        <v>44176.548886993362</v>
      </c>
      <c r="F28" s="37">
        <f t="shared" si="0"/>
        <v>46558.18357369033</v>
      </c>
      <c r="G28" s="37">
        <f t="shared" si="0"/>
        <v>46381.515305876936</v>
      </c>
      <c r="H28" s="37">
        <f t="shared" si="0"/>
        <v>40229.35573149367</v>
      </c>
      <c r="I28" s="37">
        <f t="shared" si="0"/>
        <v>42344.214223719719</v>
      </c>
      <c r="J28" s="37">
        <f t="shared" si="0"/>
        <v>43327.16522001323</v>
      </c>
      <c r="K28" s="37">
        <f t="shared" si="0"/>
        <v>43005.840417310537</v>
      </c>
      <c r="L28" s="37">
        <f t="shared" si="0"/>
        <v>43026.862740883465</v>
      </c>
      <c r="M28" s="37">
        <f t="shared" si="0"/>
        <v>44805.794988842325</v>
      </c>
      <c r="N28" s="37">
        <f t="shared" si="0"/>
        <v>45014.988403029609</v>
      </c>
      <c r="O28" s="37">
        <f t="shared" si="0"/>
        <v>46249.0704187382</v>
      </c>
      <c r="P28" s="37">
        <f t="shared" si="0"/>
        <v>48973.6631388522</v>
      </c>
      <c r="Q28" s="37">
        <f t="shared" si="0"/>
        <v>51495.996262018059</v>
      </c>
      <c r="R28" s="37">
        <f t="shared" si="0"/>
        <v>52672.838744336368</v>
      </c>
      <c r="S28" s="37">
        <f t="shared" si="0"/>
        <v>53581.61407357904</v>
      </c>
      <c r="T28" s="37">
        <f t="shared" si="0"/>
        <v>54683.818604476532</v>
      </c>
      <c r="U28" s="37">
        <f t="shared" si="0"/>
        <v>55410.136933767062</v>
      </c>
      <c r="V28" s="37">
        <f t="shared" si="0"/>
        <v>56161.54775850397</v>
      </c>
      <c r="W28" s="37">
        <f t="shared" si="0"/>
        <v>57216.32111503819</v>
      </c>
      <c r="X28" s="37">
        <f t="shared" si="0"/>
        <v>57729.339672110975</v>
      </c>
      <c r="Y28" s="37">
        <f t="shared" si="0"/>
        <v>58133.999595324873</v>
      </c>
      <c r="Z28" s="37">
        <f t="shared" si="0"/>
        <v>58566.428576028884</v>
      </c>
      <c r="AA28" s="37">
        <f t="shared" si="0"/>
        <v>59028.04595490393</v>
      </c>
      <c r="AB28" s="37">
        <f t="shared" si="0"/>
        <v>59499.873151872576</v>
      </c>
      <c r="AC28" s="37">
        <f t="shared" si="0"/>
        <v>60012.491323225324</v>
      </c>
      <c r="AD28" s="37">
        <f t="shared" si="0"/>
        <v>60722.410036030102</v>
      </c>
      <c r="AE28" s="37">
        <f t="shared" si="0"/>
        <v>61381.768885300364</v>
      </c>
      <c r="AF28" s="37">
        <f t="shared" si="0"/>
        <v>61974.881906175986</v>
      </c>
      <c r="AG28" s="37">
        <f t="shared" si="0"/>
        <v>62574.712877750229</v>
      </c>
      <c r="AH28" s="37">
        <f t="shared" si="0"/>
        <v>63229.705561231851</v>
      </c>
      <c r="AI28" s="37">
        <f t="shared" si="0"/>
        <v>63937.219501474901</v>
      </c>
      <c r="AJ28" s="37">
        <f t="shared" si="0"/>
        <v>64701.462805053714</v>
      </c>
      <c r="AK28" s="37">
        <f t="shared" si="0"/>
        <v>65436.577401717601</v>
      </c>
      <c r="AL28" s="37">
        <f t="shared" si="0"/>
        <v>66257.008516588627</v>
      </c>
      <c r="AM28" s="37">
        <f t="shared" si="0"/>
        <v>67095.436021741596</v>
      </c>
      <c r="AN28" s="37">
        <f t="shared" si="0"/>
        <v>67926.624781974242</v>
      </c>
      <c r="AO28" s="37">
        <f t="shared" si="0"/>
        <v>68851.650476743307</v>
      </c>
      <c r="AP28" s="37">
        <f t="shared" si="0"/>
        <v>69774.196601765463</v>
      </c>
      <c r="AQ28" s="37">
        <f t="shared" si="0"/>
        <v>70715.283523289312</v>
      </c>
      <c r="AR28" s="37">
        <f t="shared" si="0"/>
        <v>71629.927553815854</v>
      </c>
      <c r="AS28" s="37">
        <f t="shared" si="0"/>
        <v>72478.357834130366</v>
      </c>
      <c r="AT28" s="37">
        <f t="shared" si="0"/>
        <v>73366.256963306849</v>
      </c>
      <c r="AU28" s="37">
        <f t="shared" si="0"/>
        <v>74261.853286436584</v>
      </c>
      <c r="AV28" s="37">
        <f t="shared" si="0"/>
        <v>75160.327397472283</v>
      </c>
      <c r="AW28" s="37">
        <f t="shared" si="0"/>
        <v>76018.783594818029</v>
      </c>
    </row>
    <row r="30" spans="1:50">
      <c r="A30" s="52" t="s">
        <v>220</v>
      </c>
      <c r="B30" t="s">
        <v>207</v>
      </c>
      <c r="C30" s="33">
        <v>112.01435274956258</v>
      </c>
      <c r="D30" s="33">
        <v>113.81277941502582</v>
      </c>
      <c r="E30" s="33">
        <v>115.59984493766018</v>
      </c>
      <c r="F30" s="33">
        <v>73.803425102805122</v>
      </c>
      <c r="G30" s="33">
        <v>652.45453019487218</v>
      </c>
      <c r="H30" s="33">
        <v>-661.96476009362016</v>
      </c>
      <c r="I30" s="33">
        <v>56.408298988758673</v>
      </c>
      <c r="J30" s="33">
        <v>901.58092431852879</v>
      </c>
      <c r="K30" s="33">
        <v>1429.9038547528835</v>
      </c>
      <c r="L30" s="33">
        <v>1029.3276480054531</v>
      </c>
      <c r="M30" s="33">
        <v>451.78066785145728</v>
      </c>
      <c r="N30" s="33">
        <v>-688.12825403428553</v>
      </c>
      <c r="O30" s="33">
        <v>-1226.2547472932108</v>
      </c>
      <c r="P30" s="33">
        <v>-355.92341134988584</v>
      </c>
      <c r="Q30" s="33">
        <v>867.21540168280751</v>
      </c>
      <c r="R30" s="33">
        <v>426.68822145450639</v>
      </c>
      <c r="S30" s="33">
        <v>576.50622892863441</v>
      </c>
      <c r="T30" s="33">
        <v>822.8050517972838</v>
      </c>
      <c r="U30" s="33">
        <v>1081.9136288528173</v>
      </c>
      <c r="V30" s="33">
        <v>1263.2439760119103</v>
      </c>
      <c r="W30" s="33">
        <v>1394.0866671335975</v>
      </c>
      <c r="X30" s="33">
        <v>1466.4658622700497</v>
      </c>
      <c r="Y30" s="33">
        <v>1167.917225654131</v>
      </c>
      <c r="Z30" s="33">
        <v>894.47115742677579</v>
      </c>
      <c r="AA30" s="33">
        <v>665.83070159596514</v>
      </c>
      <c r="AB30" s="33">
        <v>483.04415372843908</v>
      </c>
      <c r="AC30" s="33">
        <v>379.00306332743475</v>
      </c>
      <c r="AD30" s="33">
        <v>291.75426658862904</v>
      </c>
      <c r="AE30" s="33">
        <v>207.06143770344681</v>
      </c>
      <c r="AF30" s="33">
        <v>147.94039854387927</v>
      </c>
      <c r="AG30" s="33">
        <v>156.44492476756363</v>
      </c>
      <c r="AH30" s="33">
        <v>181.69069170679424</v>
      </c>
      <c r="AI30" s="33">
        <v>170.49507548845145</v>
      </c>
      <c r="AJ30" s="33">
        <v>148.82199282137353</v>
      </c>
      <c r="AK30" s="33">
        <v>116.76406105782067</v>
      </c>
      <c r="AL30" s="33">
        <v>78.780906924308837</v>
      </c>
      <c r="AM30" s="33">
        <v>44.323755964557719</v>
      </c>
      <c r="AN30" s="33">
        <v>103.55574043225923</v>
      </c>
      <c r="AO30" s="33">
        <v>146.48888532399494</v>
      </c>
      <c r="AP30" s="33">
        <v>171.12754642147809</v>
      </c>
      <c r="AQ30" s="33">
        <v>176.3073583614875</v>
      </c>
      <c r="AR30" s="33">
        <v>158.79260373545986</v>
      </c>
      <c r="AS30" s="33">
        <v>234.00274458862165</v>
      </c>
      <c r="AT30" s="33">
        <v>295.42865492419679</v>
      </c>
      <c r="AU30" s="33">
        <v>342.20500050666419</v>
      </c>
      <c r="AV30" s="33">
        <v>377.38460570966441</v>
      </c>
      <c r="AW30" s="33">
        <v>404.70769654848067</v>
      </c>
      <c r="AX30" s="37"/>
    </row>
    <row r="31" spans="1:50">
      <c r="A31" s="52"/>
      <c r="B31" t="s">
        <v>208</v>
      </c>
      <c r="C31" s="33">
        <v>55.394546053895091</v>
      </c>
      <c r="D31" s="33">
        <v>56.283923408663924</v>
      </c>
      <c r="E31" s="33">
        <v>57.160459123226275</v>
      </c>
      <c r="F31" s="33">
        <v>51.766395529984806</v>
      </c>
      <c r="G31" s="33">
        <v>171.07983041828271</v>
      </c>
      <c r="H31" s="33">
        <v>-56.188923287825588</v>
      </c>
      <c r="I31" s="33">
        <v>54.882039031856067</v>
      </c>
      <c r="J31" s="33">
        <v>208.11914255819221</v>
      </c>
      <c r="K31" s="33">
        <v>316.06277396289386</v>
      </c>
      <c r="L31" s="33">
        <v>260.80112837724317</v>
      </c>
      <c r="M31" s="33">
        <v>219.42251191875636</v>
      </c>
      <c r="N31" s="33">
        <v>93.95490835542715</v>
      </c>
      <c r="O31" s="33">
        <v>986.01022738920074</v>
      </c>
      <c r="P31" s="33">
        <v>1547.1204154939817</v>
      </c>
      <c r="Q31" s="33">
        <v>1877.920733640661</v>
      </c>
      <c r="R31" s="33">
        <v>1993.9927392644177</v>
      </c>
      <c r="S31" s="33">
        <v>1815.3635314374237</v>
      </c>
      <c r="T31" s="33">
        <v>1647.992625240345</v>
      </c>
      <c r="U31" s="33">
        <v>1562.0295166760407</v>
      </c>
      <c r="V31" s="33">
        <v>1468.7395267498075</v>
      </c>
      <c r="W31" s="33">
        <v>1911.7845358561526</v>
      </c>
      <c r="X31" s="33">
        <v>2171.4611543909318</v>
      </c>
      <c r="Y31" s="33">
        <v>2271.3439312089686</v>
      </c>
      <c r="Z31" s="33">
        <v>2364.8921915244655</v>
      </c>
      <c r="AA31" s="33">
        <v>2445.2232959085695</v>
      </c>
      <c r="AB31" s="33">
        <v>2515.7652899265436</v>
      </c>
      <c r="AC31" s="33">
        <v>2587.3957556121577</v>
      </c>
      <c r="AD31" s="33">
        <v>2475.4712706544851</v>
      </c>
      <c r="AE31" s="33">
        <v>2402.7125846466201</v>
      </c>
      <c r="AF31" s="33">
        <v>2356.7220475379918</v>
      </c>
      <c r="AG31" s="33">
        <v>2374.3504467043895</v>
      </c>
      <c r="AH31" s="33">
        <v>2422.8368124297326</v>
      </c>
      <c r="AI31" s="33">
        <v>2458.5703575041402</v>
      </c>
      <c r="AJ31" s="33">
        <v>2494.4555226355264</v>
      </c>
      <c r="AK31" s="33">
        <v>2529.0288752274223</v>
      </c>
      <c r="AL31" s="33">
        <v>2564.7731728162962</v>
      </c>
      <c r="AM31" s="33">
        <v>2609.3311062939188</v>
      </c>
      <c r="AN31" s="33">
        <v>2654.2418922152447</v>
      </c>
      <c r="AO31" s="33">
        <v>2698.1219858317495</v>
      </c>
      <c r="AP31" s="33">
        <v>2742.9533609692999</v>
      </c>
      <c r="AQ31" s="33">
        <v>2788.1002439353028</v>
      </c>
      <c r="AR31" s="33">
        <v>2831.6924382070656</v>
      </c>
      <c r="AS31" s="33">
        <v>2872.61671248519</v>
      </c>
      <c r="AT31" s="33">
        <v>2910.5096762002704</v>
      </c>
      <c r="AU31" s="33">
        <v>2947.7972225409485</v>
      </c>
      <c r="AV31" s="33">
        <v>2985.1805049817299</v>
      </c>
      <c r="AW31" s="33">
        <v>3021.9886675987532</v>
      </c>
    </row>
    <row r="32" spans="1:50">
      <c r="A32" s="52"/>
      <c r="B32" t="s">
        <v>209</v>
      </c>
      <c r="C32" s="33">
        <v>52.161180783937226</v>
      </c>
      <c r="D32" s="33">
        <v>52.998645413435355</v>
      </c>
      <c r="E32" s="33">
        <v>53.82788485363622</v>
      </c>
      <c r="F32" s="33">
        <v>46.353459759849422</v>
      </c>
      <c r="G32" s="33">
        <v>177.33117444282789</v>
      </c>
      <c r="H32" s="33">
        <v>-96.485645874745416</v>
      </c>
      <c r="I32" s="33">
        <v>43.27177208716364</v>
      </c>
      <c r="J32" s="33">
        <v>203.14479703779259</v>
      </c>
      <c r="K32" s="33">
        <v>301.52550057527515</v>
      </c>
      <c r="L32" s="33">
        <v>228.61990050610348</v>
      </c>
      <c r="M32" s="33">
        <v>140.31859090937274</v>
      </c>
      <c r="N32" s="33">
        <v>-7.1466521977751745</v>
      </c>
      <c r="O32" s="33">
        <v>579.58111105083663</v>
      </c>
      <c r="P32" s="33">
        <v>888.01066873047068</v>
      </c>
      <c r="Q32" s="33">
        <v>1071.1616184611996</v>
      </c>
      <c r="R32" s="33">
        <v>1090.3568338423706</v>
      </c>
      <c r="S32" s="33">
        <v>1087.5880050394853</v>
      </c>
      <c r="T32" s="33">
        <v>903.08180162128838</v>
      </c>
      <c r="U32" s="33">
        <v>823.44330294165763</v>
      </c>
      <c r="V32" s="33">
        <v>780.65175662560682</v>
      </c>
      <c r="W32" s="33">
        <v>901.38610760340339</v>
      </c>
      <c r="X32" s="33">
        <v>1091.4716319169409</v>
      </c>
      <c r="Y32" s="33">
        <v>1306.0210113021342</v>
      </c>
      <c r="Z32" s="33">
        <v>1304.2335781440545</v>
      </c>
      <c r="AA32" s="33">
        <v>1380.2770515852687</v>
      </c>
      <c r="AB32" s="33">
        <v>1370.3789259080802</v>
      </c>
      <c r="AC32" s="33">
        <v>1319.5507744013526</v>
      </c>
      <c r="AD32" s="33">
        <v>1144.2890683529884</v>
      </c>
      <c r="AE32" s="33">
        <v>1028.9802369759163</v>
      </c>
      <c r="AF32" s="33">
        <v>962.4095892014567</v>
      </c>
      <c r="AG32" s="33">
        <v>933.00151558268612</v>
      </c>
      <c r="AH32" s="33">
        <v>923.34679955325441</v>
      </c>
      <c r="AI32" s="33">
        <v>914.95825529604906</v>
      </c>
      <c r="AJ32" s="33">
        <v>909.9876633194674</v>
      </c>
      <c r="AK32" s="33">
        <v>905.66908408783286</v>
      </c>
      <c r="AL32" s="33">
        <v>903.10423302679817</v>
      </c>
      <c r="AM32" s="33">
        <v>902.9609592544524</v>
      </c>
      <c r="AN32" s="33">
        <v>901.99064083124495</v>
      </c>
      <c r="AO32" s="33">
        <v>903.28715935801802</v>
      </c>
      <c r="AP32" s="33">
        <v>904.47618311535905</v>
      </c>
      <c r="AQ32" s="33">
        <v>905.77435983696671</v>
      </c>
      <c r="AR32" s="33">
        <v>908.11230468415363</v>
      </c>
      <c r="AS32" s="33">
        <v>909.45525724840297</v>
      </c>
      <c r="AT32" s="33">
        <v>911.17427417280896</v>
      </c>
      <c r="AU32" s="33">
        <v>913.02299373601966</v>
      </c>
      <c r="AV32" s="33">
        <v>915.2101385045911</v>
      </c>
      <c r="AW32" s="33">
        <v>915.59226368979728</v>
      </c>
      <c r="AX32" s="37"/>
    </row>
    <row r="33" spans="1:50">
      <c r="A33" s="52"/>
      <c r="B33" t="s">
        <v>210</v>
      </c>
      <c r="C33" s="33">
        <v>4.6431876001952466</v>
      </c>
      <c r="D33" s="33">
        <v>4.7177354789979571</v>
      </c>
      <c r="E33" s="33">
        <v>4.7907062289578475</v>
      </c>
      <c r="F33" s="33">
        <v>4.3539421151430613</v>
      </c>
      <c r="G33" s="33">
        <v>14.983392575080416</v>
      </c>
      <c r="H33" s="33">
        <v>-4.5137677515963164</v>
      </c>
      <c r="I33" s="33">
        <v>28.935362840039218</v>
      </c>
      <c r="J33" s="33">
        <v>33.657166468447947</v>
      </c>
      <c r="K33" s="33">
        <v>40.96851696215375</v>
      </c>
      <c r="L33" s="33">
        <v>35.277371129812529</v>
      </c>
      <c r="M33" s="33">
        <v>25.518207169976716</v>
      </c>
      <c r="N33" s="33">
        <v>12.404814513416516</v>
      </c>
      <c r="O33" s="33">
        <v>91.55289764882906</v>
      </c>
      <c r="P33" s="33">
        <v>137.91315555656553</v>
      </c>
      <c r="Q33" s="33">
        <v>167.41050500915858</v>
      </c>
      <c r="R33" s="33">
        <v>178.14787047649276</v>
      </c>
      <c r="S33" s="33">
        <v>166.53277806517272</v>
      </c>
      <c r="T33" s="33">
        <v>153.34579352218827</v>
      </c>
      <c r="U33" s="33">
        <v>149.939636376339</v>
      </c>
      <c r="V33" s="33">
        <v>144.73897382697143</v>
      </c>
      <c r="W33" s="33">
        <v>177.53296111298167</v>
      </c>
      <c r="X33" s="33">
        <v>202.76600670079262</v>
      </c>
      <c r="Y33" s="33">
        <v>206.14665906162733</v>
      </c>
      <c r="Z33" s="33">
        <v>209.29483928413967</v>
      </c>
      <c r="AA33" s="33">
        <v>212.65046934219168</v>
      </c>
      <c r="AB33" s="33">
        <v>216.08970607408691</v>
      </c>
      <c r="AC33" s="33">
        <v>220.18260402066139</v>
      </c>
      <c r="AD33" s="33">
        <v>208.77746576213411</v>
      </c>
      <c r="AE33" s="33">
        <v>201.67772072887755</v>
      </c>
      <c r="AF33" s="33">
        <v>196.71801694270226</v>
      </c>
      <c r="AG33" s="33">
        <v>197.50686803021765</v>
      </c>
      <c r="AH33" s="33">
        <v>201.09203977801366</v>
      </c>
      <c r="AI33" s="33">
        <v>203.5612220084256</v>
      </c>
      <c r="AJ33" s="33">
        <v>205.99062348898076</v>
      </c>
      <c r="AK33" s="33">
        <v>208.12409274529392</v>
      </c>
      <c r="AL33" s="33">
        <v>210.19976979239397</v>
      </c>
      <c r="AM33" s="33">
        <v>212.93860991035095</v>
      </c>
      <c r="AN33" s="33">
        <v>216.83874826103022</v>
      </c>
      <c r="AO33" s="33">
        <v>220.42607824070353</v>
      </c>
      <c r="AP33" s="33">
        <v>223.8294488199335</v>
      </c>
      <c r="AQ33" s="33">
        <v>226.99209182647644</v>
      </c>
      <c r="AR33" s="33">
        <v>229.70673495399694</v>
      </c>
      <c r="AS33" s="33">
        <v>232.72536375177418</v>
      </c>
      <c r="AT33" s="33">
        <v>235.51713774691345</v>
      </c>
      <c r="AU33" s="33">
        <v>238.22448711585776</v>
      </c>
      <c r="AV33" s="33">
        <v>240.88635102029878</v>
      </c>
      <c r="AW33" s="33">
        <v>243.40803517285045</v>
      </c>
      <c r="AX33" s="37"/>
    </row>
    <row r="34" spans="1:50">
      <c r="A34" s="52"/>
      <c r="B34" t="s">
        <v>211</v>
      </c>
      <c r="C34" s="33">
        <v>13.52051680974977</v>
      </c>
      <c r="D34" s="33">
        <v>13.737593080465365</v>
      </c>
      <c r="E34" s="33">
        <v>13.952407225115875</v>
      </c>
      <c r="F34" s="33">
        <v>11.970251731129007</v>
      </c>
      <c r="G34" s="33">
        <v>50.231271567022432</v>
      </c>
      <c r="H34" s="33">
        <v>-31.466974258791655</v>
      </c>
      <c r="I34" s="33">
        <v>90.511412065398687</v>
      </c>
      <c r="J34" s="33">
        <v>110.28627160769678</v>
      </c>
      <c r="K34" s="33">
        <v>136.54754076226615</v>
      </c>
      <c r="L34" s="33">
        <v>111.31217643242135</v>
      </c>
      <c r="M34" s="33">
        <v>73.931838011234333</v>
      </c>
      <c r="N34" s="33">
        <v>16.126291578820627</v>
      </c>
      <c r="O34" s="33">
        <v>216.24736692029563</v>
      </c>
      <c r="P34" s="33">
        <v>346.49013321794155</v>
      </c>
      <c r="Q34" s="33">
        <v>433.85288142020778</v>
      </c>
      <c r="R34" s="33">
        <v>460.96982989616703</v>
      </c>
      <c r="S34" s="33">
        <v>509.19672431208039</v>
      </c>
      <c r="T34" s="33">
        <v>393.45922630632333</v>
      </c>
      <c r="U34" s="33">
        <v>404.98573394964438</v>
      </c>
      <c r="V34" s="33">
        <v>373.60989413915826</v>
      </c>
      <c r="W34" s="33">
        <v>442.71169242053639</v>
      </c>
      <c r="X34" s="33">
        <v>549.88838825189532</v>
      </c>
      <c r="Y34" s="33">
        <v>544.1047437971215</v>
      </c>
      <c r="Z34" s="33">
        <v>556.26251176814856</v>
      </c>
      <c r="AA34" s="33">
        <v>552.47321820074364</v>
      </c>
      <c r="AB34" s="33">
        <v>548.92981662084139</v>
      </c>
      <c r="AC34" s="33">
        <v>539.4831809986872</v>
      </c>
      <c r="AD34" s="33">
        <v>481.50278170556106</v>
      </c>
      <c r="AE34" s="33">
        <v>455.81351808275315</v>
      </c>
      <c r="AF34" s="33">
        <v>431.09699267735419</v>
      </c>
      <c r="AG34" s="33">
        <v>419.32374817364621</v>
      </c>
      <c r="AH34" s="33">
        <v>414.47439478147618</v>
      </c>
      <c r="AI34" s="33">
        <v>408.63170125360671</v>
      </c>
      <c r="AJ34" s="33">
        <v>403.53853560228896</v>
      </c>
      <c r="AK34" s="33">
        <v>398.04903846960025</v>
      </c>
      <c r="AL34" s="33">
        <v>392.6650151128494</v>
      </c>
      <c r="AM34" s="33">
        <v>388.72578150926847</v>
      </c>
      <c r="AN34" s="33">
        <v>390.30483604704619</v>
      </c>
      <c r="AO34" s="33">
        <v>390.86156463145284</v>
      </c>
      <c r="AP34" s="33">
        <v>390.56342008631748</v>
      </c>
      <c r="AQ34" s="33">
        <v>389.54951136092564</v>
      </c>
      <c r="AR34" s="33">
        <v>387.05301326995982</v>
      </c>
      <c r="AS34" s="33">
        <v>386.76697628596582</v>
      </c>
      <c r="AT34" s="33">
        <v>386.38187853557156</v>
      </c>
      <c r="AU34" s="33">
        <v>385.77797683645628</v>
      </c>
      <c r="AV34" s="33">
        <v>385.09248624648001</v>
      </c>
      <c r="AW34" s="33">
        <v>384.42393121240991</v>
      </c>
      <c r="AX34" s="37"/>
    </row>
    <row r="35" spans="1:50">
      <c r="A35" s="52"/>
      <c r="B35" t="s">
        <v>212</v>
      </c>
      <c r="C35" s="33">
        <v>11.682805742404142</v>
      </c>
      <c r="D35" s="33">
        <v>11.870376967509033</v>
      </c>
      <c r="E35" s="33">
        <v>12.057555203030528</v>
      </c>
      <c r="F35" s="33">
        <v>11.971913559733384</v>
      </c>
      <c r="G35" s="33">
        <v>23.449112788432714</v>
      </c>
      <c r="H35" s="33">
        <v>1.6184250756317651</v>
      </c>
      <c r="I35" s="33">
        <v>35.871934003643801</v>
      </c>
      <c r="J35" s="33">
        <v>42.680332684936879</v>
      </c>
      <c r="K35" s="33">
        <v>47.67276151632354</v>
      </c>
      <c r="L35" s="33">
        <v>38.446542428231126</v>
      </c>
      <c r="M35" s="33">
        <v>33.07107706435275</v>
      </c>
      <c r="N35" s="33">
        <v>20.011899729169638</v>
      </c>
      <c r="O35" s="33">
        <v>107.96747564898219</v>
      </c>
      <c r="P35" s="33">
        <v>160.47499414159338</v>
      </c>
      <c r="Q35" s="33">
        <v>190.22244425646775</v>
      </c>
      <c r="R35" s="33">
        <v>205.13754896910766</v>
      </c>
      <c r="S35" s="33">
        <v>200.60514480416626</v>
      </c>
      <c r="T35" s="33">
        <v>177.31596298289958</v>
      </c>
      <c r="U35" s="33">
        <v>169.90844158462613</v>
      </c>
      <c r="V35" s="33">
        <v>161.35165377688205</v>
      </c>
      <c r="W35" s="33">
        <v>200.72807992139539</v>
      </c>
      <c r="X35" s="33">
        <v>233.77955370297127</v>
      </c>
      <c r="Y35" s="33">
        <v>235.18456594529036</v>
      </c>
      <c r="Z35" s="33">
        <v>236.90346590845664</v>
      </c>
      <c r="AA35" s="33">
        <v>238.36903715136498</v>
      </c>
      <c r="AB35" s="33">
        <v>239.47897625696245</v>
      </c>
      <c r="AC35" s="33">
        <v>241.25826050515099</v>
      </c>
      <c r="AD35" s="33">
        <v>221.25042033374245</v>
      </c>
      <c r="AE35" s="33">
        <v>208.12592994969452</v>
      </c>
      <c r="AF35" s="33">
        <v>198.29891838554724</v>
      </c>
      <c r="AG35" s="33">
        <v>196.82310111405883</v>
      </c>
      <c r="AH35" s="33">
        <v>199.15817418433491</v>
      </c>
      <c r="AI35" s="33">
        <v>199.72794839937382</v>
      </c>
      <c r="AJ35" s="33">
        <v>200.16129868822304</v>
      </c>
      <c r="AK35" s="33">
        <v>200.20548815997242</v>
      </c>
      <c r="AL35" s="33">
        <v>200.17756646453262</v>
      </c>
      <c r="AM35" s="33">
        <v>200.99627178189971</v>
      </c>
      <c r="AN35" s="33">
        <v>202.86707672901926</v>
      </c>
      <c r="AO35" s="33">
        <v>204.38924973056413</v>
      </c>
      <c r="AP35" s="33">
        <v>205.78461037220097</v>
      </c>
      <c r="AQ35" s="33">
        <v>206.99789978180095</v>
      </c>
      <c r="AR35" s="33">
        <v>207.80307941424772</v>
      </c>
      <c r="AS35" s="33">
        <v>208.63880467372448</v>
      </c>
      <c r="AT35" s="33">
        <v>209.26559017939607</v>
      </c>
      <c r="AU35" s="33">
        <v>209.86408256730607</v>
      </c>
      <c r="AV35" s="33">
        <v>210.49923950271975</v>
      </c>
      <c r="AW35" s="33">
        <v>211.07738961031191</v>
      </c>
      <c r="AX35" s="37"/>
    </row>
    <row r="36" spans="1:50">
      <c r="A36" s="52"/>
      <c r="B36" t="s">
        <v>213</v>
      </c>
      <c r="C36" s="33">
        <v>2.9598599462619366</v>
      </c>
      <c r="D36" s="33">
        <v>3.0073814550929945</v>
      </c>
      <c r="E36" s="33">
        <v>3.0538917205566833</v>
      </c>
      <c r="F36" s="33">
        <v>2.7645042135495959</v>
      </c>
      <c r="G36" s="33">
        <v>10.193634027928066</v>
      </c>
      <c r="H36" s="33">
        <v>-2.5428968892775758</v>
      </c>
      <c r="I36" s="33">
        <v>12.839628811177661</v>
      </c>
      <c r="J36" s="33">
        <v>19.479000762428122</v>
      </c>
      <c r="K36" s="33">
        <v>24.828553180598014</v>
      </c>
      <c r="L36" s="33">
        <v>21.35336637399644</v>
      </c>
      <c r="M36" s="33">
        <v>15.169213178835873</v>
      </c>
      <c r="N36" s="33">
        <v>5.4119356042488489</v>
      </c>
      <c r="O36" s="33">
        <v>59.901014076742719</v>
      </c>
      <c r="P36" s="33">
        <v>93.146089592806547</v>
      </c>
      <c r="Q36" s="33">
        <v>112.66767959928025</v>
      </c>
      <c r="R36" s="33">
        <v>117.21473315519859</v>
      </c>
      <c r="S36" s="33">
        <v>103.84941234929151</v>
      </c>
      <c r="T36" s="33">
        <v>98.361176620583208</v>
      </c>
      <c r="U36" s="33">
        <v>94.530380855937494</v>
      </c>
      <c r="V36" s="33">
        <v>89.213836919016003</v>
      </c>
      <c r="W36" s="33">
        <v>114.78363860792801</v>
      </c>
      <c r="X36" s="33">
        <v>130.9146876998214</v>
      </c>
      <c r="Y36" s="33">
        <v>134.53273370705523</v>
      </c>
      <c r="Z36" s="33">
        <v>137.08121551539639</v>
      </c>
      <c r="AA36" s="33">
        <v>139.46517012543282</v>
      </c>
      <c r="AB36" s="33">
        <v>141.66259441114286</v>
      </c>
      <c r="AC36" s="33">
        <v>144.39965137052599</v>
      </c>
      <c r="AD36" s="33">
        <v>135.87933287195636</v>
      </c>
      <c r="AE36" s="33">
        <v>129.83358391684104</v>
      </c>
      <c r="AF36" s="33">
        <v>125.5195086161513</v>
      </c>
      <c r="AG36" s="33">
        <v>125.34239179681265</v>
      </c>
      <c r="AH36" s="33">
        <v>127.1452908762579</v>
      </c>
      <c r="AI36" s="33">
        <v>128.25270870080033</v>
      </c>
      <c r="AJ36" s="33">
        <v>129.4366133704834</v>
      </c>
      <c r="AK36" s="33">
        <v>130.55973648119982</v>
      </c>
      <c r="AL36" s="33">
        <v>131.71706522665784</v>
      </c>
      <c r="AM36" s="33">
        <v>133.51564188180848</v>
      </c>
      <c r="AN36" s="33">
        <v>135.62812798094012</v>
      </c>
      <c r="AO36" s="33">
        <v>137.60880627194413</v>
      </c>
      <c r="AP36" s="33">
        <v>139.62277629707722</v>
      </c>
      <c r="AQ36" s="33">
        <v>141.63085521650703</v>
      </c>
      <c r="AR36" s="33">
        <v>143.55164147199051</v>
      </c>
      <c r="AS36" s="33">
        <v>145.18233275208388</v>
      </c>
      <c r="AT36" s="33">
        <v>146.7131446707408</v>
      </c>
      <c r="AU36" s="33">
        <v>148.26095042273889</v>
      </c>
      <c r="AV36" s="33">
        <v>149.83870968603037</v>
      </c>
      <c r="AW36" s="33">
        <v>151.38126966458401</v>
      </c>
      <c r="AX36" s="37"/>
    </row>
    <row r="37" spans="1:50">
      <c r="A37" s="52"/>
      <c r="B37" t="s">
        <v>214</v>
      </c>
      <c r="C37" s="33">
        <v>11.736711457194559</v>
      </c>
      <c r="D37" s="33">
        <v>11.925148155986705</v>
      </c>
      <c r="E37" s="33">
        <v>12.11013860130387</v>
      </c>
      <c r="F37" s="33">
        <v>4.553344658097723</v>
      </c>
      <c r="G37" s="33">
        <v>112.51766208483468</v>
      </c>
      <c r="H37" s="33">
        <v>-143.73354372152173</v>
      </c>
      <c r="I37" s="33">
        <v>3.0288960924552848</v>
      </c>
      <c r="J37" s="33">
        <v>156.14891197103702</v>
      </c>
      <c r="K37" s="33">
        <v>255.22010931458635</v>
      </c>
      <c r="L37" s="33">
        <v>172.07098120208116</v>
      </c>
      <c r="M37" s="33">
        <v>54.334078266576391</v>
      </c>
      <c r="N37" s="33">
        <v>-173.58481922284312</v>
      </c>
      <c r="O37" s="33">
        <v>275.24864041332654</v>
      </c>
      <c r="P37" s="33">
        <v>613.90862900632078</v>
      </c>
      <c r="Q37" s="33">
        <v>795.1295017842026</v>
      </c>
      <c r="R37" s="33">
        <v>769.64363178470478</v>
      </c>
      <c r="S37" s="33">
        <v>598.67280360399104</v>
      </c>
      <c r="T37" s="33">
        <v>591.54587043212041</v>
      </c>
      <c r="U37" s="33">
        <v>569.63009303011552</v>
      </c>
      <c r="V37" s="33">
        <v>528.67143195345614</v>
      </c>
      <c r="W37" s="33">
        <v>678.74329187268063</v>
      </c>
      <c r="X37" s="33">
        <v>777.76300116368088</v>
      </c>
      <c r="Y37" s="33">
        <v>830.63393685491519</v>
      </c>
      <c r="Z37" s="33">
        <v>877.23959329077172</v>
      </c>
      <c r="AA37" s="33">
        <v>922.83989520674822</v>
      </c>
      <c r="AB37" s="33">
        <v>968.68199418478389</v>
      </c>
      <c r="AC37" s="33">
        <v>1018.1470151310755</v>
      </c>
      <c r="AD37" s="33">
        <v>996.222044160162</v>
      </c>
      <c r="AE37" s="33">
        <v>974.68894940103417</v>
      </c>
      <c r="AF37" s="33">
        <v>959.52027682038897</v>
      </c>
      <c r="AG37" s="33">
        <v>954.53962553229883</v>
      </c>
      <c r="AH37" s="33">
        <v>956.83601024525319</v>
      </c>
      <c r="AI37" s="33">
        <v>962.48329494557095</v>
      </c>
      <c r="AJ37" s="33">
        <v>972.22314505241843</v>
      </c>
      <c r="AK37" s="33">
        <v>984.87935017896052</v>
      </c>
      <c r="AL37" s="33">
        <v>999.5861194876527</v>
      </c>
      <c r="AM37" s="33">
        <v>1017.1696813702979</v>
      </c>
      <c r="AN37" s="33">
        <v>1043.6286312791203</v>
      </c>
      <c r="AO37" s="33">
        <v>1069.4629280762856</v>
      </c>
      <c r="AP37" s="33">
        <v>1094.3723873306824</v>
      </c>
      <c r="AQ37" s="33">
        <v>1117.8894774827411</v>
      </c>
      <c r="AR37" s="33">
        <v>1139.730017396445</v>
      </c>
      <c r="AS37" s="33">
        <v>1168.7154697601939</v>
      </c>
      <c r="AT37" s="33">
        <v>1196.2416743597821</v>
      </c>
      <c r="AU37" s="33">
        <v>1222.3461102347562</v>
      </c>
      <c r="AV37" s="33">
        <v>1247.2705472152422</v>
      </c>
      <c r="AW37" s="33">
        <v>1271.1665129527464</v>
      </c>
      <c r="AX37" s="37"/>
    </row>
    <row r="38" spans="1:50">
      <c r="A38" s="52"/>
      <c r="B38" t="s">
        <v>215</v>
      </c>
      <c r="C38" s="33">
        <v>12.430621556392428</v>
      </c>
      <c r="D38" s="33">
        <v>12.630199206278734</v>
      </c>
      <c r="E38" s="33">
        <v>12.827316308034426</v>
      </c>
      <c r="F38" s="33">
        <v>11.928696849805869</v>
      </c>
      <c r="G38" s="33">
        <v>32.99003189984294</v>
      </c>
      <c r="H38" s="33">
        <v>-11.826101156302334</v>
      </c>
      <c r="I38" s="33">
        <v>15.173505523453015</v>
      </c>
      <c r="J38" s="33">
        <v>42.819132573731906</v>
      </c>
      <c r="K38" s="33">
        <v>62.017117950304403</v>
      </c>
      <c r="L38" s="33">
        <v>51.062910396899028</v>
      </c>
      <c r="M38" s="33">
        <v>31.185384255350705</v>
      </c>
      <c r="N38" s="33">
        <v>-0.80977542232167976</v>
      </c>
      <c r="O38" s="33">
        <v>222.79059030634605</v>
      </c>
      <c r="P38" s="33">
        <v>344.01683733507957</v>
      </c>
      <c r="Q38" s="33">
        <v>414.75416836388786</v>
      </c>
      <c r="R38" s="33">
        <v>440.33888178547562</v>
      </c>
      <c r="S38" s="33">
        <v>453.35939893243</v>
      </c>
      <c r="T38" s="33">
        <v>378.73008221165043</v>
      </c>
      <c r="U38" s="33">
        <v>350.4949107815529</v>
      </c>
      <c r="V38" s="33">
        <v>315.38261000597208</v>
      </c>
      <c r="W38" s="33">
        <v>392.44399947799616</v>
      </c>
      <c r="X38" s="33">
        <v>453.95832805899158</v>
      </c>
      <c r="Y38" s="33">
        <v>462.66682539327849</v>
      </c>
      <c r="Z38" s="33">
        <v>463.42074252234147</v>
      </c>
      <c r="AA38" s="33">
        <v>460.52772417903674</v>
      </c>
      <c r="AB38" s="33">
        <v>455.9832883917594</v>
      </c>
      <c r="AC38" s="33">
        <v>451.06821194535218</v>
      </c>
      <c r="AD38" s="33">
        <v>411.15982024014897</v>
      </c>
      <c r="AE38" s="33">
        <v>385.80362548946351</v>
      </c>
      <c r="AF38" s="33">
        <v>366.10754254654489</v>
      </c>
      <c r="AG38" s="33">
        <v>359.02806506158396</v>
      </c>
      <c r="AH38" s="33">
        <v>358.27812715311745</v>
      </c>
      <c r="AI38" s="33">
        <v>356.08537322203199</v>
      </c>
      <c r="AJ38" s="33">
        <v>354.56567212553495</v>
      </c>
      <c r="AK38" s="33">
        <v>353.16874938844251</v>
      </c>
      <c r="AL38" s="33">
        <v>352.23938056345293</v>
      </c>
      <c r="AM38" s="33">
        <v>352.82420377208365</v>
      </c>
      <c r="AN38" s="33">
        <v>353.61674836872453</v>
      </c>
      <c r="AO38" s="33">
        <v>354.39760300903623</v>
      </c>
      <c r="AP38" s="33">
        <v>355.37297642189839</v>
      </c>
      <c r="AQ38" s="33">
        <v>356.55130666391807</v>
      </c>
      <c r="AR38" s="33">
        <v>357.73709982806253</v>
      </c>
      <c r="AS38" s="33">
        <v>358.0362229972265</v>
      </c>
      <c r="AT38" s="33">
        <v>358.22676920035269</v>
      </c>
      <c r="AU38" s="33">
        <v>358.50050367722281</v>
      </c>
      <c r="AV38" s="33">
        <v>358.9592291469462</v>
      </c>
      <c r="AW38" s="33">
        <v>359.45078806312978</v>
      </c>
    </row>
    <row r="39" spans="1:50">
      <c r="A39" s="52"/>
      <c r="B39" t="s">
        <v>216</v>
      </c>
      <c r="C39" s="33">
        <v>62.518416431037117</v>
      </c>
      <c r="D39" s="33">
        <v>63.522169828992169</v>
      </c>
      <c r="E39" s="33">
        <v>64.540800316842322</v>
      </c>
      <c r="F39" s="33">
        <v>68.936718696214726</v>
      </c>
      <c r="G39" s="33">
        <v>96.647228557624061</v>
      </c>
      <c r="H39" s="33">
        <v>51.146901628236364</v>
      </c>
      <c r="I39" s="33">
        <v>84.897605477300672</v>
      </c>
      <c r="J39" s="33">
        <v>98.721951604308373</v>
      </c>
      <c r="K39" s="33">
        <v>93.425471763974372</v>
      </c>
      <c r="L39" s="33">
        <v>68.610046495197253</v>
      </c>
      <c r="M39" s="33">
        <v>64.351414929687252</v>
      </c>
      <c r="N39" s="33">
        <v>61.283555899440842</v>
      </c>
      <c r="O39" s="33">
        <v>134.57963049768696</v>
      </c>
      <c r="P39" s="33">
        <v>182.64725657479218</v>
      </c>
      <c r="Q39" s="33">
        <v>208.55427730203985</v>
      </c>
      <c r="R39" s="33">
        <v>213.95122356666337</v>
      </c>
      <c r="S39" s="33">
        <v>216.59755293207394</v>
      </c>
      <c r="T39" s="33">
        <v>197.8736199053873</v>
      </c>
      <c r="U39" s="33">
        <v>192.29756894216621</v>
      </c>
      <c r="V39" s="33">
        <v>185.75667810823936</v>
      </c>
      <c r="W39" s="33">
        <v>219.01775204948561</v>
      </c>
      <c r="X39" s="33">
        <v>247.31355057692858</v>
      </c>
      <c r="Y39" s="33">
        <v>249.82656025494637</v>
      </c>
      <c r="Z39" s="33">
        <v>251.19447573093407</v>
      </c>
      <c r="AA39" s="33">
        <v>252.8373847161098</v>
      </c>
      <c r="AB39" s="33">
        <v>254.52610221599781</v>
      </c>
      <c r="AC39" s="33">
        <v>256.88232585798977</v>
      </c>
      <c r="AD39" s="33">
        <v>241.95399488049736</v>
      </c>
      <c r="AE39" s="33">
        <v>233.03308003314291</v>
      </c>
      <c r="AF39" s="33">
        <v>226.80564163450265</v>
      </c>
      <c r="AG39" s="33">
        <v>226.98874272076222</v>
      </c>
      <c r="AH39" s="33">
        <v>230.26926591985347</v>
      </c>
      <c r="AI39" s="33">
        <v>232.53791808433274</v>
      </c>
      <c r="AJ39" s="33">
        <v>234.94528232557283</v>
      </c>
      <c r="AK39" s="33">
        <v>237.22513630542414</v>
      </c>
      <c r="AL39" s="33">
        <v>239.64334583419424</v>
      </c>
      <c r="AM39" s="33">
        <v>242.90756991672714</v>
      </c>
      <c r="AN39" s="33">
        <v>247.31997630805631</v>
      </c>
      <c r="AO39" s="33">
        <v>251.68001984481339</v>
      </c>
      <c r="AP39" s="33">
        <v>256.20898710784991</v>
      </c>
      <c r="AQ39" s="33">
        <v>260.87239458327167</v>
      </c>
      <c r="AR39" s="33">
        <v>265.61788995381301</v>
      </c>
      <c r="AS39" s="33">
        <v>268.58181931977543</v>
      </c>
      <c r="AT39" s="33">
        <v>271.60901033880344</v>
      </c>
      <c r="AU39" s="33">
        <v>274.86637880657969</v>
      </c>
      <c r="AV39" s="33">
        <v>278.33790094889412</v>
      </c>
      <c r="AW39" s="33">
        <v>281.90627293195155</v>
      </c>
      <c r="AX39" s="37"/>
    </row>
    <row r="40" spans="1:50">
      <c r="A40" s="52"/>
      <c r="B40" t="s">
        <v>217</v>
      </c>
      <c r="C40" s="33">
        <v>5.7785492074267175</v>
      </c>
      <c r="D40" s="33">
        <v>5.8713256840766546</v>
      </c>
      <c r="E40" s="33">
        <v>5.9593408934256802</v>
      </c>
      <c r="F40" s="33">
        <v>5.5206887228885124</v>
      </c>
      <c r="G40" s="33">
        <v>15.644989798421804</v>
      </c>
      <c r="H40" s="33">
        <v>1.1534358060537486</v>
      </c>
      <c r="I40" s="33">
        <v>6.9217868090529198</v>
      </c>
      <c r="J40" s="33">
        <v>20.267859171211999</v>
      </c>
      <c r="K40" s="33">
        <v>31.805734837018452</v>
      </c>
      <c r="L40" s="33">
        <v>29.919619890442096</v>
      </c>
      <c r="M40" s="33">
        <v>27.142763671429023</v>
      </c>
      <c r="N40" s="33">
        <v>22.366944747831329</v>
      </c>
      <c r="O40" s="33">
        <v>221.76911472974911</v>
      </c>
      <c r="P40" s="33">
        <v>295.95946588271744</v>
      </c>
      <c r="Q40" s="33">
        <v>330.04660645459461</v>
      </c>
      <c r="R40" s="33">
        <v>333.70249923253306</v>
      </c>
      <c r="S40" s="33">
        <v>270.08953936389787</v>
      </c>
      <c r="T40" s="33">
        <v>249.37549783051946</v>
      </c>
      <c r="U40" s="33">
        <v>237.31268472397505</v>
      </c>
      <c r="V40" s="33">
        <v>223.90341188012803</v>
      </c>
      <c r="W40" s="33">
        <v>269.46980508023938</v>
      </c>
      <c r="X40" s="33">
        <v>298.5631414903005</v>
      </c>
      <c r="Y40" s="33">
        <v>311.89451218305925</v>
      </c>
      <c r="Z40" s="33">
        <v>321.69048200217287</v>
      </c>
      <c r="AA40" s="33">
        <v>329.51621093407141</v>
      </c>
      <c r="AB40" s="33">
        <v>336.21176641591137</v>
      </c>
      <c r="AC40" s="33">
        <v>342.99810305445766</v>
      </c>
      <c r="AD40" s="33">
        <v>331.44849258889229</v>
      </c>
      <c r="AE40" s="33">
        <v>324.10945989475738</v>
      </c>
      <c r="AF40" s="33">
        <v>319.16468720174362</v>
      </c>
      <c r="AG40" s="33">
        <v>322.25069669766293</v>
      </c>
      <c r="AH40" s="33">
        <v>329.39279212163132</v>
      </c>
      <c r="AI40" s="33">
        <v>335.01226719329753</v>
      </c>
      <c r="AJ40" s="33">
        <v>340.72255620322562</v>
      </c>
      <c r="AK40" s="33">
        <v>346.18221152242461</v>
      </c>
      <c r="AL40" s="33">
        <v>351.76103428303981</v>
      </c>
      <c r="AM40" s="33">
        <v>358.29910752304596</v>
      </c>
      <c r="AN40" s="33">
        <v>364.44907203085802</v>
      </c>
      <c r="AO40" s="33">
        <v>370.56340803718302</v>
      </c>
      <c r="AP40" s="33">
        <v>376.80626606665186</v>
      </c>
      <c r="AQ40" s="33">
        <v>383.13116080746619</v>
      </c>
      <c r="AR40" s="33">
        <v>389.35668241550707</v>
      </c>
      <c r="AS40" s="33">
        <v>394.55619421672873</v>
      </c>
      <c r="AT40" s="33">
        <v>399.51973453218056</v>
      </c>
      <c r="AU40" s="33">
        <v>404.46867892031781</v>
      </c>
      <c r="AV40" s="33">
        <v>409.45766836077757</v>
      </c>
      <c r="AW40" s="33">
        <v>414.39423135577567</v>
      </c>
      <c r="AX40" s="37"/>
    </row>
    <row r="41" spans="1:50">
      <c r="A41" s="52"/>
      <c r="B41" t="s">
        <v>218</v>
      </c>
      <c r="C41" s="33">
        <v>187.20775455147745</v>
      </c>
      <c r="D41" s="33">
        <v>190.21343560486557</v>
      </c>
      <c r="E41" s="33">
        <v>193.22803852001383</v>
      </c>
      <c r="F41" s="33">
        <v>181.08657293282502</v>
      </c>
      <c r="G41" s="33">
        <v>544.39895040262718</v>
      </c>
      <c r="H41" s="33">
        <v>-71.910208321017137</v>
      </c>
      <c r="I41" s="33">
        <v>221.94691366582077</v>
      </c>
      <c r="J41" s="33">
        <v>603.85735820471007</v>
      </c>
      <c r="K41" s="33">
        <v>779.69707067351555</v>
      </c>
      <c r="L41" s="33">
        <v>538.06378911741399</v>
      </c>
      <c r="M41" s="33">
        <v>398.61154106936812</v>
      </c>
      <c r="N41" s="33">
        <v>67.87030455343691</v>
      </c>
      <c r="O41" s="33">
        <v>1902.089087404539</v>
      </c>
      <c r="P41" s="33">
        <v>3096.7116261883093</v>
      </c>
      <c r="Q41" s="33">
        <v>3837.1294193452945</v>
      </c>
      <c r="R41" s="33">
        <v>3990.518465172267</v>
      </c>
      <c r="S41" s="33">
        <v>3918.0523854509142</v>
      </c>
      <c r="T41" s="33">
        <v>3409.4466225540768</v>
      </c>
      <c r="U41" s="33">
        <v>3308.4607709737652</v>
      </c>
      <c r="V41" s="33">
        <v>3048.8279623331837</v>
      </c>
      <c r="W41" s="33">
        <v>3864.8074257720104</v>
      </c>
      <c r="X41" s="33">
        <v>4821.2328494623862</v>
      </c>
      <c r="Y41" s="33">
        <v>4869.0423591814651</v>
      </c>
      <c r="Z41" s="33">
        <v>4993.2617409310433</v>
      </c>
      <c r="AA41" s="33">
        <v>5098.0652359854403</v>
      </c>
      <c r="AB41" s="33">
        <v>5173.7450145712946</v>
      </c>
      <c r="AC41" s="33">
        <v>5241.8301554255149</v>
      </c>
      <c r="AD41" s="33">
        <v>4858.5466697905067</v>
      </c>
      <c r="AE41" s="33">
        <v>4655.9301439537021</v>
      </c>
      <c r="AF41" s="33">
        <v>4490.2160690123847</v>
      </c>
      <c r="AG41" s="33">
        <v>4464.3812946948083</v>
      </c>
      <c r="AH41" s="33">
        <v>4511.467321016833</v>
      </c>
      <c r="AI41" s="33">
        <v>4538.1641782438173</v>
      </c>
      <c r="AJ41" s="33">
        <v>4570.3444214409665</v>
      </c>
      <c r="AK41" s="33">
        <v>4597.4533885455721</v>
      </c>
      <c r="AL41" s="33">
        <v>4628.4433755314194</v>
      </c>
      <c r="AM41" s="33">
        <v>4675.1439128524753</v>
      </c>
      <c r="AN41" s="33">
        <v>4724.4064629346658</v>
      </c>
      <c r="AO41" s="33">
        <v>4778.3569142083779</v>
      </c>
      <c r="AP41" s="33">
        <v>4831.7821615236735</v>
      </c>
      <c r="AQ41" s="33">
        <v>4885.8084838256682</v>
      </c>
      <c r="AR41" s="33">
        <v>4933.8715370757718</v>
      </c>
      <c r="AS41" s="33">
        <v>4974.5524305342706</v>
      </c>
      <c r="AT41" s="33">
        <v>5018.1337427030994</v>
      </c>
      <c r="AU41" s="33">
        <v>5061.2734996093441</v>
      </c>
      <c r="AV41" s="33">
        <v>5105.7962235014511</v>
      </c>
      <c r="AW41" s="33">
        <v>5146.3308027944877</v>
      </c>
      <c r="AX41" s="37"/>
    </row>
    <row r="42" spans="1:50">
      <c r="A42" s="52"/>
      <c r="B42" t="s">
        <v>219</v>
      </c>
      <c r="C42" s="33">
        <v>57.892359892001927</v>
      </c>
      <c r="D42" s="33">
        <v>58.821840455882366</v>
      </c>
      <c r="E42" s="33">
        <v>59.750998975475028</v>
      </c>
      <c r="F42" s="33">
        <v>48.234081396134265</v>
      </c>
      <c r="G42" s="33">
        <v>229.45464430121251</v>
      </c>
      <c r="H42" s="33">
        <v>-222.33806213769813</v>
      </c>
      <c r="I42" s="33">
        <v>21.837850752758619</v>
      </c>
      <c r="J42" s="33">
        <v>289.78022811364366</v>
      </c>
      <c r="K42" s="33">
        <v>460.89948800771509</v>
      </c>
      <c r="L42" s="33">
        <v>313.24616927463086</v>
      </c>
      <c r="M42" s="33">
        <v>110.82457174602726</v>
      </c>
      <c r="N42" s="33">
        <v>-268.30988026005247</v>
      </c>
      <c r="O42" s="33">
        <v>-416.07033631282138</v>
      </c>
      <c r="P42" s="33">
        <v>-181.45189300334604</v>
      </c>
      <c r="Q42" s="33">
        <v>133.16223610110569</v>
      </c>
      <c r="R42" s="33">
        <v>22.523957086338125</v>
      </c>
      <c r="S42" s="33">
        <v>128.59187541774472</v>
      </c>
      <c r="T42" s="33">
        <v>169.68426638629421</v>
      </c>
      <c r="U42" s="33">
        <v>294.70106662462467</v>
      </c>
      <c r="V42" s="33">
        <v>317.73235366059703</v>
      </c>
      <c r="W42" s="33">
        <v>341.71815100228525</v>
      </c>
      <c r="X42" s="33">
        <v>472.73953657856612</v>
      </c>
      <c r="Y42" s="33">
        <v>358.28475327539013</v>
      </c>
      <c r="Z42" s="33">
        <v>264.71611579359472</v>
      </c>
      <c r="AA42" s="33">
        <v>166.41590543447072</v>
      </c>
      <c r="AB42" s="33">
        <v>86.460974396433471</v>
      </c>
      <c r="AC42" s="33">
        <v>52.84738047983187</v>
      </c>
      <c r="AD42" s="33">
        <v>55.456953984070651</v>
      </c>
      <c r="AE42" s="33">
        <v>18.801680158117826</v>
      </c>
      <c r="AF42" s="33">
        <v>5.6722465434723803</v>
      </c>
      <c r="AG42" s="33">
        <v>18.011042750029162</v>
      </c>
      <c r="AH42" s="33">
        <v>33.630320866326507</v>
      </c>
      <c r="AI42" s="33">
        <v>37.847828351130616</v>
      </c>
      <c r="AJ42" s="33">
        <v>34.369223250565319</v>
      </c>
      <c r="AK42" s="33">
        <v>29.419759756945503</v>
      </c>
      <c r="AL42" s="33">
        <v>22.834402720707303</v>
      </c>
      <c r="AM42" s="33">
        <v>19.370606677110256</v>
      </c>
      <c r="AN42" s="33">
        <v>41.250516002273251</v>
      </c>
      <c r="AO42" s="33">
        <v>56.782132951208169</v>
      </c>
      <c r="AP42" s="33">
        <v>66.754145668302485</v>
      </c>
      <c r="AQ42" s="33">
        <v>71.240272841216211</v>
      </c>
      <c r="AR42" s="33">
        <v>69.735463044233498</v>
      </c>
      <c r="AS42" s="33">
        <v>90.721951343524282</v>
      </c>
      <c r="AT42" s="33">
        <v>106.27867601325003</v>
      </c>
      <c r="AU42" s="33">
        <v>118.42545975430379</v>
      </c>
      <c r="AV42" s="33">
        <v>127.12140070294707</v>
      </c>
      <c r="AW42" s="33">
        <v>132.80379525750408</v>
      </c>
      <c r="AX42" s="37"/>
    </row>
    <row r="43" spans="1:50">
      <c r="A43" s="37"/>
      <c r="B43" t="s">
        <v>224</v>
      </c>
      <c r="C43" s="37">
        <f>SUM(C31:C42)</f>
        <v>477.92651003197358</v>
      </c>
      <c r="D43" s="37">
        <f t="shared" ref="D43:AW43" si="1">SUM(D31:D42)</f>
        <v>485.5997747402468</v>
      </c>
      <c r="E43" s="37">
        <f t="shared" si="1"/>
        <v>493.25953796961858</v>
      </c>
      <c r="F43" s="37">
        <f t="shared" si="1"/>
        <v>449.44057016535538</v>
      </c>
      <c r="G43" s="37">
        <f t="shared" si="1"/>
        <v>1478.9219228641375</v>
      </c>
      <c r="H43" s="37">
        <f t="shared" si="1"/>
        <v>-587.08736088885405</v>
      </c>
      <c r="I43" s="37">
        <f t="shared" si="1"/>
        <v>620.11870716012038</v>
      </c>
      <c r="J43" s="37">
        <f t="shared" si="1"/>
        <v>1828.9621527581376</v>
      </c>
      <c r="K43" s="37">
        <f t="shared" si="1"/>
        <v>2550.6706395066249</v>
      </c>
      <c r="L43" s="37">
        <f t="shared" si="1"/>
        <v>1868.7840016244725</v>
      </c>
      <c r="M43" s="37">
        <f t="shared" si="1"/>
        <v>1193.8811921909676</v>
      </c>
      <c r="N43" s="37">
        <f t="shared" si="1"/>
        <v>-150.42047212120059</v>
      </c>
      <c r="O43" s="37">
        <f t="shared" si="1"/>
        <v>4381.6668197737135</v>
      </c>
      <c r="P43" s="37">
        <f t="shared" si="1"/>
        <v>7524.9473787172319</v>
      </c>
      <c r="Q43" s="37">
        <f t="shared" si="1"/>
        <v>9572.0120717380996</v>
      </c>
      <c r="R43" s="37">
        <f t="shared" si="1"/>
        <v>9816.4982142317367</v>
      </c>
      <c r="S43" s="37">
        <f t="shared" si="1"/>
        <v>9468.4991517086728</v>
      </c>
      <c r="T43" s="37">
        <f t="shared" si="1"/>
        <v>8370.2125456136764</v>
      </c>
      <c r="U43" s="37">
        <f t="shared" si="1"/>
        <v>8157.7341074604446</v>
      </c>
      <c r="V43" s="37">
        <f t="shared" si="1"/>
        <v>7638.5800899790183</v>
      </c>
      <c r="W43" s="37">
        <f t="shared" si="1"/>
        <v>9515.1274407770943</v>
      </c>
      <c r="X43" s="37">
        <f t="shared" si="1"/>
        <v>11451.851829994208</v>
      </c>
      <c r="Y43" s="37">
        <f t="shared" si="1"/>
        <v>11779.682592165251</v>
      </c>
      <c r="Z43" s="37">
        <f t="shared" si="1"/>
        <v>11980.19095241552</v>
      </c>
      <c r="AA43" s="37">
        <f t="shared" si="1"/>
        <v>12198.660598769449</v>
      </c>
      <c r="AB43" s="37">
        <f t="shared" si="1"/>
        <v>12307.91444937384</v>
      </c>
      <c r="AC43" s="37">
        <f t="shared" si="1"/>
        <v>12416.043418802759</v>
      </c>
      <c r="AD43" s="37">
        <f t="shared" si="1"/>
        <v>11561.958315325144</v>
      </c>
      <c r="AE43" s="37">
        <f t="shared" si="1"/>
        <v>11019.51051323092</v>
      </c>
      <c r="AF43" s="37">
        <f t="shared" si="1"/>
        <v>10638.251537120241</v>
      </c>
      <c r="AG43" s="37">
        <f t="shared" si="1"/>
        <v>10591.547538858955</v>
      </c>
      <c r="AH43" s="37">
        <f t="shared" si="1"/>
        <v>10707.927348926085</v>
      </c>
      <c r="AI43" s="37">
        <f t="shared" si="1"/>
        <v>10775.833053202578</v>
      </c>
      <c r="AJ43" s="37">
        <f t="shared" si="1"/>
        <v>10850.740557503254</v>
      </c>
      <c r="AK43" s="37">
        <f t="shared" si="1"/>
        <v>10919.964910869092</v>
      </c>
      <c r="AL43" s="37">
        <f t="shared" si="1"/>
        <v>10997.144480859994</v>
      </c>
      <c r="AM43" s="37">
        <f t="shared" si="1"/>
        <v>11114.183452743438</v>
      </c>
      <c r="AN43" s="37">
        <f t="shared" si="1"/>
        <v>11276.542728988225</v>
      </c>
      <c r="AO43" s="37">
        <f t="shared" si="1"/>
        <v>11435.937850191338</v>
      </c>
      <c r="AP43" s="37">
        <f t="shared" si="1"/>
        <v>11588.526723779249</v>
      </c>
      <c r="AQ43" s="37">
        <f t="shared" si="1"/>
        <v>11734.538058162261</v>
      </c>
      <c r="AR43" s="37">
        <f t="shared" si="1"/>
        <v>11863.967901715247</v>
      </c>
      <c r="AS43" s="37">
        <f t="shared" si="1"/>
        <v>12010.549535368862</v>
      </c>
      <c r="AT43" s="37">
        <f t="shared" si="1"/>
        <v>12149.571308653167</v>
      </c>
      <c r="AU43" s="37">
        <f t="shared" si="1"/>
        <v>12282.828344221853</v>
      </c>
      <c r="AV43" s="37">
        <f t="shared" si="1"/>
        <v>12413.650399818109</v>
      </c>
      <c r="AW43" s="37">
        <f t="shared" si="1"/>
        <v>12533.923960304301</v>
      </c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52" t="s">
        <v>221</v>
      </c>
      <c r="B45" t="s">
        <v>207</v>
      </c>
      <c r="C45" s="40">
        <v>79155.3911171894</v>
      </c>
      <c r="D45" s="40">
        <v>80116.783686350536</v>
      </c>
      <c r="E45" s="40">
        <v>81091.355892911932</v>
      </c>
      <c r="F45" s="40">
        <v>82827.253570493602</v>
      </c>
      <c r="G45" s="40">
        <v>83560.043382110714</v>
      </c>
      <c r="H45" s="40">
        <v>79722.271217828835</v>
      </c>
      <c r="I45" s="40">
        <v>81398.061002291055</v>
      </c>
      <c r="J45" s="40">
        <v>82490.739893169288</v>
      </c>
      <c r="K45" s="40">
        <v>82197.723850883965</v>
      </c>
      <c r="L45" s="40">
        <v>80362.366561692237</v>
      </c>
      <c r="M45" s="40">
        <v>81015.002086147113</v>
      </c>
      <c r="N45" s="40">
        <v>79501.180421893616</v>
      </c>
      <c r="O45" s="40">
        <v>78934.497378890519</v>
      </c>
      <c r="P45" s="40">
        <v>80974.856746961887</v>
      </c>
      <c r="Q45" s="40">
        <v>81896.482983881433</v>
      </c>
      <c r="R45" s="40">
        <v>82365.557408335517</v>
      </c>
      <c r="S45" s="40">
        <v>83452.753356853951</v>
      </c>
      <c r="T45" s="40">
        <v>84587.419920124899</v>
      </c>
      <c r="U45" s="40">
        <v>85490.974519486888</v>
      </c>
      <c r="V45" s="40">
        <v>86357.990874115159</v>
      </c>
      <c r="W45" s="40">
        <v>86882.1817644619</v>
      </c>
      <c r="X45" s="40">
        <v>87411.143148309362</v>
      </c>
      <c r="Y45" s="40">
        <v>87858.798021825001</v>
      </c>
      <c r="Z45" s="40">
        <v>88365.512277105619</v>
      </c>
      <c r="AA45" s="40">
        <v>88941.464268038762</v>
      </c>
      <c r="AB45" s="40">
        <v>89587.704484441769</v>
      </c>
      <c r="AC45" s="40">
        <v>90314.187352226087</v>
      </c>
      <c r="AD45" s="40">
        <v>91175.215494826843</v>
      </c>
      <c r="AE45" s="40">
        <v>92097.436869252415</v>
      </c>
      <c r="AF45" s="40">
        <v>93072.843064153814</v>
      </c>
      <c r="AG45" s="40">
        <v>94104.784374576921</v>
      </c>
      <c r="AH45" s="40">
        <v>95186.506245023396</v>
      </c>
      <c r="AI45" s="40">
        <v>96263.955210100728</v>
      </c>
      <c r="AJ45" s="40">
        <v>97400.460953458038</v>
      </c>
      <c r="AK45" s="40">
        <v>98562.757342343757</v>
      </c>
      <c r="AL45" s="40">
        <v>99801.559320371438</v>
      </c>
      <c r="AM45" s="40">
        <v>101103.94660037124</v>
      </c>
      <c r="AN45" s="40">
        <v>102482.7418898975</v>
      </c>
      <c r="AO45" s="40">
        <v>103935.71158975136</v>
      </c>
      <c r="AP45" s="40">
        <v>105436.84219513433</v>
      </c>
      <c r="AQ45" s="40">
        <v>106995.86219038791</v>
      </c>
      <c r="AR45" s="40">
        <v>108568.07806602825</v>
      </c>
      <c r="AS45" s="40">
        <v>110199.95483955133</v>
      </c>
      <c r="AT45" s="40">
        <v>111895.51134489835</v>
      </c>
      <c r="AU45" s="40">
        <v>113635.27904555399</v>
      </c>
      <c r="AV45" s="40">
        <v>115434.87122120193</v>
      </c>
      <c r="AW45" s="40">
        <v>117285.19012740706</v>
      </c>
      <c r="AX45" s="37"/>
    </row>
    <row r="46" spans="1:50">
      <c r="A46" s="52"/>
      <c r="B46" t="s">
        <v>208</v>
      </c>
      <c r="C46" s="40">
        <v>132680.21612327197</v>
      </c>
      <c r="D46" s="40">
        <v>134563.06102347674</v>
      </c>
      <c r="E46" s="40">
        <v>136473.81228653327</v>
      </c>
      <c r="F46" s="40">
        <v>140312.14254832081</v>
      </c>
      <c r="G46" s="40">
        <v>141274.01456966012</v>
      </c>
      <c r="H46" s="40">
        <v>135438.70559265823</v>
      </c>
      <c r="I46" s="40">
        <v>137044.11580746155</v>
      </c>
      <c r="J46" s="40">
        <v>139000.35990318883</v>
      </c>
      <c r="K46" s="40">
        <v>138735.98495458171</v>
      </c>
      <c r="L46" s="40">
        <v>136852.58337225486</v>
      </c>
      <c r="M46" s="40">
        <v>139488.29232831264</v>
      </c>
      <c r="N46" s="40">
        <v>137417.64855156137</v>
      </c>
      <c r="O46" s="40">
        <v>137319.33968761118</v>
      </c>
      <c r="P46" s="40">
        <v>142006.05982545429</v>
      </c>
      <c r="Q46" s="40">
        <v>143880.53496417435</v>
      </c>
      <c r="R46" s="40">
        <v>145868.43933555781</v>
      </c>
      <c r="S46" s="40">
        <v>148703.7009056239</v>
      </c>
      <c r="T46" s="40">
        <v>151711.85673362325</v>
      </c>
      <c r="U46" s="40">
        <v>154180.75204623386</v>
      </c>
      <c r="V46" s="40">
        <v>156562.54701257549</v>
      </c>
      <c r="W46" s="40">
        <v>157954.67396457895</v>
      </c>
      <c r="X46" s="40">
        <v>159367.94427761529</v>
      </c>
      <c r="Y46" s="40">
        <v>161288.03618771571</v>
      </c>
      <c r="Z46" s="40">
        <v>163419.45111299623</v>
      </c>
      <c r="AA46" s="40">
        <v>165667.31287790486</v>
      </c>
      <c r="AB46" s="40">
        <v>168004.81119515566</v>
      </c>
      <c r="AC46" s="40">
        <v>170412.56425928613</v>
      </c>
      <c r="AD46" s="40">
        <v>173032.08496861343</v>
      </c>
      <c r="AE46" s="40">
        <v>175819.52796509795</v>
      </c>
      <c r="AF46" s="40">
        <v>178664.92351420247</v>
      </c>
      <c r="AG46" s="40">
        <v>181554.70578404726</v>
      </c>
      <c r="AH46" s="40">
        <v>184475.83948961759</v>
      </c>
      <c r="AI46" s="40">
        <v>187313.68829726879</v>
      </c>
      <c r="AJ46" s="40">
        <v>190293.55201403247</v>
      </c>
      <c r="AK46" s="40">
        <v>193326.95372354981</v>
      </c>
      <c r="AL46" s="40">
        <v>196507.98664678095</v>
      </c>
      <c r="AM46" s="40">
        <v>199810.61193543673</v>
      </c>
      <c r="AN46" s="40">
        <v>203091.6278276165</v>
      </c>
      <c r="AO46" s="40">
        <v>206488.96178503119</v>
      </c>
      <c r="AP46" s="40">
        <v>209978.15277599377</v>
      </c>
      <c r="AQ46" s="40">
        <v>213530.49128493163</v>
      </c>
      <c r="AR46" s="40">
        <v>217082.77052813931</v>
      </c>
      <c r="AS46" s="40">
        <v>220567.27407423273</v>
      </c>
      <c r="AT46" s="40">
        <v>224031.11251205191</v>
      </c>
      <c r="AU46" s="40">
        <v>227513.42945482756</v>
      </c>
      <c r="AV46" s="40">
        <v>231036.88842035053</v>
      </c>
      <c r="AW46" s="40">
        <v>234534.81469980351</v>
      </c>
      <c r="AX46" s="37"/>
    </row>
    <row r="47" spans="1:50">
      <c r="A47" s="52"/>
      <c r="B47" t="s">
        <v>209</v>
      </c>
      <c r="C47" s="40">
        <v>104935.46795394876</v>
      </c>
      <c r="D47" s="40">
        <v>106462.6256509832</v>
      </c>
      <c r="E47" s="40">
        <v>108012.51695311052</v>
      </c>
      <c r="F47" s="40">
        <v>109630.37291245146</v>
      </c>
      <c r="G47" s="40">
        <v>109633.26156525397</v>
      </c>
      <c r="H47" s="40">
        <v>98516.062435205953</v>
      </c>
      <c r="I47" s="40">
        <v>103186.67215508845</v>
      </c>
      <c r="J47" s="40">
        <v>106756.23432181586</v>
      </c>
      <c r="K47" s="40">
        <v>106251.33365410908</v>
      </c>
      <c r="L47" s="40">
        <v>106572.29600817751</v>
      </c>
      <c r="M47" s="40">
        <v>110590.59379076639</v>
      </c>
      <c r="N47" s="40">
        <v>113500.94805194002</v>
      </c>
      <c r="O47" s="40">
        <v>118354.59267755064</v>
      </c>
      <c r="P47" s="40">
        <v>128066.82018897148</v>
      </c>
      <c r="Q47" s="40">
        <v>130099.27295096972</v>
      </c>
      <c r="R47" s="40">
        <v>133540.10895761204</v>
      </c>
      <c r="S47" s="40">
        <v>133374.92034709625</v>
      </c>
      <c r="T47" s="40">
        <v>134084.00742910846</v>
      </c>
      <c r="U47" s="40">
        <v>134591.6606532044</v>
      </c>
      <c r="V47" s="40">
        <v>135423.57137588246</v>
      </c>
      <c r="W47" s="40">
        <v>138367.11414896249</v>
      </c>
      <c r="X47" s="40">
        <v>138862.41301710473</v>
      </c>
      <c r="Y47" s="40">
        <v>136679.93595630137</v>
      </c>
      <c r="Z47" s="40">
        <v>136066.48619837544</v>
      </c>
      <c r="AA47" s="40">
        <v>135974.31816497765</v>
      </c>
      <c r="AB47" s="40">
        <v>136250.75216568468</v>
      </c>
      <c r="AC47" s="40">
        <v>136788.60912088462</v>
      </c>
      <c r="AD47" s="40">
        <v>137594.18658843145</v>
      </c>
      <c r="AE47" s="40">
        <v>138648.57953304026</v>
      </c>
      <c r="AF47" s="40">
        <v>139509.70228805504</v>
      </c>
      <c r="AG47" s="40">
        <v>140646.72746054549</v>
      </c>
      <c r="AH47" s="40">
        <v>142009.45473211398</v>
      </c>
      <c r="AI47" s="40">
        <v>143352.41285991171</v>
      </c>
      <c r="AJ47" s="40">
        <v>145111.89322080582</v>
      </c>
      <c r="AK47" s="40">
        <v>146351.79504102803</v>
      </c>
      <c r="AL47" s="40">
        <v>148291.70762810466</v>
      </c>
      <c r="AM47" s="40">
        <v>149898.16108042031</v>
      </c>
      <c r="AN47" s="40">
        <v>151214.65085666458</v>
      </c>
      <c r="AO47" s="40">
        <v>153346.78752790514</v>
      </c>
      <c r="AP47" s="40">
        <v>155135.17729914805</v>
      </c>
      <c r="AQ47" s="40">
        <v>157000.42830497929</v>
      </c>
      <c r="AR47" s="40">
        <v>159138.86740580882</v>
      </c>
      <c r="AS47" s="40">
        <v>160955.66918631634</v>
      </c>
      <c r="AT47" s="40">
        <v>162943.35988098162</v>
      </c>
      <c r="AU47" s="40">
        <v>164898.10227816124</v>
      </c>
      <c r="AV47" s="40">
        <v>166848.79312646747</v>
      </c>
      <c r="AW47" s="40">
        <v>168334.67276180061</v>
      </c>
      <c r="AX47" s="37"/>
    </row>
    <row r="48" spans="1:50">
      <c r="A48" s="52"/>
      <c r="B48" t="s">
        <v>210</v>
      </c>
      <c r="C48" s="40">
        <v>8041.2434975549495</v>
      </c>
      <c r="D48" s="40">
        <v>8134.557062221591</v>
      </c>
      <c r="E48" s="40">
        <v>8229.1395669940084</v>
      </c>
      <c r="F48" s="40">
        <v>8362.4575935606117</v>
      </c>
      <c r="G48" s="40">
        <v>8199.2379881029083</v>
      </c>
      <c r="H48" s="40">
        <v>7419.9044542916854</v>
      </c>
      <c r="I48" s="40">
        <v>7471.9338578977795</v>
      </c>
      <c r="J48" s="40">
        <v>7755.5485450221786</v>
      </c>
      <c r="K48" s="40">
        <v>7633.5869421335728</v>
      </c>
      <c r="L48" s="40">
        <v>7462.3639343129553</v>
      </c>
      <c r="M48" s="40">
        <v>7406.3872809574377</v>
      </c>
      <c r="N48" s="40">
        <v>7363.2742001349188</v>
      </c>
      <c r="O48" s="40">
        <v>7424.3256511547734</v>
      </c>
      <c r="P48" s="40">
        <v>7692.1013388961437</v>
      </c>
      <c r="Q48" s="40">
        <v>7851.0107816835507</v>
      </c>
      <c r="R48" s="40">
        <v>7941.6065347689828</v>
      </c>
      <c r="S48" s="40">
        <v>8036.8022811958654</v>
      </c>
      <c r="T48" s="40">
        <v>8147.9647189864454</v>
      </c>
      <c r="U48" s="40">
        <v>8225.0951368989699</v>
      </c>
      <c r="V48" s="40">
        <v>8303.4936163195525</v>
      </c>
      <c r="W48" s="40">
        <v>8385.7991336355662</v>
      </c>
      <c r="X48" s="40">
        <v>8424.0463797138691</v>
      </c>
      <c r="Y48" s="40">
        <v>8454.2774419599737</v>
      </c>
      <c r="Z48" s="40">
        <v>8491.5433363080447</v>
      </c>
      <c r="AA48" s="40">
        <v>8536.4737647013862</v>
      </c>
      <c r="AB48" s="40">
        <v>8587.5221575484829</v>
      </c>
      <c r="AC48" s="40">
        <v>8646.4357777592304</v>
      </c>
      <c r="AD48" s="40">
        <v>8723.808248947631</v>
      </c>
      <c r="AE48" s="40">
        <v>8805.6458075096834</v>
      </c>
      <c r="AF48" s="40">
        <v>8889.7699711467631</v>
      </c>
      <c r="AG48" s="40">
        <v>8985.8535477861878</v>
      </c>
      <c r="AH48" s="40">
        <v>9089.0795318873261</v>
      </c>
      <c r="AI48" s="40">
        <v>9187.8309014607912</v>
      </c>
      <c r="AJ48" s="40">
        <v>9290.0193863802906</v>
      </c>
      <c r="AK48" s="40">
        <v>9389.7491843741172</v>
      </c>
      <c r="AL48" s="40">
        <v>9496.8465067002562</v>
      </c>
      <c r="AM48" s="40">
        <v>9606.6275292577884</v>
      </c>
      <c r="AN48" s="40">
        <v>9714.3663954271688</v>
      </c>
      <c r="AO48" s="40">
        <v>9829.0056254239607</v>
      </c>
      <c r="AP48" s="40">
        <v>9944.25432514163</v>
      </c>
      <c r="AQ48" s="40">
        <v>10062.255049429594</v>
      </c>
      <c r="AR48" s="40">
        <v>10179.961529117032</v>
      </c>
      <c r="AS48" s="40">
        <v>10294.116137425266</v>
      </c>
      <c r="AT48" s="40">
        <v>10410.152132226129</v>
      </c>
      <c r="AU48" s="40">
        <v>10525.943031898094</v>
      </c>
      <c r="AV48" s="40">
        <v>10642.535327486617</v>
      </c>
      <c r="AW48" s="40">
        <v>10755.766577508497</v>
      </c>
      <c r="AX48" s="37"/>
    </row>
    <row r="49" spans="1:50">
      <c r="A49" s="52"/>
      <c r="B49" t="s">
        <v>211</v>
      </c>
      <c r="C49" s="40">
        <v>21448.218022913377</v>
      </c>
      <c r="D49" s="40">
        <v>21726.420758684118</v>
      </c>
      <c r="E49" s="40">
        <v>22008.652150909529</v>
      </c>
      <c r="F49" s="40">
        <v>22426.015332642473</v>
      </c>
      <c r="G49" s="40">
        <v>22023.004237300443</v>
      </c>
      <c r="H49" s="40">
        <v>19862.315222771751</v>
      </c>
      <c r="I49" s="40">
        <v>20116.317389800737</v>
      </c>
      <c r="J49" s="40">
        <v>21057.004252332372</v>
      </c>
      <c r="K49" s="40">
        <v>20715.307729695563</v>
      </c>
      <c r="L49" s="40">
        <v>20237.07177105025</v>
      </c>
      <c r="M49" s="40">
        <v>20105.576073143078</v>
      </c>
      <c r="N49" s="40">
        <v>19988.90694278073</v>
      </c>
      <c r="O49" s="40">
        <v>20214.487344091656</v>
      </c>
      <c r="P49" s="40">
        <v>21063.494589153292</v>
      </c>
      <c r="Q49" s="40">
        <v>21530.258206962608</v>
      </c>
      <c r="R49" s="40">
        <v>21826.497608143352</v>
      </c>
      <c r="S49" s="40">
        <v>21614.136204783874</v>
      </c>
      <c r="T49" s="40">
        <v>21932.558972133193</v>
      </c>
      <c r="U49" s="40">
        <v>21933.024124971747</v>
      </c>
      <c r="V49" s="40">
        <v>22170.696775304168</v>
      </c>
      <c r="W49" s="40">
        <v>22575.69525224368</v>
      </c>
      <c r="X49" s="40">
        <v>22471.593879919408</v>
      </c>
      <c r="Y49" s="40">
        <v>22355.001584541995</v>
      </c>
      <c r="Z49" s="40">
        <v>22103.03342374045</v>
      </c>
      <c r="AA49" s="40">
        <v>21823.332474309067</v>
      </c>
      <c r="AB49" s="40">
        <v>21503.892171144213</v>
      </c>
      <c r="AC49" s="40">
        <v>21213.120352252925</v>
      </c>
      <c r="AD49" s="40">
        <v>21137.562195607803</v>
      </c>
      <c r="AE49" s="40">
        <v>20978.525312312308</v>
      </c>
      <c r="AF49" s="40">
        <v>20812.23321931417</v>
      </c>
      <c r="AG49" s="40">
        <v>20685.549994597612</v>
      </c>
      <c r="AH49" s="40">
        <v>20600.70524226081</v>
      </c>
      <c r="AI49" s="40">
        <v>20541.49121033683</v>
      </c>
      <c r="AJ49" s="40">
        <v>20485.328318771222</v>
      </c>
      <c r="AK49" s="40">
        <v>20424.865357181781</v>
      </c>
      <c r="AL49" s="40">
        <v>20381.738231652285</v>
      </c>
      <c r="AM49" s="40">
        <v>20363.02104812568</v>
      </c>
      <c r="AN49" s="40">
        <v>20348.151541662693</v>
      </c>
      <c r="AO49" s="40">
        <v>20349.144455929862</v>
      </c>
      <c r="AP49" s="40">
        <v>20349.04625292488</v>
      </c>
      <c r="AQ49" s="40">
        <v>20365.735859592089</v>
      </c>
      <c r="AR49" s="40">
        <v>20366.061102849282</v>
      </c>
      <c r="AS49" s="40">
        <v>20351.940894541087</v>
      </c>
      <c r="AT49" s="40">
        <v>20367.327258982663</v>
      </c>
      <c r="AU49" s="40">
        <v>20383.470583450111</v>
      </c>
      <c r="AV49" s="40">
        <v>20404.431522203409</v>
      </c>
      <c r="AW49" s="40">
        <v>20434.189091514647</v>
      </c>
      <c r="AX49" s="37"/>
    </row>
    <row r="50" spans="1:50">
      <c r="A50" s="52"/>
      <c r="B50" t="s">
        <v>212</v>
      </c>
      <c r="C50" s="40">
        <v>22683.192365551051</v>
      </c>
      <c r="D50" s="40">
        <v>22988.48173140387</v>
      </c>
      <c r="E50" s="40">
        <v>23298.190362799683</v>
      </c>
      <c r="F50" s="40">
        <v>23736.149199755011</v>
      </c>
      <c r="G50" s="40">
        <v>23649.30305933172</v>
      </c>
      <c r="H50" s="40">
        <v>21975.089140843636</v>
      </c>
      <c r="I50" s="40">
        <v>22582.794110640807</v>
      </c>
      <c r="J50" s="40">
        <v>22447.060294450075</v>
      </c>
      <c r="K50" s="40">
        <v>22008.768685676907</v>
      </c>
      <c r="L50" s="40">
        <v>21792.454901949626</v>
      </c>
      <c r="M50" s="40">
        <v>21621.499094835748</v>
      </c>
      <c r="N50" s="40">
        <v>21701.856818210286</v>
      </c>
      <c r="O50" s="40">
        <v>21827.230698478259</v>
      </c>
      <c r="P50" s="40">
        <v>22545.999007027745</v>
      </c>
      <c r="Q50" s="40">
        <v>22762.667472779962</v>
      </c>
      <c r="R50" s="40">
        <v>22717.804634073589</v>
      </c>
      <c r="S50" s="40">
        <v>22692.559428393175</v>
      </c>
      <c r="T50" s="40">
        <v>22706.530206384716</v>
      </c>
      <c r="U50" s="40">
        <v>22606.618349817363</v>
      </c>
      <c r="V50" s="40">
        <v>22501.282379163669</v>
      </c>
      <c r="W50" s="40">
        <v>22522.767365367436</v>
      </c>
      <c r="X50" s="40">
        <v>22371.814319979148</v>
      </c>
      <c r="Y50" s="40">
        <v>22223.131544827775</v>
      </c>
      <c r="Z50" s="40">
        <v>22092.828618490759</v>
      </c>
      <c r="AA50" s="40">
        <v>21984.640516322859</v>
      </c>
      <c r="AB50" s="40">
        <v>21898.755668226415</v>
      </c>
      <c r="AC50" s="40">
        <v>21840.428867441628</v>
      </c>
      <c r="AD50" s="40">
        <v>21831.90968347837</v>
      </c>
      <c r="AE50" s="40">
        <v>21832.346214860649</v>
      </c>
      <c r="AF50" s="40">
        <v>21845.388361241807</v>
      </c>
      <c r="AG50" s="40">
        <v>21901.797022063616</v>
      </c>
      <c r="AH50" s="40">
        <v>21986.255130325651</v>
      </c>
      <c r="AI50" s="40">
        <v>22068.331931654138</v>
      </c>
      <c r="AJ50" s="40">
        <v>22160.659930112604</v>
      </c>
      <c r="AK50" s="40">
        <v>22249.290099660833</v>
      </c>
      <c r="AL50" s="40">
        <v>22357.528527271905</v>
      </c>
      <c r="AM50" s="40">
        <v>22469.983380202128</v>
      </c>
      <c r="AN50" s="40">
        <v>22578.372703372643</v>
      </c>
      <c r="AO50" s="40">
        <v>22703.190138471582</v>
      </c>
      <c r="AP50" s="40">
        <v>22826.364774583009</v>
      </c>
      <c r="AQ50" s="40">
        <v>22953.276868870715</v>
      </c>
      <c r="AR50" s="40">
        <v>23075.27211005814</v>
      </c>
      <c r="AS50" s="40">
        <v>23184.705030550085</v>
      </c>
      <c r="AT50" s="40">
        <v>23299.405778864017</v>
      </c>
      <c r="AU50" s="40">
        <v>23412.152885538213</v>
      </c>
      <c r="AV50" s="40">
        <v>23524.825266627518</v>
      </c>
      <c r="AW50" s="40">
        <v>23627.972944984915</v>
      </c>
      <c r="AX50" s="37"/>
    </row>
    <row r="51" spans="1:50">
      <c r="A51" s="52"/>
      <c r="B51" t="s">
        <v>213</v>
      </c>
      <c r="C51" s="40">
        <v>8368.943160640365</v>
      </c>
      <c r="D51" s="40">
        <v>8477.5846659114286</v>
      </c>
      <c r="E51" s="40">
        <v>8587.7749386216383</v>
      </c>
      <c r="F51" s="40">
        <v>8737.5229573051474</v>
      </c>
      <c r="G51" s="40">
        <v>8841.370597163288</v>
      </c>
      <c r="H51" s="40">
        <v>8086.822449379235</v>
      </c>
      <c r="I51" s="40">
        <v>8427.6760285391283</v>
      </c>
      <c r="J51" s="40">
        <v>8644.7795276406741</v>
      </c>
      <c r="K51" s="40">
        <v>8610.9167846554392</v>
      </c>
      <c r="L51" s="40">
        <v>8483.1041824499534</v>
      </c>
      <c r="M51" s="40">
        <v>8422.8525950572784</v>
      </c>
      <c r="N51" s="40">
        <v>8486.2842572595328</v>
      </c>
      <c r="O51" s="40">
        <v>8558.6875991710403</v>
      </c>
      <c r="P51" s="40">
        <v>8828.9545407136666</v>
      </c>
      <c r="Q51" s="40">
        <v>8974.0740380108546</v>
      </c>
      <c r="R51" s="40">
        <v>9062.4810849964451</v>
      </c>
      <c r="S51" s="40">
        <v>9201.8794812881824</v>
      </c>
      <c r="T51" s="40">
        <v>9315.9327342813303</v>
      </c>
      <c r="U51" s="40">
        <v>9391.0814412982254</v>
      </c>
      <c r="V51" s="40">
        <v>9466.6336645130086</v>
      </c>
      <c r="W51" s="40">
        <v>9526.4941741887451</v>
      </c>
      <c r="X51" s="40">
        <v>9516.5212619219819</v>
      </c>
      <c r="Y51" s="40">
        <v>9466.3111732714042</v>
      </c>
      <c r="Z51" s="40">
        <v>9423.4863007507884</v>
      </c>
      <c r="AA51" s="40">
        <v>9397.6472882518847</v>
      </c>
      <c r="AB51" s="40">
        <v>9385.7261921803783</v>
      </c>
      <c r="AC51" s="40">
        <v>9393.4244513063441</v>
      </c>
      <c r="AD51" s="40">
        <v>9421.1301782805476</v>
      </c>
      <c r="AE51" s="40">
        <v>9462.2814678453669</v>
      </c>
      <c r="AF51" s="40">
        <v>9512.65935170177</v>
      </c>
      <c r="AG51" s="40">
        <v>9598.4327206684793</v>
      </c>
      <c r="AH51" s="40">
        <v>9703.2462755367251</v>
      </c>
      <c r="AI51" s="40">
        <v>9799.8521179112395</v>
      </c>
      <c r="AJ51" s="40">
        <v>9901.7506620949753</v>
      </c>
      <c r="AK51" s="40">
        <v>10002.783622958219</v>
      </c>
      <c r="AL51" s="40">
        <v>10109.974706763789</v>
      </c>
      <c r="AM51" s="40">
        <v>10224.102503961571</v>
      </c>
      <c r="AN51" s="40">
        <v>10334.711834462039</v>
      </c>
      <c r="AO51" s="40">
        <v>10449.765297099186</v>
      </c>
      <c r="AP51" s="40">
        <v>10566.412345133864</v>
      </c>
      <c r="AQ51" s="40">
        <v>10684.812250750892</v>
      </c>
      <c r="AR51" s="40">
        <v>10803.489721545795</v>
      </c>
      <c r="AS51" s="40">
        <v>10918.141078018736</v>
      </c>
      <c r="AT51" s="40">
        <v>11032.291139730049</v>
      </c>
      <c r="AU51" s="40">
        <v>11146.355890875511</v>
      </c>
      <c r="AV51" s="40">
        <v>11260.969515208444</v>
      </c>
      <c r="AW51" s="40">
        <v>11372.52305646921</v>
      </c>
      <c r="AX51" s="37"/>
    </row>
    <row r="52" spans="1:50">
      <c r="A52" s="52"/>
      <c r="B52" t="s">
        <v>214</v>
      </c>
      <c r="C52" s="40">
        <v>26516.054698220709</v>
      </c>
      <c r="D52" s="40">
        <v>26905.464585412665</v>
      </c>
      <c r="E52" s="40">
        <v>27300.66560275852</v>
      </c>
      <c r="F52" s="40">
        <v>27743.055075019773</v>
      </c>
      <c r="G52" s="40">
        <v>28827.137686978178</v>
      </c>
      <c r="H52" s="40">
        <v>25206.571628335139</v>
      </c>
      <c r="I52" s="40">
        <v>27151.493215488863</v>
      </c>
      <c r="J52" s="40">
        <v>28898.486217350361</v>
      </c>
      <c r="K52" s="40">
        <v>29699.984335847825</v>
      </c>
      <c r="L52" s="40">
        <v>29242.215439556967</v>
      </c>
      <c r="M52" s="40">
        <v>28739.639267937109</v>
      </c>
      <c r="N52" s="40">
        <v>27958.779582616502</v>
      </c>
      <c r="O52" s="40">
        <v>27490.738577883036</v>
      </c>
      <c r="P52" s="40">
        <v>28911.202110556344</v>
      </c>
      <c r="Q52" s="40">
        <v>30358.652783549569</v>
      </c>
      <c r="R52" s="40">
        <v>30432.55682209009</v>
      </c>
      <c r="S52" s="40">
        <v>31096.296833845819</v>
      </c>
      <c r="T52" s="40">
        <v>31550.818755759665</v>
      </c>
      <c r="U52" s="40">
        <v>31955.182337045535</v>
      </c>
      <c r="V52" s="40">
        <v>32427.923334640931</v>
      </c>
      <c r="W52" s="40">
        <v>32836.682869751821</v>
      </c>
      <c r="X52" s="40">
        <v>33208.278586798726</v>
      </c>
      <c r="Y52" s="40">
        <v>33096.563150846428</v>
      </c>
      <c r="Z52" s="40">
        <v>32997.200929444058</v>
      </c>
      <c r="AA52" s="40">
        <v>32956.965529094552</v>
      </c>
      <c r="AB52" s="40">
        <v>32977.945444407749</v>
      </c>
      <c r="AC52" s="40">
        <v>33090.13115265291</v>
      </c>
      <c r="AD52" s="40">
        <v>33234.09558638111</v>
      </c>
      <c r="AE52" s="40">
        <v>33439.521729144879</v>
      </c>
      <c r="AF52" s="40">
        <v>33710.259409643877</v>
      </c>
      <c r="AG52" s="40">
        <v>34062.270293541325</v>
      </c>
      <c r="AH52" s="40">
        <v>34464.280286636356</v>
      </c>
      <c r="AI52" s="40">
        <v>34872.167059777195</v>
      </c>
      <c r="AJ52" s="40">
        <v>35314.098668598963</v>
      </c>
      <c r="AK52" s="40">
        <v>35775.125044212757</v>
      </c>
      <c r="AL52" s="40">
        <v>36255.104701826167</v>
      </c>
      <c r="AM52" s="40">
        <v>36761.795595939337</v>
      </c>
      <c r="AN52" s="40">
        <v>37334.275836752575</v>
      </c>
      <c r="AO52" s="40">
        <v>37911.220571291764</v>
      </c>
      <c r="AP52" s="40">
        <v>38493.980610970881</v>
      </c>
      <c r="AQ52" s="40">
        <v>39076.681653033425</v>
      </c>
      <c r="AR52" s="40">
        <v>39659.645724918344</v>
      </c>
      <c r="AS52" s="40">
        <v>40297.647613627145</v>
      </c>
      <c r="AT52" s="40">
        <v>40929.049182585317</v>
      </c>
      <c r="AU52" s="40">
        <v>41560.749760433609</v>
      </c>
      <c r="AV52" s="40">
        <v>42195.172439669252</v>
      </c>
      <c r="AW52" s="40">
        <v>42826.096991409286</v>
      </c>
      <c r="AX52" s="37"/>
    </row>
    <row r="53" spans="1:50">
      <c r="A53" s="52"/>
      <c r="B53" t="s">
        <v>215</v>
      </c>
      <c r="C53" s="40">
        <v>29237.590263988473</v>
      </c>
      <c r="D53" s="40">
        <v>29612.311896327315</v>
      </c>
      <c r="E53" s="40">
        <v>29992.325584924492</v>
      </c>
      <c r="F53" s="40">
        <v>30742.112876853371</v>
      </c>
      <c r="G53" s="40">
        <v>30757.865788653751</v>
      </c>
      <c r="H53" s="40">
        <v>27986.022295178653</v>
      </c>
      <c r="I53" s="40">
        <v>29062.003502097788</v>
      </c>
      <c r="J53" s="40">
        <v>29683.510114854216</v>
      </c>
      <c r="K53" s="40">
        <v>29411.30542469411</v>
      </c>
      <c r="L53" s="40">
        <v>28659.442324190764</v>
      </c>
      <c r="M53" s="40">
        <v>28407.457883461069</v>
      </c>
      <c r="N53" s="40">
        <v>28855.412370135982</v>
      </c>
      <c r="O53" s="40">
        <v>29231.183028871023</v>
      </c>
      <c r="P53" s="40">
        <v>30179.274079300958</v>
      </c>
      <c r="Q53" s="40">
        <v>30392.461292788365</v>
      </c>
      <c r="R53" s="40">
        <v>30604.558846986096</v>
      </c>
      <c r="S53" s="40">
        <v>30064.965913698386</v>
      </c>
      <c r="T53" s="40">
        <v>29811.248870461841</v>
      </c>
      <c r="U53" s="40">
        <v>29410.120460238333</v>
      </c>
      <c r="V53" s="40">
        <v>29055.112052555462</v>
      </c>
      <c r="W53" s="40">
        <v>28787.345864263771</v>
      </c>
      <c r="X53" s="40">
        <v>28310.517122081092</v>
      </c>
      <c r="Y53" s="40">
        <v>27839.612807944344</v>
      </c>
      <c r="Z53" s="40">
        <v>27415.462940555633</v>
      </c>
      <c r="AA53" s="40">
        <v>27038.481294783487</v>
      </c>
      <c r="AB53" s="40">
        <v>26707.460965110273</v>
      </c>
      <c r="AC53" s="40">
        <v>26428.12313931411</v>
      </c>
      <c r="AD53" s="40">
        <v>26260.619237285078</v>
      </c>
      <c r="AE53" s="40">
        <v>26120.0886585029</v>
      </c>
      <c r="AF53" s="40">
        <v>26006.385643763533</v>
      </c>
      <c r="AG53" s="40">
        <v>25933.435137755998</v>
      </c>
      <c r="AH53" s="40">
        <v>25899.968570541412</v>
      </c>
      <c r="AI53" s="40">
        <v>25893.451960998274</v>
      </c>
      <c r="AJ53" s="40">
        <v>25923.156360945733</v>
      </c>
      <c r="AK53" s="40">
        <v>25959.491674566569</v>
      </c>
      <c r="AL53" s="40">
        <v>26042.393549728782</v>
      </c>
      <c r="AM53" s="40">
        <v>26141.276137068438</v>
      </c>
      <c r="AN53" s="40">
        <v>26212.492288672111</v>
      </c>
      <c r="AO53" s="40">
        <v>26318.048483597584</v>
      </c>
      <c r="AP53" s="40">
        <v>26427.226036939017</v>
      </c>
      <c r="AQ53" s="40">
        <v>26552.266698537012</v>
      </c>
      <c r="AR53" s="40">
        <v>26686.114619996879</v>
      </c>
      <c r="AS53" s="40">
        <v>26772.727443476251</v>
      </c>
      <c r="AT53" s="40">
        <v>26868.159691870576</v>
      </c>
      <c r="AU53" s="40">
        <v>26964.72477737179</v>
      </c>
      <c r="AV53" s="40">
        <v>27065.435977027038</v>
      </c>
      <c r="AW53" s="40">
        <v>27156.503721499656</v>
      </c>
      <c r="AX53" s="37"/>
    </row>
    <row r="54" spans="1:50">
      <c r="A54" s="52"/>
      <c r="B54" t="s">
        <v>216</v>
      </c>
      <c r="C54" s="40">
        <v>27254.846065440492</v>
      </c>
      <c r="D54" s="40">
        <v>27649.097739579604</v>
      </c>
      <c r="E54" s="40">
        <v>28049.290839511279</v>
      </c>
      <c r="F54" s="40">
        <v>28727.487261833197</v>
      </c>
      <c r="G54" s="40">
        <v>27841.017983822807</v>
      </c>
      <c r="H54" s="40">
        <v>24231.345839155721</v>
      </c>
      <c r="I54" s="40">
        <v>25397.880594712555</v>
      </c>
      <c r="J54" s="40">
        <v>25735.801031783125</v>
      </c>
      <c r="K54" s="40">
        <v>25226.253696182815</v>
      </c>
      <c r="L54" s="40">
        <v>24881.934291240472</v>
      </c>
      <c r="M54" s="40">
        <v>24942.220021477719</v>
      </c>
      <c r="N54" s="40">
        <v>25063.966676434826</v>
      </c>
      <c r="O54" s="40">
        <v>25402.549210813326</v>
      </c>
      <c r="P54" s="40">
        <v>26568.118029064099</v>
      </c>
      <c r="Q54" s="40">
        <v>27228.679212906132</v>
      </c>
      <c r="R54" s="40">
        <v>27074.58422252204</v>
      </c>
      <c r="S54" s="40">
        <v>27289.854320126182</v>
      </c>
      <c r="T54" s="40">
        <v>27559.386292134463</v>
      </c>
      <c r="U54" s="40">
        <v>27685.222391029329</v>
      </c>
      <c r="V54" s="40">
        <v>27870.132143967807</v>
      </c>
      <c r="W54" s="40">
        <v>28071.716865121034</v>
      </c>
      <c r="X54" s="40">
        <v>28033.820429908847</v>
      </c>
      <c r="Y54" s="40">
        <v>27978.312226633643</v>
      </c>
      <c r="Z54" s="40">
        <v>27969.318636232398</v>
      </c>
      <c r="AA54" s="40">
        <v>28001.379246527336</v>
      </c>
      <c r="AB54" s="40">
        <v>28070.102806476047</v>
      </c>
      <c r="AC54" s="40">
        <v>28183.016672566198</v>
      </c>
      <c r="AD54" s="40">
        <v>28376.353986857932</v>
      </c>
      <c r="AE54" s="40">
        <v>28577.417853585641</v>
      </c>
      <c r="AF54" s="40">
        <v>28796.840123587546</v>
      </c>
      <c r="AG54" s="40">
        <v>29073.580467693359</v>
      </c>
      <c r="AH54" s="40">
        <v>29392.088807303306</v>
      </c>
      <c r="AI54" s="40">
        <v>29722.094911822445</v>
      </c>
      <c r="AJ54" s="40">
        <v>30075.380004800336</v>
      </c>
      <c r="AK54" s="40">
        <v>30424.543029315493</v>
      </c>
      <c r="AL54" s="40">
        <v>30813.083175819487</v>
      </c>
      <c r="AM54" s="40">
        <v>31206.809709285346</v>
      </c>
      <c r="AN54" s="40">
        <v>31597.631939595936</v>
      </c>
      <c r="AO54" s="40">
        <v>32023.602606267712</v>
      </c>
      <c r="AP54" s="40">
        <v>32444.446336331202</v>
      </c>
      <c r="AQ54" s="40">
        <v>32874.593836137792</v>
      </c>
      <c r="AR54" s="40">
        <v>33303.275198903641</v>
      </c>
      <c r="AS54" s="40">
        <v>33711.517813153601</v>
      </c>
      <c r="AT54" s="40">
        <v>34135.565302348936</v>
      </c>
      <c r="AU54" s="40">
        <v>34558.997251801833</v>
      </c>
      <c r="AV54" s="40">
        <v>34984.384983940807</v>
      </c>
      <c r="AW54" s="40">
        <v>35394.105642972645</v>
      </c>
      <c r="AX54" s="37"/>
    </row>
    <row r="55" spans="1:50">
      <c r="A55" s="52"/>
      <c r="B55" t="s">
        <v>217</v>
      </c>
      <c r="C55" s="40">
        <v>13441.188580960081</v>
      </c>
      <c r="D55" s="40">
        <v>13633.492036407843</v>
      </c>
      <c r="E55" s="40">
        <v>13828.654170341821</v>
      </c>
      <c r="F55" s="40">
        <v>14153.995995903499</v>
      </c>
      <c r="G55" s="40">
        <v>13541.457745541169</v>
      </c>
      <c r="H55" s="40">
        <v>11819.039157214003</v>
      </c>
      <c r="I55" s="40">
        <v>12347.145911312149</v>
      </c>
      <c r="J55" s="40">
        <v>12425.37908718385</v>
      </c>
      <c r="K55" s="40">
        <v>12194.937874803491</v>
      </c>
      <c r="L55" s="40">
        <v>12077.326138552686</v>
      </c>
      <c r="M55" s="40">
        <v>12134.882228627677</v>
      </c>
      <c r="N55" s="40">
        <v>12192.188154166037</v>
      </c>
      <c r="O55" s="40">
        <v>12354.875315863685</v>
      </c>
      <c r="P55" s="40">
        <v>12849.178615223429</v>
      </c>
      <c r="Q55" s="40">
        <v>13126.289187563203</v>
      </c>
      <c r="R55" s="40">
        <v>13052.955924408252</v>
      </c>
      <c r="S55" s="40">
        <v>13147.492696258943</v>
      </c>
      <c r="T55" s="40">
        <v>13235.910050761619</v>
      </c>
      <c r="U55" s="40">
        <v>13281.547607037639</v>
      </c>
      <c r="V55" s="40">
        <v>13340.642050429087</v>
      </c>
      <c r="W55" s="40">
        <v>13361.175345812002</v>
      </c>
      <c r="X55" s="40">
        <v>13335.392631450051</v>
      </c>
      <c r="Y55" s="40">
        <v>13310.375680402096</v>
      </c>
      <c r="Z55" s="40">
        <v>13299.879267591521</v>
      </c>
      <c r="AA55" s="40">
        <v>13307.273515244178</v>
      </c>
      <c r="AB55" s="40">
        <v>13334.83258461404</v>
      </c>
      <c r="AC55" s="40">
        <v>13383.582111448455</v>
      </c>
      <c r="AD55" s="40">
        <v>13462.7620473305</v>
      </c>
      <c r="AE55" s="40">
        <v>13557.094777146654</v>
      </c>
      <c r="AF55" s="40">
        <v>13666.965010855594</v>
      </c>
      <c r="AG55" s="40">
        <v>13794.303621038935</v>
      </c>
      <c r="AH55" s="40">
        <v>13936.342171151737</v>
      </c>
      <c r="AI55" s="40">
        <v>14085.892172659494</v>
      </c>
      <c r="AJ55" s="40">
        <v>14247.634233187677</v>
      </c>
      <c r="AK55" s="40">
        <v>14414.667666040088</v>
      </c>
      <c r="AL55" s="40">
        <v>14595.95649524741</v>
      </c>
      <c r="AM55" s="40">
        <v>14782.977695502344</v>
      </c>
      <c r="AN55" s="40">
        <v>14972.467076821893</v>
      </c>
      <c r="AO55" s="40">
        <v>15173.151236534102</v>
      </c>
      <c r="AP55" s="40">
        <v>15376.389095519873</v>
      </c>
      <c r="AQ55" s="40">
        <v>15583.469486529937</v>
      </c>
      <c r="AR55" s="40">
        <v>15790.856998230654</v>
      </c>
      <c r="AS55" s="40">
        <v>15995.014088794533</v>
      </c>
      <c r="AT55" s="40">
        <v>16203.188611957679</v>
      </c>
      <c r="AU55" s="40">
        <v>16411.950669331651</v>
      </c>
      <c r="AV55" s="40">
        <v>16621.824943974661</v>
      </c>
      <c r="AW55" s="40">
        <v>16827.836334200343</v>
      </c>
      <c r="AX55" s="37"/>
    </row>
    <row r="56" spans="1:50">
      <c r="A56" s="52"/>
      <c r="B56" t="s">
        <v>218</v>
      </c>
      <c r="C56" s="40">
        <v>491530.39102305402</v>
      </c>
      <c r="D56" s="40">
        <v>498021.00707052555</v>
      </c>
      <c r="E56" s="40">
        <v>504601.82188207109</v>
      </c>
      <c r="F56" s="40">
        <v>515444.80237776256</v>
      </c>
      <c r="G56" s="40">
        <v>514423.18587463611</v>
      </c>
      <c r="H56" s="40">
        <v>471887.79942443094</v>
      </c>
      <c r="I56" s="40">
        <v>483576.85033193481</v>
      </c>
      <c r="J56" s="40">
        <v>489432.48935499077</v>
      </c>
      <c r="K56" s="40">
        <v>482987.85652423301</v>
      </c>
      <c r="L56" s="40">
        <v>477408.17987903702</v>
      </c>
      <c r="M56" s="40">
        <v>476889.34209981706</v>
      </c>
      <c r="N56" s="40">
        <v>482654.60155483481</v>
      </c>
      <c r="O56" s="40">
        <v>488852.21984998439</v>
      </c>
      <c r="P56" s="40">
        <v>506911.40146592562</v>
      </c>
      <c r="Q56" s="40">
        <v>516288.75259905419</v>
      </c>
      <c r="R56" s="40">
        <v>523228.3149328928</v>
      </c>
      <c r="S56" s="40">
        <v>532163.58037149545</v>
      </c>
      <c r="T56" s="40">
        <v>543973.35933396593</v>
      </c>
      <c r="U56" s="40">
        <v>549613.78303259751</v>
      </c>
      <c r="V56" s="40">
        <v>555253.54764739599</v>
      </c>
      <c r="W56" s="40">
        <v>563054.89916069794</v>
      </c>
      <c r="X56" s="40">
        <v>561147.67182790092</v>
      </c>
      <c r="Y56" s="40">
        <v>562674.81366783241</v>
      </c>
      <c r="Z56" s="40">
        <v>565248.02137256658</v>
      </c>
      <c r="AA56" s="40">
        <v>568160.142095207</v>
      </c>
      <c r="AB56" s="40">
        <v>571421.27920319908</v>
      </c>
      <c r="AC56" s="40">
        <v>575142.32498248585</v>
      </c>
      <c r="AD56" s="40">
        <v>581497.14415496239</v>
      </c>
      <c r="AE56" s="40">
        <v>586877.50102956675</v>
      </c>
      <c r="AF56" s="40">
        <v>592059.35283742286</v>
      </c>
      <c r="AG56" s="40">
        <v>597834.95394140703</v>
      </c>
      <c r="AH56" s="40">
        <v>604224.74865311442</v>
      </c>
      <c r="AI56" s="40">
        <v>611002.9305392697</v>
      </c>
      <c r="AJ56" s="40">
        <v>618081.62338407151</v>
      </c>
      <c r="AK56" s="40">
        <v>624458.74619641784</v>
      </c>
      <c r="AL56" s="40">
        <v>632209.92754239379</v>
      </c>
      <c r="AM56" s="40">
        <v>639492.33380343218</v>
      </c>
      <c r="AN56" s="40">
        <v>646579.1817677503</v>
      </c>
      <c r="AO56" s="40">
        <v>655110.66630095488</v>
      </c>
      <c r="AP56" s="40">
        <v>663128.90602272912</v>
      </c>
      <c r="AQ56" s="40">
        <v>671380.49552392587</v>
      </c>
      <c r="AR56" s="40">
        <v>679091.77176165755</v>
      </c>
      <c r="AS56" s="40">
        <v>686059.17641561513</v>
      </c>
      <c r="AT56" s="40">
        <v>694019.09226626775</v>
      </c>
      <c r="AU56" s="40">
        <v>701944.16537302872</v>
      </c>
      <c r="AV56" s="40">
        <v>709918.35732416937</v>
      </c>
      <c r="AW56" s="40">
        <v>717204.23320324824</v>
      </c>
      <c r="AX56" s="37"/>
    </row>
    <row r="57" spans="1:50">
      <c r="A57" s="52"/>
      <c r="B57" t="s">
        <v>219</v>
      </c>
      <c r="C57" s="40">
        <v>233703.47686856537</v>
      </c>
      <c r="D57" s="40">
        <v>236522.80297947195</v>
      </c>
      <c r="E57" s="40">
        <v>239380.1547019337</v>
      </c>
      <c r="F57" s="40">
        <v>247367.77127471945</v>
      </c>
      <c r="G57" s="40">
        <v>246985.37012995241</v>
      </c>
      <c r="H57" s="40">
        <v>226818.14393507197</v>
      </c>
      <c r="I57" s="40">
        <v>229536.57058764956</v>
      </c>
      <c r="J57" s="40">
        <v>236578.33807068627</v>
      </c>
      <c r="K57" s="40">
        <v>235660.76249184637</v>
      </c>
      <c r="L57" s="40">
        <v>235801.11757768612</v>
      </c>
      <c r="M57" s="40">
        <v>234489.38831793924</v>
      </c>
      <c r="N57" s="40">
        <v>235199.29746877894</v>
      </c>
      <c r="O57" s="40">
        <v>237720.63013381511</v>
      </c>
      <c r="P57" s="40">
        <v>245565.93735567507</v>
      </c>
      <c r="Q57" s="40">
        <v>251290.01727811183</v>
      </c>
      <c r="R57" s="40">
        <v>255473.68275660049</v>
      </c>
      <c r="S57" s="40">
        <v>251265.28289658259</v>
      </c>
      <c r="T57" s="40">
        <v>258186.40149101027</v>
      </c>
      <c r="U57" s="40">
        <v>259260.42865481295</v>
      </c>
      <c r="V57" s="40">
        <v>265651.92472966656</v>
      </c>
      <c r="W57" s="40">
        <v>276490.34962333989</v>
      </c>
      <c r="X57" s="40">
        <v>278121.68757288996</v>
      </c>
      <c r="Y57" s="40">
        <v>279750.27653611719</v>
      </c>
      <c r="Z57" s="40">
        <v>277897.68254202412</v>
      </c>
      <c r="AA57" s="40">
        <v>275081.80043900671</v>
      </c>
      <c r="AB57" s="40">
        <v>271055.02003722283</v>
      </c>
      <c r="AC57" s="40">
        <v>267423.47304675868</v>
      </c>
      <c r="AD57" s="40">
        <v>268662.93656066729</v>
      </c>
      <c r="AE57" s="40">
        <v>267483.8304261028</v>
      </c>
      <c r="AF57" s="40">
        <v>265776.77696782822</v>
      </c>
      <c r="AG57" s="40">
        <v>264367.53165826865</v>
      </c>
      <c r="AH57" s="40">
        <v>263592.26702899509</v>
      </c>
      <c r="AI57" s="40">
        <v>263473.97607128776</v>
      </c>
      <c r="AJ57" s="40">
        <v>263114.62772724917</v>
      </c>
      <c r="AK57" s="40">
        <v>262626.22580015473</v>
      </c>
      <c r="AL57" s="40">
        <v>262226.68001698423</v>
      </c>
      <c r="AM57" s="40">
        <v>262448.71911973425</v>
      </c>
      <c r="AN57" s="40">
        <v>262911.10895246308</v>
      </c>
      <c r="AO57" s="40">
        <v>263507.76738522097</v>
      </c>
      <c r="AP57" s="40">
        <v>264078.75138443476</v>
      </c>
      <c r="AQ57" s="40">
        <v>265104.48617677618</v>
      </c>
      <c r="AR57" s="40">
        <v>265599.71261442767</v>
      </c>
      <c r="AS57" s="40">
        <v>265854.88442297332</v>
      </c>
      <c r="AT57" s="40">
        <v>267039.14161653799</v>
      </c>
      <c r="AU57" s="40">
        <v>268287.15849919006</v>
      </c>
      <c r="AV57" s="40">
        <v>269706.54410811269</v>
      </c>
      <c r="AW57" s="40">
        <v>271728.11268233811</v>
      </c>
      <c r="AX57" s="37"/>
    </row>
    <row r="60" spans="1:50">
      <c r="A60" s="50" t="s">
        <v>222</v>
      </c>
      <c r="B60" t="s">
        <v>207</v>
      </c>
      <c r="C60" s="9">
        <v>5919.0685966144019</v>
      </c>
      <c r="D60" s="9">
        <v>6014.1011575100365</v>
      </c>
      <c r="E60" s="9">
        <v>6110.4759776090896</v>
      </c>
      <c r="F60" s="9">
        <v>6213.0278742585706</v>
      </c>
      <c r="G60" s="9">
        <v>6500.2726760975402</v>
      </c>
      <c r="H60" s="9">
        <v>5738.5270419698045</v>
      </c>
      <c r="I60" s="9">
        <v>6381.5037133342485</v>
      </c>
      <c r="J60" s="9">
        <v>6823.2371666848157</v>
      </c>
      <c r="K60" s="9">
        <v>7205.2018436940498</v>
      </c>
      <c r="L60" s="9">
        <v>6788.8312215753476</v>
      </c>
      <c r="M60" s="9">
        <v>6780.686331483189</v>
      </c>
      <c r="N60" s="9">
        <v>6178.7406212100786</v>
      </c>
      <c r="O60" s="9">
        <v>5778.9840529582971</v>
      </c>
      <c r="P60" s="9">
        <v>6261.0430290143249</v>
      </c>
      <c r="Q60" s="9">
        <v>6801.2454746020312</v>
      </c>
      <c r="R60" s="9">
        <v>6608.1123326449824</v>
      </c>
      <c r="S60" s="9">
        <v>6802.1657632176602</v>
      </c>
      <c r="T60" s="9">
        <v>7060.4562813723869</v>
      </c>
      <c r="U60" s="9">
        <v>7299.8605075272799</v>
      </c>
      <c r="V60" s="9">
        <v>7548.0558570408903</v>
      </c>
      <c r="W60" s="9">
        <v>7741.7889997630664</v>
      </c>
      <c r="X60" s="9">
        <v>7890.6305151146498</v>
      </c>
      <c r="Y60" s="9">
        <v>7849.1987252570689</v>
      </c>
      <c r="Z60" s="9">
        <v>7811.4075548338651</v>
      </c>
      <c r="AA60" s="9">
        <v>7802.2123384900287</v>
      </c>
      <c r="AB60" s="9">
        <v>7819.1748135289854</v>
      </c>
      <c r="AC60" s="9">
        <v>7880.410274205211</v>
      </c>
      <c r="AD60" s="9">
        <v>7960.5778319092096</v>
      </c>
      <c r="AE60" s="9">
        <v>8051.6444931304286</v>
      </c>
      <c r="AF60" s="9">
        <v>8160.3039098280333</v>
      </c>
      <c r="AG60" s="9">
        <v>8312.8424705953094</v>
      </c>
      <c r="AH60" s="9">
        <v>8485.324690023288</v>
      </c>
      <c r="AI60" s="9">
        <v>8642.5835244812024</v>
      </c>
      <c r="AJ60" s="9">
        <v>8803.7305045260564</v>
      </c>
      <c r="AK60" s="9">
        <v>8960.5233050556726</v>
      </c>
      <c r="AL60" s="9">
        <v>9121.3571321195832</v>
      </c>
      <c r="AM60" s="9">
        <v>9289.2416645169506</v>
      </c>
      <c r="AN60" s="9">
        <v>9511.5362587378913</v>
      </c>
      <c r="AO60" s="9">
        <v>9736.1386332324055</v>
      </c>
      <c r="AP60" s="9">
        <v>9956.9031633080594</v>
      </c>
      <c r="AQ60" s="9">
        <v>10174.02231099979</v>
      </c>
      <c r="AR60" s="9">
        <v>10381.669752058388</v>
      </c>
      <c r="AS60" s="9">
        <v>10643.215059815675</v>
      </c>
      <c r="AT60" s="9">
        <v>10907.786382768241</v>
      </c>
      <c r="AU60" s="9">
        <v>11172.650778705676</v>
      </c>
      <c r="AV60" s="9">
        <v>11440.302549237298</v>
      </c>
      <c r="AW60" s="9">
        <v>11710.822683433222</v>
      </c>
    </row>
    <row r="61" spans="1:50">
      <c r="A61" s="50"/>
      <c r="B61" t="s">
        <v>208</v>
      </c>
      <c r="C61" s="9">
        <v>4059.8274178005508</v>
      </c>
      <c r="D61" s="9">
        <v>4125.0092601817296</v>
      </c>
      <c r="E61" s="9">
        <v>4191.1603377585125</v>
      </c>
      <c r="F61" s="9">
        <v>4218.077832414504</v>
      </c>
      <c r="G61" s="9">
        <v>4296.6786928120473</v>
      </c>
      <c r="H61" s="9">
        <v>3956.898598439413</v>
      </c>
      <c r="I61" s="9">
        <v>4095.3158669397985</v>
      </c>
      <c r="J61" s="9">
        <v>4360.710692322159</v>
      </c>
      <c r="K61" s="9">
        <v>4450.1171611015561</v>
      </c>
      <c r="L61" s="9">
        <v>4340.9118139878901</v>
      </c>
      <c r="M61" s="9">
        <v>4342.0001097975055</v>
      </c>
      <c r="N61" s="9">
        <v>4150.496729041487</v>
      </c>
      <c r="O61" s="9">
        <v>3952.4364393565629</v>
      </c>
      <c r="P61" s="9">
        <v>4025.8719037420865</v>
      </c>
      <c r="Q61" s="9">
        <v>4139.3026596841955</v>
      </c>
      <c r="R61" s="9">
        <v>3894.7990197697986</v>
      </c>
      <c r="S61" s="9">
        <v>3841.6081518280339</v>
      </c>
      <c r="T61" s="9">
        <v>3929.6840486300939</v>
      </c>
      <c r="U61" s="9">
        <v>4080.8279445865146</v>
      </c>
      <c r="V61" s="9">
        <v>4262.9292265211288</v>
      </c>
      <c r="W61" s="9">
        <v>4341.2529836997237</v>
      </c>
      <c r="X61" s="9">
        <v>4276.2375327681784</v>
      </c>
      <c r="Y61" s="9">
        <v>4139.5201611058019</v>
      </c>
      <c r="Z61" s="9">
        <v>4002.15964574501</v>
      </c>
      <c r="AA61" s="9">
        <v>3885.7709820369028</v>
      </c>
      <c r="AB61" s="9">
        <v>3782.147482334301</v>
      </c>
      <c r="AC61" s="9">
        <v>3704.5036746863466</v>
      </c>
      <c r="AD61" s="9">
        <v>3674.842024334469</v>
      </c>
      <c r="AE61" s="9">
        <v>3673.1139390888761</v>
      </c>
      <c r="AF61" s="9">
        <v>3686.9422786233813</v>
      </c>
      <c r="AG61" s="9">
        <v>3787.9652780662</v>
      </c>
      <c r="AH61" s="9">
        <v>3931.4471059381353</v>
      </c>
      <c r="AI61" s="9">
        <v>4046.1756146203379</v>
      </c>
      <c r="AJ61" s="9">
        <v>4157.7128853925642</v>
      </c>
      <c r="AK61" s="9">
        <v>4258.8088126426737</v>
      </c>
      <c r="AL61" s="9">
        <v>4357.1276248512058</v>
      </c>
      <c r="AM61" s="9">
        <v>4463.4370080596736</v>
      </c>
      <c r="AN61" s="9">
        <v>4564.3781048141682</v>
      </c>
      <c r="AO61" s="9">
        <v>4662.744118598248</v>
      </c>
      <c r="AP61" s="9">
        <v>4760.2920076247456</v>
      </c>
      <c r="AQ61" s="9">
        <v>4856.911608460302</v>
      </c>
      <c r="AR61" s="9">
        <v>4950.5658343555106</v>
      </c>
      <c r="AS61" s="9">
        <v>5039.1890798438171</v>
      </c>
      <c r="AT61" s="9">
        <v>5122.4863906601495</v>
      </c>
      <c r="AU61" s="9">
        <v>5204.641294325088</v>
      </c>
      <c r="AV61" s="9">
        <v>5287.1754333471581</v>
      </c>
      <c r="AW61" s="9">
        <v>5368.5194183714302</v>
      </c>
    </row>
    <row r="62" spans="1:50">
      <c r="A62" s="50"/>
      <c r="B62" t="s">
        <v>209</v>
      </c>
      <c r="C62" s="9">
        <v>1279.8018869530417</v>
      </c>
      <c r="D62" s="9">
        <v>1300.3495202117201</v>
      </c>
      <c r="E62" s="9">
        <v>1320.6442254998137</v>
      </c>
      <c r="F62" s="9">
        <v>1293.6624366760325</v>
      </c>
      <c r="G62" s="9">
        <v>1282.9187703752327</v>
      </c>
      <c r="H62" s="9">
        <v>1015.9243308583322</v>
      </c>
      <c r="I62" s="9">
        <v>1126.6185666434089</v>
      </c>
      <c r="J62" s="9">
        <v>1177.441030987701</v>
      </c>
      <c r="K62" s="9">
        <v>1175.5625883603332</v>
      </c>
      <c r="L62" s="9">
        <v>1131.6096012545659</v>
      </c>
      <c r="M62" s="9">
        <v>1083.212255903064</v>
      </c>
      <c r="N62" s="9">
        <v>1054.3347378732399</v>
      </c>
      <c r="O62" s="9">
        <v>977.99707886440387</v>
      </c>
      <c r="P62" s="9">
        <v>1004.4989793642114</v>
      </c>
      <c r="Q62" s="9">
        <v>980.60096940819051</v>
      </c>
      <c r="R62" s="9">
        <v>893.12601438128956</v>
      </c>
      <c r="S62" s="9">
        <v>823.78014562797148</v>
      </c>
      <c r="T62" s="9">
        <v>804.97168736596791</v>
      </c>
      <c r="U62" s="9">
        <v>810.46955995229519</v>
      </c>
      <c r="V62" s="9">
        <v>831.06149188257348</v>
      </c>
      <c r="W62" s="9">
        <v>838.5228497041287</v>
      </c>
      <c r="X62" s="9">
        <v>801.98580209232557</v>
      </c>
      <c r="Y62" s="9">
        <v>734.03857769015724</v>
      </c>
      <c r="Z62" s="9">
        <v>678.89531658221256</v>
      </c>
      <c r="AA62" s="9">
        <v>633.3550244749249</v>
      </c>
      <c r="AB62" s="9">
        <v>594.34672181179383</v>
      </c>
      <c r="AC62" s="9">
        <v>562.42638426750887</v>
      </c>
      <c r="AD62" s="9">
        <v>543.94023733714937</v>
      </c>
      <c r="AE62" s="9">
        <v>533.90907638077999</v>
      </c>
      <c r="AF62" s="9">
        <v>527.94130392221325</v>
      </c>
      <c r="AG62" s="9">
        <v>535.84038416652857</v>
      </c>
      <c r="AH62" s="9">
        <v>550.19524866392499</v>
      </c>
      <c r="AI62" s="9">
        <v>560.98579295738341</v>
      </c>
      <c r="AJ62" s="9">
        <v>572.79653084034089</v>
      </c>
      <c r="AK62" s="9">
        <v>581.32473207203134</v>
      </c>
      <c r="AL62" s="9">
        <v>592.15994584925761</v>
      </c>
      <c r="AM62" s="9">
        <v>602.35467882669991</v>
      </c>
      <c r="AN62" s="9">
        <v>611.23172837242532</v>
      </c>
      <c r="AO62" s="9">
        <v>622.91461398979504</v>
      </c>
      <c r="AP62" s="9">
        <v>632.91779883776655</v>
      </c>
      <c r="AQ62" s="9">
        <v>643.07574181252266</v>
      </c>
      <c r="AR62" s="9">
        <v>654.1383131560525</v>
      </c>
      <c r="AS62" s="9">
        <v>663.80080982755817</v>
      </c>
      <c r="AT62" s="9">
        <v>673.84111982430534</v>
      </c>
      <c r="AU62" s="9">
        <v>683.76637898375122</v>
      </c>
      <c r="AV62" s="9">
        <v>693.81053170851612</v>
      </c>
      <c r="AW62" s="9">
        <v>702.05072365601802</v>
      </c>
    </row>
    <row r="63" spans="1:50">
      <c r="A63" s="50"/>
      <c r="B63" t="s">
        <v>210</v>
      </c>
      <c r="C63" s="9">
        <v>572.53976404879666</v>
      </c>
      <c r="D63" s="9">
        <v>581.73207515383365</v>
      </c>
      <c r="E63" s="9">
        <v>591.06018162441262</v>
      </c>
      <c r="F63" s="9">
        <v>594.4827413901412</v>
      </c>
      <c r="G63" s="9">
        <v>582.41402214595803</v>
      </c>
      <c r="H63" s="9">
        <v>472.22438746003513</v>
      </c>
      <c r="I63" s="9">
        <v>498.96125077208063</v>
      </c>
      <c r="J63" s="9">
        <v>584.26897678994351</v>
      </c>
      <c r="K63" s="9">
        <v>569.75644442628925</v>
      </c>
      <c r="L63" s="9">
        <v>547.13963732668878</v>
      </c>
      <c r="M63" s="9">
        <v>540.54898581107363</v>
      </c>
      <c r="N63" s="9">
        <v>509.608884039548</v>
      </c>
      <c r="O63" s="9">
        <v>498.00368560933885</v>
      </c>
      <c r="P63" s="9">
        <v>514.84666406862038</v>
      </c>
      <c r="Q63" s="9">
        <v>530.00612191797381</v>
      </c>
      <c r="R63" s="9">
        <v>517.19276228370211</v>
      </c>
      <c r="S63" s="9">
        <v>515.72341621979047</v>
      </c>
      <c r="T63" s="9">
        <v>530.44501328143951</v>
      </c>
      <c r="U63" s="9">
        <v>549.44195650662175</v>
      </c>
      <c r="V63" s="9">
        <v>571.44613691152597</v>
      </c>
      <c r="W63" s="9">
        <v>594.56673360398577</v>
      </c>
      <c r="X63" s="9">
        <v>592.22919043437423</v>
      </c>
      <c r="Y63" s="9">
        <v>577.96912419970567</v>
      </c>
      <c r="Z63" s="9">
        <v>562.86492127620522</v>
      </c>
      <c r="AA63" s="9">
        <v>550.23500755502289</v>
      </c>
      <c r="AB63" s="9">
        <v>538.70187786575025</v>
      </c>
      <c r="AC63" s="9">
        <v>530.68398050326437</v>
      </c>
      <c r="AD63" s="9">
        <v>528.16543921133382</v>
      </c>
      <c r="AE63" s="9">
        <v>528.02391629103204</v>
      </c>
      <c r="AF63" s="9">
        <v>529.26533725203251</v>
      </c>
      <c r="AG63" s="9">
        <v>542.89816186208793</v>
      </c>
      <c r="AH63" s="9">
        <v>562.73182833350791</v>
      </c>
      <c r="AI63" s="9">
        <v>578.71780504798221</v>
      </c>
      <c r="AJ63" s="9">
        <v>594.25342379063147</v>
      </c>
      <c r="AK63" s="9">
        <v>608.05485917861597</v>
      </c>
      <c r="AL63" s="9">
        <v>621.61986893217522</v>
      </c>
      <c r="AM63" s="9">
        <v>636.33241711462131</v>
      </c>
      <c r="AN63" s="9">
        <v>649.53767173349513</v>
      </c>
      <c r="AO63" s="9">
        <v>662.50498496964815</v>
      </c>
      <c r="AP63" s="9">
        <v>675.05374525305228</v>
      </c>
      <c r="AQ63" s="9">
        <v>687.52791311211922</v>
      </c>
      <c r="AR63" s="9">
        <v>699.69989502643057</v>
      </c>
      <c r="AS63" s="9">
        <v>710.62840587760388</v>
      </c>
      <c r="AT63" s="9">
        <v>721.06356188569168</v>
      </c>
      <c r="AU63" s="9">
        <v>731.27853331767437</v>
      </c>
      <c r="AV63" s="9">
        <v>741.50221776485296</v>
      </c>
      <c r="AW63" s="9">
        <v>751.43071560743556</v>
      </c>
    </row>
    <row r="64" spans="1:50">
      <c r="A64" s="50"/>
      <c r="B64" t="s">
        <v>211</v>
      </c>
      <c r="C64" s="9">
        <v>1390.7995536830158</v>
      </c>
      <c r="D64" s="9">
        <v>1413.1292903842595</v>
      </c>
      <c r="E64" s="9">
        <v>1435.7923747547727</v>
      </c>
      <c r="F64" s="9">
        <v>1446.0202529057749</v>
      </c>
      <c r="G64" s="9">
        <v>1435.6370369509734</v>
      </c>
      <c r="H64" s="9">
        <v>1126.1826411563716</v>
      </c>
      <c r="I64" s="9">
        <v>1210.5107391234915</v>
      </c>
      <c r="J64" s="9">
        <v>1453.3050055091949</v>
      </c>
      <c r="K64" s="9">
        <v>1417.7055307811513</v>
      </c>
      <c r="L64" s="9">
        <v>1345.1851301271508</v>
      </c>
      <c r="M64" s="9">
        <v>1313.0048364404722</v>
      </c>
      <c r="N64" s="9">
        <v>1196.561872602447</v>
      </c>
      <c r="O64" s="9">
        <v>1150.8840641284494</v>
      </c>
      <c r="P64" s="9">
        <v>1204.0273342563169</v>
      </c>
      <c r="Q64" s="9">
        <v>1258.3247728939339</v>
      </c>
      <c r="R64" s="9">
        <v>1211.6675338453379</v>
      </c>
      <c r="S64" s="9">
        <v>1180.2576235978038</v>
      </c>
      <c r="T64" s="9">
        <v>1211.0050315495537</v>
      </c>
      <c r="U64" s="9">
        <v>1237.9659152636082</v>
      </c>
      <c r="V64" s="9">
        <v>1285.2953914554632</v>
      </c>
      <c r="W64" s="9">
        <v>1341.4152062574778</v>
      </c>
      <c r="X64" s="9">
        <v>1327.6508325160976</v>
      </c>
      <c r="Y64" s="9">
        <v>1284.2368571279835</v>
      </c>
      <c r="Z64" s="9">
        <v>1230.5138552056605</v>
      </c>
      <c r="AA64" s="9">
        <v>1180.6070450293043</v>
      </c>
      <c r="AB64" s="9">
        <v>1131.7588554559479</v>
      </c>
      <c r="AC64" s="9">
        <v>1092.0742855804137</v>
      </c>
      <c r="AD64" s="9">
        <v>1072.8561533698851</v>
      </c>
      <c r="AE64" s="9">
        <v>1053.2050116362436</v>
      </c>
      <c r="AF64" s="9">
        <v>1036.6027582247307</v>
      </c>
      <c r="AG64" s="9">
        <v>1041.2209393341134</v>
      </c>
      <c r="AH64" s="9">
        <v>1056.6019006723964</v>
      </c>
      <c r="AI64" s="9">
        <v>1067.2163316613974</v>
      </c>
      <c r="AJ64" s="9">
        <v>1076.4357503213046</v>
      </c>
      <c r="AK64" s="9">
        <v>1082.7993664061287</v>
      </c>
      <c r="AL64" s="9">
        <v>1088.7700649584472</v>
      </c>
      <c r="AM64" s="9">
        <v>1097.3399245444632</v>
      </c>
      <c r="AN64" s="9">
        <v>1105.1525947779844</v>
      </c>
      <c r="AO64" s="9">
        <v>1112.4113980236295</v>
      </c>
      <c r="AP64" s="9">
        <v>1118.6240429956856</v>
      </c>
      <c r="AQ64" s="9">
        <v>1125.1308014840567</v>
      </c>
      <c r="AR64" s="9">
        <v>1130.0014349469864</v>
      </c>
      <c r="AS64" s="9">
        <v>1134.0141523167831</v>
      </c>
      <c r="AT64" s="9">
        <v>1138.9093867289841</v>
      </c>
      <c r="AU64" s="9">
        <v>1143.4113124638125</v>
      </c>
      <c r="AV64" s="9">
        <v>1148.0041082724006</v>
      </c>
      <c r="AW64" s="9">
        <v>1152.9857996006319</v>
      </c>
    </row>
    <row r="65" spans="1:49">
      <c r="A65" s="50"/>
      <c r="B65" t="s">
        <v>212</v>
      </c>
      <c r="C65" s="9">
        <v>1580.8391793820788</v>
      </c>
      <c r="D65" s="9">
        <v>1606.2200637439785</v>
      </c>
      <c r="E65" s="9">
        <v>1631.9762057145551</v>
      </c>
      <c r="F65" s="9">
        <v>1633.2631698115547</v>
      </c>
      <c r="G65" s="9">
        <v>1629.4764839074742</v>
      </c>
      <c r="H65" s="9">
        <v>1377.3507057613413</v>
      </c>
      <c r="I65" s="9">
        <v>1479.041127508726</v>
      </c>
      <c r="J65" s="9">
        <v>1495.0912986536589</v>
      </c>
      <c r="K65" s="9">
        <v>1470.6686468181517</v>
      </c>
      <c r="L65" s="9">
        <v>1455.0899706306718</v>
      </c>
      <c r="M65" s="9">
        <v>1404.8250655880552</v>
      </c>
      <c r="N65" s="9">
        <v>1353.325512541533</v>
      </c>
      <c r="O65" s="9">
        <v>1286.9793312604315</v>
      </c>
      <c r="P65" s="9">
        <v>1290.752858093746</v>
      </c>
      <c r="Q65" s="9">
        <v>1319.4013611402479</v>
      </c>
      <c r="R65" s="9">
        <v>1276.6266420684601</v>
      </c>
      <c r="S65" s="9">
        <v>1275.8264123326887</v>
      </c>
      <c r="T65" s="9">
        <v>1318.4962131711343</v>
      </c>
      <c r="U65" s="9">
        <v>1372.4435446435114</v>
      </c>
      <c r="V65" s="9">
        <v>1431.4933730269008</v>
      </c>
      <c r="W65" s="9">
        <v>1490.9649395859706</v>
      </c>
      <c r="X65" s="9">
        <v>1484.3921277709005</v>
      </c>
      <c r="Y65" s="9">
        <v>1452.3618634833317</v>
      </c>
      <c r="Z65" s="9">
        <v>1417.8905565858256</v>
      </c>
      <c r="AA65" s="9">
        <v>1388.7561134396149</v>
      </c>
      <c r="AB65" s="9">
        <v>1361.6837816984794</v>
      </c>
      <c r="AC65" s="9">
        <v>1342.4787146985743</v>
      </c>
      <c r="AD65" s="9">
        <v>1332.5214233126133</v>
      </c>
      <c r="AE65" s="9">
        <v>1325.4804726793673</v>
      </c>
      <c r="AF65" s="9">
        <v>1320.0443166600116</v>
      </c>
      <c r="AG65" s="9">
        <v>1348.1978589370071</v>
      </c>
      <c r="AH65" s="9">
        <v>1393.1395026170853</v>
      </c>
      <c r="AI65" s="9">
        <v>1426.9184294962147</v>
      </c>
      <c r="AJ65" s="9">
        <v>1458.2395535369008</v>
      </c>
      <c r="AK65" s="9">
        <v>1484.2580936818999</v>
      </c>
      <c r="AL65" s="9">
        <v>1508.8723454603603</v>
      </c>
      <c r="AM65" s="9">
        <v>1535.3646425537561</v>
      </c>
      <c r="AN65" s="9">
        <v>1557.678632428047</v>
      </c>
      <c r="AO65" s="9">
        <v>1578.9312073720423</v>
      </c>
      <c r="AP65" s="9">
        <v>1598.7129422560895</v>
      </c>
      <c r="AQ65" s="9">
        <v>1617.8613887565737</v>
      </c>
      <c r="AR65" s="9">
        <v>1635.6853346407756</v>
      </c>
      <c r="AS65" s="9">
        <v>1649.2259500845132</v>
      </c>
      <c r="AT65" s="9">
        <v>1661.2285012483169</v>
      </c>
      <c r="AU65" s="9">
        <v>1672.3366259680349</v>
      </c>
      <c r="AV65" s="9">
        <v>1683.1181407336373</v>
      </c>
      <c r="AW65" s="9">
        <v>1692.950414654309</v>
      </c>
    </row>
    <row r="66" spans="1:49">
      <c r="A66" s="50"/>
      <c r="B66" t="s">
        <v>213</v>
      </c>
      <c r="C66" s="9">
        <v>1304.8580669018968</v>
      </c>
      <c r="D66" s="9">
        <v>1325.8079852343119</v>
      </c>
      <c r="E66" s="9">
        <v>1347.0652435293564</v>
      </c>
      <c r="F66" s="9">
        <v>1354.7649213798652</v>
      </c>
      <c r="G66" s="9">
        <v>1442.9630431234089</v>
      </c>
      <c r="H66" s="9">
        <v>1250.7330712559117</v>
      </c>
      <c r="I66" s="9">
        <v>1344.6631813543834</v>
      </c>
      <c r="J66" s="9">
        <v>1445.1061948836939</v>
      </c>
      <c r="K66" s="9">
        <v>1488.4577149140146</v>
      </c>
      <c r="L66" s="9">
        <v>1480.2990946659384</v>
      </c>
      <c r="M66" s="9">
        <v>1441.3510942017961</v>
      </c>
      <c r="N66" s="9">
        <v>1407.4556210497087</v>
      </c>
      <c r="O66" s="9">
        <v>1370.0984276345425</v>
      </c>
      <c r="P66" s="9">
        <v>1414.9617246531529</v>
      </c>
      <c r="Q66" s="9">
        <v>1475.1197268448591</v>
      </c>
      <c r="R66" s="9">
        <v>1485.9150931064869</v>
      </c>
      <c r="S66" s="9">
        <v>1512.0022564533645</v>
      </c>
      <c r="T66" s="9">
        <v>1564.9269344563195</v>
      </c>
      <c r="U66" s="9">
        <v>1624.499738381576</v>
      </c>
      <c r="V66" s="9">
        <v>1689.3969032939144</v>
      </c>
      <c r="W66" s="9">
        <v>1774.4487631609245</v>
      </c>
      <c r="X66" s="9">
        <v>1791.5766692810503</v>
      </c>
      <c r="Y66" s="9">
        <v>1762.8413980288285</v>
      </c>
      <c r="Z66" s="9">
        <v>1727.7795255678072</v>
      </c>
      <c r="AA66" s="9">
        <v>1698.315001854515</v>
      </c>
      <c r="AB66" s="9">
        <v>1670.7738925658589</v>
      </c>
      <c r="AC66" s="9">
        <v>1653.6463253901004</v>
      </c>
      <c r="AD66" s="9">
        <v>1648.2418121258888</v>
      </c>
      <c r="AE66" s="9">
        <v>1648.6054132415054</v>
      </c>
      <c r="AF66" s="9">
        <v>1651.7033264709444</v>
      </c>
      <c r="AG66" s="9">
        <v>1689.5737739610838</v>
      </c>
      <c r="AH66" s="9">
        <v>1745.074309880458</v>
      </c>
      <c r="AI66" s="9">
        <v>1789.6967668840468</v>
      </c>
      <c r="AJ66" s="9">
        <v>1833.5542707421353</v>
      </c>
      <c r="AK66" s="9">
        <v>1872.5102760917739</v>
      </c>
      <c r="AL66" s="9">
        <v>1910.2990466808203</v>
      </c>
      <c r="AM66" s="9">
        <v>1951.8779557380046</v>
      </c>
      <c r="AN66" s="9">
        <v>1988.3467089902695</v>
      </c>
      <c r="AO66" s="9">
        <v>2023.8788461837569</v>
      </c>
      <c r="AP66" s="9">
        <v>2058.4121921185179</v>
      </c>
      <c r="AQ66" s="9">
        <v>2092.4620280854465</v>
      </c>
      <c r="AR66" s="9">
        <v>2125.7327568676183</v>
      </c>
      <c r="AS66" s="9">
        <v>2155.7344820772305</v>
      </c>
      <c r="AT66" s="9">
        <v>2183.9820870015537</v>
      </c>
      <c r="AU66" s="9">
        <v>2211.6636224780582</v>
      </c>
      <c r="AV66" s="9">
        <v>2239.2618930466183</v>
      </c>
      <c r="AW66" s="9">
        <v>2265.8054359560442</v>
      </c>
    </row>
    <row r="67" spans="1:49">
      <c r="A67" s="50"/>
      <c r="B67" t="s">
        <v>214</v>
      </c>
      <c r="C67" s="9">
        <v>9917.1633971496576</v>
      </c>
      <c r="D67" s="9">
        <v>10076.386663288284</v>
      </c>
      <c r="E67" s="9">
        <v>10238.029338448994</v>
      </c>
      <c r="F67" s="9">
        <v>10282.612420322805</v>
      </c>
      <c r="G67" s="9">
        <v>11320.509666215912</v>
      </c>
      <c r="H67" s="9">
        <v>9072.1141256874525</v>
      </c>
      <c r="I67" s="9">
        <v>10275.789681635119</v>
      </c>
      <c r="J67" s="9">
        <v>11664.110576900457</v>
      </c>
      <c r="K67" s="9">
        <v>12557.781830818922</v>
      </c>
      <c r="L67" s="9">
        <v>12357.405577253377</v>
      </c>
      <c r="M67" s="9">
        <v>11771.565335518331</v>
      </c>
      <c r="N67" s="9">
        <v>10669.817203569262</v>
      </c>
      <c r="O67" s="9">
        <v>9870.8056870998389</v>
      </c>
      <c r="P67" s="9">
        <v>10637.305820749563</v>
      </c>
      <c r="Q67" s="9">
        <v>11853.298533741901</v>
      </c>
      <c r="R67" s="9">
        <v>11673.357916250816</v>
      </c>
      <c r="S67" s="9">
        <v>12019.803509491918</v>
      </c>
      <c r="T67" s="9">
        <v>12369.955947033832</v>
      </c>
      <c r="U67" s="9">
        <v>12810.396307902025</v>
      </c>
      <c r="V67" s="9">
        <v>13320.582723432923</v>
      </c>
      <c r="W67" s="9">
        <v>13826.739963043303</v>
      </c>
      <c r="X67" s="9">
        <v>14262.467940360362</v>
      </c>
      <c r="Y67" s="9">
        <v>14171.409423030187</v>
      </c>
      <c r="Z67" s="9">
        <v>14034.50994869609</v>
      </c>
      <c r="AA67" s="9">
        <v>13913.397066374278</v>
      </c>
      <c r="AB67" s="9">
        <v>13815.272476115628</v>
      </c>
      <c r="AC67" s="9">
        <v>13785.350178492534</v>
      </c>
      <c r="AD67" s="9">
        <v>13786.869241451221</v>
      </c>
      <c r="AE67" s="9">
        <v>13828.998321589881</v>
      </c>
      <c r="AF67" s="9">
        <v>13918.011823326911</v>
      </c>
      <c r="AG67" s="9">
        <v>14082.11809340276</v>
      </c>
      <c r="AH67" s="9">
        <v>14287.487965157732</v>
      </c>
      <c r="AI67" s="9">
        <v>14487.693972044319</v>
      </c>
      <c r="AJ67" s="9">
        <v>14704.160515504022</v>
      </c>
      <c r="AK67" s="9">
        <v>14923.012458746454</v>
      </c>
      <c r="AL67" s="9">
        <v>15145.608063222906</v>
      </c>
      <c r="AM67" s="9">
        <v>15383.054791692841</v>
      </c>
      <c r="AN67" s="9">
        <v>15696.555936589984</v>
      </c>
      <c r="AO67" s="9">
        <v>16012.34501620523</v>
      </c>
      <c r="AP67" s="9">
        <v>16327.016735210806</v>
      </c>
      <c r="AQ67" s="9">
        <v>16636.041354781199</v>
      </c>
      <c r="AR67" s="9">
        <v>16937.586720843468</v>
      </c>
      <c r="AS67" s="9">
        <v>17310.621705315942</v>
      </c>
      <c r="AT67" s="9">
        <v>17683.886970345164</v>
      </c>
      <c r="AU67" s="9">
        <v>18058.791272482114</v>
      </c>
      <c r="AV67" s="9">
        <v>18435.864314752285</v>
      </c>
      <c r="AW67" s="9">
        <v>18811.595794767971</v>
      </c>
    </row>
    <row r="68" spans="1:49">
      <c r="A68" s="50"/>
      <c r="B68" t="s">
        <v>215</v>
      </c>
      <c r="C68" s="9">
        <v>783.15692883630197</v>
      </c>
      <c r="D68" s="9">
        <v>795.73076664805592</v>
      </c>
      <c r="E68" s="9">
        <v>808.49374464373784</v>
      </c>
      <c r="F68" s="9">
        <v>828.62590302067872</v>
      </c>
      <c r="G68" s="9">
        <v>832.15467179746463</v>
      </c>
      <c r="H68" s="9">
        <v>673.63505846608484</v>
      </c>
      <c r="I68" s="9">
        <v>726.16109827158039</v>
      </c>
      <c r="J68" s="9">
        <v>778.94335126532485</v>
      </c>
      <c r="K68" s="9">
        <v>766.56089160631905</v>
      </c>
      <c r="L68" s="9">
        <v>718.45233606324666</v>
      </c>
      <c r="M68" s="9">
        <v>682.9145955452791</v>
      </c>
      <c r="N68" s="9">
        <v>670.34411753127938</v>
      </c>
      <c r="O68" s="9">
        <v>632.73237794653323</v>
      </c>
      <c r="P68" s="9">
        <v>632.63566011438741</v>
      </c>
      <c r="Q68" s="9">
        <v>624.22751709378429</v>
      </c>
      <c r="R68" s="9">
        <v>575.89266640236315</v>
      </c>
      <c r="S68" s="9">
        <v>546.07616680280171</v>
      </c>
      <c r="T68" s="9">
        <v>547.61183546914413</v>
      </c>
      <c r="U68" s="9">
        <v>560.26396756612223</v>
      </c>
      <c r="V68" s="9">
        <v>579.77469982402806</v>
      </c>
      <c r="W68" s="9">
        <v>579.80412607650567</v>
      </c>
      <c r="X68" s="9">
        <v>553.64291606375889</v>
      </c>
      <c r="Y68" s="9">
        <v>519.8353350503412</v>
      </c>
      <c r="Z68" s="9">
        <v>487.74869593940815</v>
      </c>
      <c r="AA68" s="9">
        <v>459.57919408530927</v>
      </c>
      <c r="AB68" s="9">
        <v>434.23816191496473</v>
      </c>
      <c r="AC68" s="9">
        <v>413.09394792975564</v>
      </c>
      <c r="AD68" s="9">
        <v>399.73684125817721</v>
      </c>
      <c r="AE68" s="9">
        <v>390.22276633139205</v>
      </c>
      <c r="AF68" s="9">
        <v>383.3938071786684</v>
      </c>
      <c r="AG68" s="9">
        <v>386.91350724727823</v>
      </c>
      <c r="AH68" s="9">
        <v>395.39474194869155</v>
      </c>
      <c r="AI68" s="9">
        <v>401.2746371046814</v>
      </c>
      <c r="AJ68" s="9">
        <v>406.96002464867775</v>
      </c>
      <c r="AK68" s="9">
        <v>411.56108816673446</v>
      </c>
      <c r="AL68" s="9">
        <v>416.39379549115785</v>
      </c>
      <c r="AM68" s="9">
        <v>421.90920343262547</v>
      </c>
      <c r="AN68" s="9">
        <v>426.51435962279857</v>
      </c>
      <c r="AO68" s="9">
        <v>431.27987919916313</v>
      </c>
      <c r="AP68" s="9">
        <v>435.83690473791046</v>
      </c>
      <c r="AQ68" s="9">
        <v>440.49047592299382</v>
      </c>
      <c r="AR68" s="9">
        <v>445.05517814168047</v>
      </c>
      <c r="AS68" s="9">
        <v>448.18365801298756</v>
      </c>
      <c r="AT68" s="9">
        <v>451.14367548019311</v>
      </c>
      <c r="AU68" s="9">
        <v>454.06541001446061</v>
      </c>
      <c r="AV68" s="9">
        <v>457.0868903782445</v>
      </c>
      <c r="AW68" s="9">
        <v>459.98731203953901</v>
      </c>
    </row>
    <row r="69" spans="1:49">
      <c r="A69" s="50"/>
      <c r="B69" t="s">
        <v>216</v>
      </c>
      <c r="C69" s="9">
        <v>1486.4245882704447</v>
      </c>
      <c r="D69" s="9">
        <v>1510.2896158327781</v>
      </c>
      <c r="E69" s="9">
        <v>1534.5101913207977</v>
      </c>
      <c r="F69" s="9">
        <v>1529.8588383974318</v>
      </c>
      <c r="G69" s="9">
        <v>1632.7416962157238</v>
      </c>
      <c r="H69" s="9">
        <v>1208.6781939983923</v>
      </c>
      <c r="I69" s="9">
        <v>1374.0926963345639</v>
      </c>
      <c r="J69" s="9">
        <v>1536.1653164063086</v>
      </c>
      <c r="K69" s="9">
        <v>1451.6694358369937</v>
      </c>
      <c r="L69" s="9">
        <v>1342.5116250096764</v>
      </c>
      <c r="M69" s="9">
        <v>1321.6367270601349</v>
      </c>
      <c r="N69" s="9">
        <v>1296.7081084249073</v>
      </c>
      <c r="O69" s="9">
        <v>1247.9058695047647</v>
      </c>
      <c r="P69" s="9">
        <v>1401.4914884189748</v>
      </c>
      <c r="Q69" s="9">
        <v>1428.1059909638834</v>
      </c>
      <c r="R69" s="9">
        <v>1258.5822276462154</v>
      </c>
      <c r="S69" s="9">
        <v>1266.1829330660444</v>
      </c>
      <c r="T69" s="9">
        <v>1317.9268336609423</v>
      </c>
      <c r="U69" s="9">
        <v>1383.0084872459095</v>
      </c>
      <c r="V69" s="9">
        <v>1456.9588248529908</v>
      </c>
      <c r="W69" s="9">
        <v>1522.7603220046487</v>
      </c>
      <c r="X69" s="9">
        <v>1526.4985497073978</v>
      </c>
      <c r="Y69" s="9">
        <v>1499.9030920638204</v>
      </c>
      <c r="Z69" s="9">
        <v>1473.5549706722313</v>
      </c>
      <c r="AA69" s="9">
        <v>1453.2657229530246</v>
      </c>
      <c r="AB69" s="9">
        <v>1435.0269194677026</v>
      </c>
      <c r="AC69" s="9">
        <v>1424.5149586569553</v>
      </c>
      <c r="AD69" s="9">
        <v>1423.0784448710185</v>
      </c>
      <c r="AE69" s="9">
        <v>1423.8327421159038</v>
      </c>
      <c r="AF69" s="9">
        <v>1425.7021802756383</v>
      </c>
      <c r="AG69" s="9">
        <v>1461.6693667750399</v>
      </c>
      <c r="AH69" s="9">
        <v>1515.257322228246</v>
      </c>
      <c r="AI69" s="9">
        <v>1558.3049190932293</v>
      </c>
      <c r="AJ69" s="9">
        <v>1599.4575763468977</v>
      </c>
      <c r="AK69" s="9">
        <v>1635.1882945578996</v>
      </c>
      <c r="AL69" s="9">
        <v>1670.1969473954441</v>
      </c>
      <c r="AM69" s="9">
        <v>1707.2816042595284</v>
      </c>
      <c r="AN69" s="9">
        <v>1740.1738354052311</v>
      </c>
      <c r="AO69" s="9">
        <v>1772.4466030942669</v>
      </c>
      <c r="AP69" s="9">
        <v>1802.9472094620517</v>
      </c>
      <c r="AQ69" s="9">
        <v>1832.956946184355</v>
      </c>
      <c r="AR69" s="9">
        <v>1861.8072889901332</v>
      </c>
      <c r="AS69" s="9">
        <v>1885.0515870193437</v>
      </c>
      <c r="AT69" s="9">
        <v>1907.0082515543077</v>
      </c>
      <c r="AU69" s="9">
        <v>1928.0691561663257</v>
      </c>
      <c r="AV69" s="9">
        <v>1948.8459654731694</v>
      </c>
      <c r="AW69" s="9">
        <v>1968.4101578895288</v>
      </c>
    </row>
    <row r="70" spans="1:49">
      <c r="A70" s="50"/>
      <c r="B70" t="s">
        <v>217</v>
      </c>
      <c r="C70" s="9">
        <v>436.97009476028546</v>
      </c>
      <c r="D70" s="9">
        <v>443.98579097364444</v>
      </c>
      <c r="E70" s="9">
        <v>451.10569283891579</v>
      </c>
      <c r="F70" s="9">
        <v>448.12677511019507</v>
      </c>
      <c r="G70" s="9">
        <v>431.97366611350731</v>
      </c>
      <c r="H70" s="9">
        <v>352.75110220696797</v>
      </c>
      <c r="I70" s="9">
        <v>386.71234988376517</v>
      </c>
      <c r="J70" s="9">
        <v>400.31789678400833</v>
      </c>
      <c r="K70" s="9">
        <v>391.71692387581987</v>
      </c>
      <c r="L70" s="9">
        <v>382.67029380267559</v>
      </c>
      <c r="M70" s="9">
        <v>385.75876126735693</v>
      </c>
      <c r="N70" s="9">
        <v>380.6829898014725</v>
      </c>
      <c r="O70" s="9">
        <v>354.49962210890664</v>
      </c>
      <c r="P70" s="9">
        <v>353.85626187161165</v>
      </c>
      <c r="Q70" s="9">
        <v>337.63201810148155</v>
      </c>
      <c r="R70" s="9">
        <v>307.70791134395216</v>
      </c>
      <c r="S70" s="9">
        <v>290.60500468491563</v>
      </c>
      <c r="T70" s="9">
        <v>290.79376058155873</v>
      </c>
      <c r="U70" s="9">
        <v>298.40236019258276</v>
      </c>
      <c r="V70" s="9">
        <v>310.1135193866354</v>
      </c>
      <c r="W70" s="9">
        <v>308.21889229258369</v>
      </c>
      <c r="X70" s="9">
        <v>292.23506159605159</v>
      </c>
      <c r="Y70" s="9">
        <v>273.82111845157567</v>
      </c>
      <c r="Z70" s="9">
        <v>256.83771659253716</v>
      </c>
      <c r="AA70" s="9">
        <v>242.40098927265086</v>
      </c>
      <c r="AB70" s="9">
        <v>229.65580804612381</v>
      </c>
      <c r="AC70" s="9">
        <v>219.19820764847694</v>
      </c>
      <c r="AD70" s="9">
        <v>213.34705538662999</v>
      </c>
      <c r="AE70" s="9">
        <v>210.11244490734165</v>
      </c>
      <c r="AF70" s="9">
        <v>208.55948112986911</v>
      </c>
      <c r="AG70" s="9">
        <v>213.42360698027454</v>
      </c>
      <c r="AH70" s="9">
        <v>221.23523798553816</v>
      </c>
      <c r="AI70" s="9">
        <v>227.14892451853072</v>
      </c>
      <c r="AJ70" s="9">
        <v>232.73857081152363</v>
      </c>
      <c r="AK70" s="9">
        <v>237.6726367762198</v>
      </c>
      <c r="AL70" s="9">
        <v>242.50795563944783</v>
      </c>
      <c r="AM70" s="9">
        <v>247.79010101909094</v>
      </c>
      <c r="AN70" s="9">
        <v>252.51815091336178</v>
      </c>
      <c r="AO70" s="9">
        <v>257.17922754690841</v>
      </c>
      <c r="AP70" s="9">
        <v>261.81602924535423</v>
      </c>
      <c r="AQ70" s="9">
        <v>266.50754873863212</v>
      </c>
      <c r="AR70" s="9">
        <v>271.16455427883676</v>
      </c>
      <c r="AS70" s="9">
        <v>275.11933840494709</v>
      </c>
      <c r="AT70" s="9">
        <v>278.9640564668735</v>
      </c>
      <c r="AU70" s="9">
        <v>282.86514750923101</v>
      </c>
      <c r="AV70" s="9">
        <v>286.88965097739543</v>
      </c>
      <c r="AW70" s="9">
        <v>290.95792733738989</v>
      </c>
    </row>
    <row r="71" spans="1:49">
      <c r="A71" s="50"/>
      <c r="B71" t="s">
        <v>218</v>
      </c>
      <c r="C71" s="9">
        <v>9173.587969971697</v>
      </c>
      <c r="D71" s="9">
        <v>9320.8728921106958</v>
      </c>
      <c r="E71" s="9">
        <v>9469.6115450396246</v>
      </c>
      <c r="F71" s="9">
        <v>9615.8160426707236</v>
      </c>
      <c r="G71" s="9">
        <v>10043.787961973925</v>
      </c>
      <c r="H71" s="9">
        <v>8305.161815124573</v>
      </c>
      <c r="I71" s="9">
        <v>8831.3297315153977</v>
      </c>
      <c r="J71" s="9">
        <v>9530.1342284275142</v>
      </c>
      <c r="K71" s="9">
        <v>9665.7984814773245</v>
      </c>
      <c r="L71" s="9">
        <v>9266.1017351003429</v>
      </c>
      <c r="M71" s="9">
        <v>9096.5470512532047</v>
      </c>
      <c r="N71" s="9">
        <v>8738.0237451659141</v>
      </c>
      <c r="O71" s="9">
        <v>8365.7869098180763</v>
      </c>
      <c r="P71" s="9">
        <v>8696.1721681645631</v>
      </c>
      <c r="Q71" s="9">
        <v>9029.0682911037729</v>
      </c>
      <c r="R71" s="9">
        <v>8627.24682838015</v>
      </c>
      <c r="S71" s="9">
        <v>8512.4069235228271</v>
      </c>
      <c r="T71" s="9">
        <v>8756.8693140266496</v>
      </c>
      <c r="U71" s="9">
        <v>9081.90148055586</v>
      </c>
      <c r="V71" s="9">
        <v>9495.035405064762</v>
      </c>
      <c r="W71" s="9">
        <v>9735.1727437154514</v>
      </c>
      <c r="X71" s="9">
        <v>9517.1048644243383</v>
      </c>
      <c r="Y71" s="9">
        <v>9176.9153004801574</v>
      </c>
      <c r="Z71" s="9">
        <v>8847.0614108005448</v>
      </c>
      <c r="AA71" s="9">
        <v>8560.0506863359478</v>
      </c>
      <c r="AB71" s="9">
        <v>8301.5797068145439</v>
      </c>
      <c r="AC71" s="9">
        <v>8100.7167621593844</v>
      </c>
      <c r="AD71" s="9">
        <v>8020.2691662518982</v>
      </c>
      <c r="AE71" s="9">
        <v>7969.3119159525386</v>
      </c>
      <c r="AF71" s="9">
        <v>7945.8245905340518</v>
      </c>
      <c r="AG71" s="9">
        <v>8117.242377266467</v>
      </c>
      <c r="AH71" s="9">
        <v>8386.1622121219552</v>
      </c>
      <c r="AI71" s="9">
        <v>8602.3300181514296</v>
      </c>
      <c r="AJ71" s="9">
        <v>8807.97383912449</v>
      </c>
      <c r="AK71" s="9">
        <v>8978.3244782796282</v>
      </c>
      <c r="AL71" s="9">
        <v>9158.0228325279259</v>
      </c>
      <c r="AM71" s="9">
        <v>9338.7257710076665</v>
      </c>
      <c r="AN71" s="9">
        <v>9513.2969618556563</v>
      </c>
      <c r="AO71" s="9">
        <v>9701.0710537959585</v>
      </c>
      <c r="AP71" s="9">
        <v>9873.7584712764474</v>
      </c>
      <c r="AQ71" s="9">
        <v>10045.262237658206</v>
      </c>
      <c r="AR71" s="9">
        <v>10201.40942736017</v>
      </c>
      <c r="AS71" s="9">
        <v>10340.174697262613</v>
      </c>
      <c r="AT71" s="9">
        <v>10486.988183059715</v>
      </c>
      <c r="AU71" s="9">
        <v>10630.115198815558</v>
      </c>
      <c r="AV71" s="9">
        <v>10773.167501040478</v>
      </c>
      <c r="AW71" s="9">
        <v>10904.940109617733</v>
      </c>
    </row>
    <row r="72" spans="1:49">
      <c r="A72" s="50"/>
      <c r="B72" t="s">
        <v>219</v>
      </c>
      <c r="C72" s="9">
        <v>5316.2677456708479</v>
      </c>
      <c r="D72" s="9">
        <v>5401.6221439231231</v>
      </c>
      <c r="E72" s="9">
        <v>5488.0435628423184</v>
      </c>
      <c r="F72" s="9">
        <v>5778.7100027873466</v>
      </c>
      <c r="G72" s="9">
        <v>6216.3853361071106</v>
      </c>
      <c r="H72" s="9">
        <v>4935.1739342263836</v>
      </c>
      <c r="I72" s="9">
        <v>5285.3398932536638</v>
      </c>
      <c r="J72" s="9">
        <v>5957.8664899189143</v>
      </c>
      <c r="K72" s="9">
        <v>6283.0722159485813</v>
      </c>
      <c r="L72" s="9">
        <v>6145.7787411200916</v>
      </c>
      <c r="M72" s="9">
        <v>5772.7290480663123</v>
      </c>
      <c r="N72" s="9">
        <v>5083.9528424971677</v>
      </c>
      <c r="O72" s="9">
        <v>4816.9120744237362</v>
      </c>
      <c r="P72" s="9">
        <v>5304.2321079644807</v>
      </c>
      <c r="Q72" s="9">
        <v>6029.3031520155982</v>
      </c>
      <c r="R72" s="9">
        <v>6052.5004928506505</v>
      </c>
      <c r="S72" s="9">
        <v>6132.3993997757289</v>
      </c>
      <c r="T72" s="9">
        <v>6569.7318280203936</v>
      </c>
      <c r="U72" s="9">
        <v>6860.7660484327243</v>
      </c>
      <c r="V72" s="9">
        <v>7322.5851887765648</v>
      </c>
      <c r="W72" s="9">
        <v>7872.6515589292485</v>
      </c>
      <c r="X72" s="9">
        <v>8106.8476212350079</v>
      </c>
      <c r="Y72" s="9">
        <v>8101.7427731016369</v>
      </c>
      <c r="Z72" s="9">
        <v>7968.4618776604466</v>
      </c>
      <c r="AA72" s="9">
        <v>7819.1371891526487</v>
      </c>
      <c r="AB72" s="9">
        <v>7647.9029227735637</v>
      </c>
      <c r="AC72" s="9">
        <v>7523.0681865390579</v>
      </c>
      <c r="AD72" s="9">
        <v>7540.509975276902</v>
      </c>
      <c r="AE72" s="9">
        <v>7485.1688752325917</v>
      </c>
      <c r="AF72" s="9">
        <v>7431.5316629991821</v>
      </c>
      <c r="AG72" s="9">
        <v>7420.7448654645914</v>
      </c>
      <c r="AH72" s="9">
        <v>7440.7028458855448</v>
      </c>
      <c r="AI72" s="9">
        <v>7467.98088961129</v>
      </c>
      <c r="AJ72" s="9">
        <v>7484.5145115614023</v>
      </c>
      <c r="AK72" s="9">
        <v>7491.0810171766061</v>
      </c>
      <c r="AL72" s="9">
        <v>7494.4826546423619</v>
      </c>
      <c r="AM72" s="9">
        <v>7514.0061293007839</v>
      </c>
      <c r="AN72" s="9">
        <v>7581.969719599535</v>
      </c>
      <c r="AO72" s="9">
        <v>7648.0624742110604</v>
      </c>
      <c r="AP72" s="9">
        <v>7704.5410986926991</v>
      </c>
      <c r="AQ72" s="9">
        <v>7764.1725142401829</v>
      </c>
      <c r="AR72" s="9">
        <v>7796.0188076541381</v>
      </c>
      <c r="AS72" s="9">
        <v>7856.6279265563626</v>
      </c>
      <c r="AT72" s="9">
        <v>7940.5940726571116</v>
      </c>
      <c r="AU72" s="9">
        <v>8019.1919949184648</v>
      </c>
      <c r="AV72" s="9">
        <v>8096.2007808542166</v>
      </c>
      <c r="AW72" s="9">
        <v>8185.1553049106597</v>
      </c>
    </row>
    <row r="75" spans="1:49">
      <c r="A75" s="50" t="s">
        <v>203</v>
      </c>
      <c r="B75" t="s">
        <v>207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</row>
    <row r="76" spans="1:49">
      <c r="A76" s="50"/>
      <c r="B76" t="s">
        <v>208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53.847646628417756</v>
      </c>
      <c r="X76" s="9">
        <v>128.94142084794902</v>
      </c>
      <c r="Y76" s="9">
        <v>192.41283625478783</v>
      </c>
      <c r="Z76" s="9">
        <v>241.24574226858351</v>
      </c>
      <c r="AA76" s="9">
        <v>278.73539986157573</v>
      </c>
      <c r="AB76" s="9">
        <v>305.49030022201435</v>
      </c>
      <c r="AC76" s="9">
        <v>329.38448506666475</v>
      </c>
      <c r="AD76" s="9">
        <v>206.73384904298442</v>
      </c>
      <c r="AE76" s="9">
        <v>123.63545936882056</v>
      </c>
      <c r="AF76" s="9">
        <v>65.941318764084585</v>
      </c>
      <c r="AG76" s="9">
        <v>49.093098416151058</v>
      </c>
      <c r="AH76" s="9">
        <v>49.160306905463514</v>
      </c>
      <c r="AI76" s="9">
        <v>40.87195933530333</v>
      </c>
      <c r="AJ76" s="9">
        <v>32.231363893421737</v>
      </c>
      <c r="AK76" s="9">
        <v>22.398054249327831</v>
      </c>
      <c r="AL76" s="9">
        <v>12.800723401404944</v>
      </c>
      <c r="AM76" s="9">
        <v>7.5329038860249469</v>
      </c>
      <c r="AN76" s="9">
        <v>2.6024434871469744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</row>
    <row r="77" spans="1:49">
      <c r="A77" s="50"/>
      <c r="B77" t="s">
        <v>209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21.957378743011638</v>
      </c>
      <c r="X77" s="9">
        <v>51.831944804935283</v>
      </c>
      <c r="Y77" s="9">
        <v>74.885698011651314</v>
      </c>
      <c r="Z77" s="9">
        <v>89.559262876505997</v>
      </c>
      <c r="AA77" s="9">
        <v>99.82011471315451</v>
      </c>
      <c r="AB77" s="9">
        <v>105.69453469580037</v>
      </c>
      <c r="AC77" s="9">
        <v>109.79991532177418</v>
      </c>
      <c r="AD77" s="9">
        <v>67.412229591598305</v>
      </c>
      <c r="AE77" s="9">
        <v>39.638215765098352</v>
      </c>
      <c r="AF77" s="9">
        <v>20.985403081250599</v>
      </c>
      <c r="AG77" s="9">
        <v>14.751555324898302</v>
      </c>
      <c r="AH77" s="9">
        <v>13.743279047882789</v>
      </c>
      <c r="AI77" s="9">
        <v>10.928051875929526</v>
      </c>
      <c r="AJ77" s="9">
        <v>8.3494908662781544</v>
      </c>
      <c r="AK77" s="9">
        <v>5.7534056627635524</v>
      </c>
      <c r="AL77" s="9">
        <v>3.3397918565216616</v>
      </c>
      <c r="AM77" s="9">
        <v>2.0227327692592785</v>
      </c>
      <c r="AN77" s="9">
        <v>1.0291208256956994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</row>
    <row r="78" spans="1:49">
      <c r="A78" s="50"/>
      <c r="B78" t="s">
        <v>210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6.1411865268936436</v>
      </c>
      <c r="X78" s="9">
        <v>14.235250864160706</v>
      </c>
      <c r="Y78" s="9">
        <v>19.519100727126741</v>
      </c>
      <c r="Z78" s="9">
        <v>23.360065269285538</v>
      </c>
      <c r="AA78" s="9">
        <v>26.386805001902943</v>
      </c>
      <c r="AB78" s="9">
        <v>28.655082705138042</v>
      </c>
      <c r="AC78" s="9">
        <v>30.932009754242433</v>
      </c>
      <c r="AD78" s="9">
        <v>19.344455975172636</v>
      </c>
      <c r="AE78" s="9">
        <v>11.53348869950789</v>
      </c>
      <c r="AF78" s="9">
        <v>6.1041194801850249</v>
      </c>
      <c r="AG78" s="9">
        <v>4.6513391731806326</v>
      </c>
      <c r="AH78" s="9">
        <v>4.8154795339509269</v>
      </c>
      <c r="AI78" s="9">
        <v>4.104583819365355</v>
      </c>
      <c r="AJ78" s="9">
        <v>3.2874484009341853</v>
      </c>
      <c r="AK78" s="9">
        <v>2.275076854555552</v>
      </c>
      <c r="AL78" s="9">
        <v>1.2164133550737812</v>
      </c>
      <c r="AM78" s="9">
        <v>0.54720890660310062</v>
      </c>
      <c r="AN78" s="9">
        <v>0.57917404529473515</v>
      </c>
      <c r="AO78" s="9">
        <v>0.31552944942664063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</row>
    <row r="79" spans="1:49">
      <c r="A79" s="50"/>
      <c r="B79" t="s">
        <v>211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14.836194798871947</v>
      </c>
      <c r="X79" s="9">
        <v>35.001720332215115</v>
      </c>
      <c r="Y79" s="9">
        <v>46.592515253795028</v>
      </c>
      <c r="Z79" s="9">
        <v>54.581828827893261</v>
      </c>
      <c r="AA79" s="9">
        <v>60.157251725470992</v>
      </c>
      <c r="AB79" s="9">
        <v>64.023749755629396</v>
      </c>
      <c r="AC79" s="9">
        <v>67.80333379407044</v>
      </c>
      <c r="AD79" s="9">
        <v>41.537642305085456</v>
      </c>
      <c r="AE79" s="9">
        <v>24.495916988420745</v>
      </c>
      <c r="AF79" s="9">
        <v>12.86658040622242</v>
      </c>
      <c r="AG79" s="9">
        <v>8.9012853702918004</v>
      </c>
      <c r="AH79" s="9">
        <v>8.0517232217690911</v>
      </c>
      <c r="AI79" s="9">
        <v>5.9886622536565186</v>
      </c>
      <c r="AJ79" s="9">
        <v>3.9252179146795481</v>
      </c>
      <c r="AK79" s="9">
        <v>1.6818309250083978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</row>
    <row r="80" spans="1:49">
      <c r="A80" s="50"/>
      <c r="B80" t="s">
        <v>212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8.849854176315608</v>
      </c>
      <c r="X80" s="9">
        <v>20.449891678832259</v>
      </c>
      <c r="Y80" s="9">
        <v>28.500366903910631</v>
      </c>
      <c r="Z80" s="9">
        <v>34.683145409490116</v>
      </c>
      <c r="AA80" s="9">
        <v>39.758141906555672</v>
      </c>
      <c r="AB80" s="9">
        <v>43.690127336413511</v>
      </c>
      <c r="AC80" s="9">
        <v>47.548624062853982</v>
      </c>
      <c r="AD80" s="9">
        <v>29.88854852431286</v>
      </c>
      <c r="AE80" s="9">
        <v>17.868043577147805</v>
      </c>
      <c r="AF80" s="9">
        <v>9.4829364657588524</v>
      </c>
      <c r="AG80" s="9">
        <v>7.5817783210463814</v>
      </c>
      <c r="AH80" s="9">
        <v>8.2635458258107413</v>
      </c>
      <c r="AI80" s="9">
        <v>7.3771826352027254</v>
      </c>
      <c r="AJ80" s="9">
        <v>6.2424878846932677</v>
      </c>
      <c r="AK80" s="9">
        <v>4.7365623300710267</v>
      </c>
      <c r="AL80" s="9">
        <v>3.1597528799083618</v>
      </c>
      <c r="AM80" s="9">
        <v>2.1621824356388575</v>
      </c>
      <c r="AN80" s="9">
        <v>1.9203503429619369</v>
      </c>
      <c r="AO80" s="9">
        <v>1.333330347647377</v>
      </c>
      <c r="AP80" s="9">
        <v>0.64135898434317729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</row>
    <row r="81" spans="1:49">
      <c r="A81" s="50"/>
      <c r="B81" t="s">
        <v>213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7.7989815358099479</v>
      </c>
      <c r="X81" s="9">
        <v>18.680031846719022</v>
      </c>
      <c r="Y81" s="9">
        <v>26.814768605488617</v>
      </c>
      <c r="Z81" s="9">
        <v>33.035101462738787</v>
      </c>
      <c r="AA81" s="9">
        <v>38.017112343679045</v>
      </c>
      <c r="AB81" s="9">
        <v>41.718880923042846</v>
      </c>
      <c r="AC81" s="9">
        <v>45.34531272607272</v>
      </c>
      <c r="AD81" s="9">
        <v>28.916459238661606</v>
      </c>
      <c r="AE81" s="9">
        <v>17.74371871583072</v>
      </c>
      <c r="AF81" s="9">
        <v>10.010611760958145</v>
      </c>
      <c r="AG81" s="9">
        <v>7.7373093785153682</v>
      </c>
      <c r="AH81" s="9">
        <v>7.7111980831556401</v>
      </c>
      <c r="AI81" s="9">
        <v>6.7069233948878493</v>
      </c>
      <c r="AJ81" s="9">
        <v>5.6788157033010291</v>
      </c>
      <c r="AK81" s="9">
        <v>4.449436432474287</v>
      </c>
      <c r="AL81" s="9">
        <v>3.1882435642108211</v>
      </c>
      <c r="AM81" s="9">
        <v>2.5700523729592937</v>
      </c>
      <c r="AN81" s="9">
        <v>2.2765445214842548</v>
      </c>
      <c r="AO81" s="9">
        <v>1.7357216951782972</v>
      </c>
      <c r="AP81" s="9">
        <v>1.1835477707288624</v>
      </c>
      <c r="AQ81" s="9">
        <v>0.63057056334848061</v>
      </c>
      <c r="AR81" s="9">
        <v>3.2914580314155395E-2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</row>
    <row r="82" spans="1:49">
      <c r="A82" s="50"/>
      <c r="B82" t="s">
        <v>214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36.101490856305276</v>
      </c>
      <c r="X82" s="9">
        <v>93.736171507715483</v>
      </c>
      <c r="Y82" s="9">
        <v>143.50208548004622</v>
      </c>
      <c r="Z82" s="9">
        <v>184.43130080635873</v>
      </c>
      <c r="AA82" s="9">
        <v>217.50021249798246</v>
      </c>
      <c r="AB82" s="9">
        <v>244.01482202522197</v>
      </c>
      <c r="AC82" s="9">
        <v>269.56692392037598</v>
      </c>
      <c r="AD82" s="9">
        <v>171.0561225005176</v>
      </c>
      <c r="AE82" s="9">
        <v>102.91074400597138</v>
      </c>
      <c r="AF82" s="9">
        <v>57.026557092659225</v>
      </c>
      <c r="AG82" s="9">
        <v>28.987649899479255</v>
      </c>
      <c r="AH82" s="9">
        <v>11.146218758133445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0.58901021666217734</v>
      </c>
      <c r="AV82" s="9">
        <v>3.0780509903439692</v>
      </c>
      <c r="AW82" s="9">
        <v>4.8693598403502474</v>
      </c>
    </row>
    <row r="83" spans="1:49">
      <c r="A83" s="50"/>
      <c r="B83" t="s">
        <v>215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9.6449241620149095</v>
      </c>
      <c r="X83" s="9">
        <v>22.508105919053278</v>
      </c>
      <c r="Y83" s="9">
        <v>32.941223675713829</v>
      </c>
      <c r="Z83" s="9">
        <v>40.655737804304927</v>
      </c>
      <c r="AA83" s="9">
        <v>46.223572602718342</v>
      </c>
      <c r="AB83" s="9">
        <v>49.81303180293115</v>
      </c>
      <c r="AC83" s="9">
        <v>52.624335161970336</v>
      </c>
      <c r="AD83" s="9">
        <v>32.547312167593269</v>
      </c>
      <c r="AE83" s="9">
        <v>19.329623747156315</v>
      </c>
      <c r="AF83" s="9">
        <v>10.363909527783887</v>
      </c>
      <c r="AG83" s="9">
        <v>7.7956606445833216</v>
      </c>
      <c r="AH83" s="9">
        <v>7.7783806827620507</v>
      </c>
      <c r="AI83" s="9">
        <v>6.4799995879815571</v>
      </c>
      <c r="AJ83" s="9">
        <v>5.1254171984712231</v>
      </c>
      <c r="AK83" s="9">
        <v>3.6302391469823494</v>
      </c>
      <c r="AL83" s="9">
        <v>2.2199420922131261</v>
      </c>
      <c r="AM83" s="9">
        <v>1.3663358983191127</v>
      </c>
      <c r="AN83" s="9">
        <v>0.6740332067385314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</row>
    <row r="84" spans="1:49">
      <c r="A84" s="50"/>
      <c r="B84" t="s">
        <v>216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7.1158559209866645</v>
      </c>
      <c r="X84" s="9">
        <v>16.723633110064274</v>
      </c>
      <c r="Y84" s="9">
        <v>23.447226890923993</v>
      </c>
      <c r="Z84" s="9">
        <v>28.724761344451139</v>
      </c>
      <c r="AA84" s="9">
        <v>33.123215664737728</v>
      </c>
      <c r="AB84" s="9">
        <v>36.588463002159266</v>
      </c>
      <c r="AC84" s="9">
        <v>39.953709233613871</v>
      </c>
      <c r="AD84" s="9">
        <v>25.476005575250955</v>
      </c>
      <c r="AE84" s="9">
        <v>15.588859519047508</v>
      </c>
      <c r="AF84" s="9">
        <v>8.6788678110768167</v>
      </c>
      <c r="AG84" s="9">
        <v>6.9859718400399915</v>
      </c>
      <c r="AH84" s="9">
        <v>7.4414210806070473</v>
      </c>
      <c r="AI84" s="9">
        <v>6.8000893772401527</v>
      </c>
      <c r="AJ84" s="9">
        <v>6.0292710952520085</v>
      </c>
      <c r="AK84" s="9">
        <v>5.0121994507180192</v>
      </c>
      <c r="AL84" s="9">
        <v>3.9728680257348543</v>
      </c>
      <c r="AM84" s="9">
        <v>3.4582121566298683</v>
      </c>
      <c r="AN84" s="9">
        <v>3.7444717015758808</v>
      </c>
      <c r="AO84" s="9">
        <v>3.7860015589102782</v>
      </c>
      <c r="AP84" s="9">
        <v>3.8139312104782706</v>
      </c>
      <c r="AQ84" s="9">
        <v>3.8674957688971734</v>
      </c>
      <c r="AR84" s="9">
        <v>3.9337790006311106</v>
      </c>
      <c r="AS84" s="9">
        <v>2.7515121587190845</v>
      </c>
      <c r="AT84" s="9">
        <v>1.7073921931221885</v>
      </c>
      <c r="AU84" s="9">
        <v>0.90775168277783935</v>
      </c>
      <c r="AV84" s="9">
        <v>0.32607271645370733</v>
      </c>
      <c r="AW84" s="9">
        <v>0</v>
      </c>
    </row>
    <row r="85" spans="1:49">
      <c r="A85" s="50"/>
      <c r="B85" t="s">
        <v>217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6.6010700052325975</v>
      </c>
      <c r="X85" s="9">
        <v>14.845270222882023</v>
      </c>
      <c r="Y85" s="9">
        <v>21.546638157346834</v>
      </c>
      <c r="Z85" s="9">
        <v>26.415957353448295</v>
      </c>
      <c r="AA85" s="9">
        <v>29.96059688944991</v>
      </c>
      <c r="AB85" s="9">
        <v>32.256440263811875</v>
      </c>
      <c r="AC85" s="9">
        <v>34.144241291335391</v>
      </c>
      <c r="AD85" s="9">
        <v>20.971299312245058</v>
      </c>
      <c r="AE85" s="9">
        <v>12.262871572137529</v>
      </c>
      <c r="AF85" s="9">
        <v>6.2650967130672122</v>
      </c>
      <c r="AG85" s="9">
        <v>5.0899836449351987</v>
      </c>
      <c r="AH85" s="9">
        <v>5.817751290584158</v>
      </c>
      <c r="AI85" s="9">
        <v>5.2621170414711615</v>
      </c>
      <c r="AJ85" s="9">
        <v>4.5140425390600694</v>
      </c>
      <c r="AK85" s="9">
        <v>3.5229884740673096</v>
      </c>
      <c r="AL85" s="9">
        <v>2.524222861919259</v>
      </c>
      <c r="AM85" s="9">
        <v>1.9915997404971326</v>
      </c>
      <c r="AN85" s="9">
        <v>1.2221175017902819</v>
      </c>
      <c r="AO85" s="9">
        <v>0.40318081218857077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</row>
    <row r="86" spans="1:49">
      <c r="A86" s="50"/>
      <c r="B86" t="s">
        <v>218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110.97679105905225</v>
      </c>
      <c r="X86" s="9">
        <v>268.0068647081963</v>
      </c>
      <c r="Y86" s="9">
        <v>400.87800204448155</v>
      </c>
      <c r="Z86" s="9">
        <v>505.15049652848569</v>
      </c>
      <c r="AA86" s="9">
        <v>585.55801447705244</v>
      </c>
      <c r="AB86" s="9">
        <v>643.59369677935751</v>
      </c>
      <c r="AC86" s="9">
        <v>693.89345181790429</v>
      </c>
      <c r="AD86" s="9">
        <v>436.10137807793984</v>
      </c>
      <c r="AE86" s="9">
        <v>261.28714104428593</v>
      </c>
      <c r="AF86" s="9">
        <v>139.85256416745901</v>
      </c>
      <c r="AG86" s="9">
        <v>102.97475351536573</v>
      </c>
      <c r="AH86" s="9">
        <v>100.68452801482186</v>
      </c>
      <c r="AI86" s="9">
        <v>82.128737080065108</v>
      </c>
      <c r="AJ86" s="9">
        <v>63.196093841182083</v>
      </c>
      <c r="AK86" s="9">
        <v>41.973830617550028</v>
      </c>
      <c r="AL86" s="9">
        <v>23.152022513929989</v>
      </c>
      <c r="AM86" s="9">
        <v>11.047818192705058</v>
      </c>
      <c r="AN86" s="9">
        <v>2.3162416981764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</row>
    <row r="87" spans="1:49">
      <c r="A87" s="50"/>
      <c r="B87" t="s">
        <v>219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</row>
    <row r="90" spans="1:49">
      <c r="A90" s="50" t="s">
        <v>195</v>
      </c>
      <c r="B90" t="s">
        <v>207</v>
      </c>
      <c r="C90" s="9">
        <v>860.74494090987901</v>
      </c>
      <c r="D90" s="9">
        <v>864.19414955733896</v>
      </c>
      <c r="E90" s="9">
        <v>867.64989060000005</v>
      </c>
      <c r="F90" s="9">
        <v>873.82138599999996</v>
      </c>
      <c r="G90" s="9">
        <v>864.12798099999998</v>
      </c>
      <c r="H90" s="9">
        <v>849.01378099999999</v>
      </c>
      <c r="I90" s="9">
        <v>854.19615569999996</v>
      </c>
      <c r="J90" s="9">
        <v>847.6120932</v>
      </c>
      <c r="K90" s="9">
        <v>841.30217800000003</v>
      </c>
      <c r="L90" s="9">
        <v>819.88665490000005</v>
      </c>
      <c r="M90" s="9">
        <v>821.41751710000005</v>
      </c>
      <c r="N90" s="9">
        <v>815.86592889999997</v>
      </c>
      <c r="O90" s="9">
        <v>798.60908119999999</v>
      </c>
      <c r="P90" s="9">
        <v>793.08535400000005</v>
      </c>
      <c r="Q90" s="9">
        <v>781.85006769999995</v>
      </c>
      <c r="R90" s="9">
        <v>773.51605410000002</v>
      </c>
      <c r="S90" s="9">
        <v>769.96075440000004</v>
      </c>
      <c r="T90" s="9">
        <v>770.23624859999995</v>
      </c>
      <c r="U90" s="9">
        <v>770.98087390000001</v>
      </c>
      <c r="V90" s="9">
        <v>770.89098100000001</v>
      </c>
      <c r="W90" s="9">
        <v>771.46677920000002</v>
      </c>
      <c r="X90" s="9">
        <v>772.86743769999998</v>
      </c>
      <c r="Y90" s="9">
        <v>775.65577780000001</v>
      </c>
      <c r="Z90" s="9">
        <v>779.04030550000004</v>
      </c>
      <c r="AA90" s="9">
        <v>782.59878060000005</v>
      </c>
      <c r="AB90" s="9">
        <v>786.21611029999997</v>
      </c>
      <c r="AC90" s="9">
        <v>789.85918460000005</v>
      </c>
      <c r="AD90" s="9">
        <v>794.1356313</v>
      </c>
      <c r="AE90" s="9">
        <v>798.55265759999997</v>
      </c>
      <c r="AF90" s="9">
        <v>802.82811289999995</v>
      </c>
      <c r="AG90" s="9">
        <v>806.83691409999994</v>
      </c>
      <c r="AH90" s="9">
        <v>810.55869740000003</v>
      </c>
      <c r="AI90" s="9">
        <v>813.83220700000004</v>
      </c>
      <c r="AJ90" s="9">
        <v>816.62812269999995</v>
      </c>
      <c r="AK90" s="9">
        <v>819.07203389999995</v>
      </c>
      <c r="AL90" s="9">
        <v>821.47687150000002</v>
      </c>
      <c r="AM90" s="9">
        <v>823.99321010000006</v>
      </c>
      <c r="AN90" s="9">
        <v>826.39644490000001</v>
      </c>
      <c r="AO90" s="9">
        <v>828.9011107</v>
      </c>
      <c r="AP90" s="9">
        <v>831.62250740000002</v>
      </c>
      <c r="AQ90" s="9">
        <v>834.74086650000004</v>
      </c>
      <c r="AR90" s="9">
        <v>838.10025150000001</v>
      </c>
      <c r="AS90" s="9">
        <v>841.47087490000001</v>
      </c>
      <c r="AT90" s="9">
        <v>845.12396960000001</v>
      </c>
      <c r="AU90" s="9">
        <v>849.02249830000005</v>
      </c>
      <c r="AV90" s="9">
        <v>853.21869470000001</v>
      </c>
      <c r="AW90" s="9">
        <v>857.74089890000005</v>
      </c>
    </row>
    <row r="91" spans="1:49">
      <c r="A91" s="50"/>
      <c r="B91" t="s">
        <v>208</v>
      </c>
      <c r="C91" s="9">
        <v>480.20966133937998</v>
      </c>
      <c r="D91" s="9">
        <v>482.13397507944597</v>
      </c>
      <c r="E91" s="9">
        <v>484.06604570000002</v>
      </c>
      <c r="F91" s="9">
        <v>487.00367720000003</v>
      </c>
      <c r="G91" s="9">
        <v>481.75730800000002</v>
      </c>
      <c r="H91" s="9">
        <v>473.71344479999999</v>
      </c>
      <c r="I91" s="9">
        <v>469.62829590000001</v>
      </c>
      <c r="J91" s="9">
        <v>470.07529090000003</v>
      </c>
      <c r="K91" s="9">
        <v>464.63576510000001</v>
      </c>
      <c r="L91" s="9">
        <v>457.39253780000001</v>
      </c>
      <c r="M91" s="9">
        <v>455.96310579999999</v>
      </c>
      <c r="N91" s="9">
        <v>452.89331049999998</v>
      </c>
      <c r="O91" s="9">
        <v>449.31281819999998</v>
      </c>
      <c r="P91" s="9">
        <v>450.99630200000001</v>
      </c>
      <c r="Q91" s="9">
        <v>451.39322249999998</v>
      </c>
      <c r="R91" s="9">
        <v>447.3803499</v>
      </c>
      <c r="S91" s="9">
        <v>447.85128570000001</v>
      </c>
      <c r="T91" s="9">
        <v>451.44079069999998</v>
      </c>
      <c r="U91" s="9">
        <v>455.48826650000001</v>
      </c>
      <c r="V91" s="9">
        <v>458.7407346</v>
      </c>
      <c r="W91" s="9">
        <v>461.7358203</v>
      </c>
      <c r="X91" s="9">
        <v>465.30375290000001</v>
      </c>
      <c r="Y91" s="9">
        <v>470.24467970000001</v>
      </c>
      <c r="Z91" s="9">
        <v>475.94319250000001</v>
      </c>
      <c r="AA91" s="9">
        <v>481.90528289999997</v>
      </c>
      <c r="AB91" s="9">
        <v>487.90660609999998</v>
      </c>
      <c r="AC91" s="9">
        <v>493.78676780000001</v>
      </c>
      <c r="AD91" s="9">
        <v>499.65299820000001</v>
      </c>
      <c r="AE91" s="9">
        <v>505.38712909999998</v>
      </c>
      <c r="AF91" s="9">
        <v>510.7566425</v>
      </c>
      <c r="AG91" s="9">
        <v>515.59013089999996</v>
      </c>
      <c r="AH91" s="9">
        <v>519.83978879999995</v>
      </c>
      <c r="AI91" s="9">
        <v>523.35519209999995</v>
      </c>
      <c r="AJ91" s="9">
        <v>526.28738060000001</v>
      </c>
      <c r="AK91" s="9">
        <v>528.77813660000004</v>
      </c>
      <c r="AL91" s="9">
        <v>531.07310510000002</v>
      </c>
      <c r="AM91" s="9">
        <v>533.28949</v>
      </c>
      <c r="AN91" s="9">
        <v>535.19652499999995</v>
      </c>
      <c r="AO91" s="9">
        <v>536.9606076</v>
      </c>
      <c r="AP91" s="9">
        <v>538.71512910000001</v>
      </c>
      <c r="AQ91" s="9">
        <v>540.5417602</v>
      </c>
      <c r="AR91" s="9">
        <v>542.37710140000002</v>
      </c>
      <c r="AS91" s="9">
        <v>544.03227079999999</v>
      </c>
      <c r="AT91" s="9">
        <v>545.54457109999998</v>
      </c>
      <c r="AU91" s="9">
        <v>546.9397103</v>
      </c>
      <c r="AV91" s="9">
        <v>548.27397470000005</v>
      </c>
      <c r="AW91" s="9">
        <v>549.50763859999995</v>
      </c>
    </row>
    <row r="92" spans="1:49">
      <c r="A92" s="50"/>
      <c r="B92" t="s">
        <v>209</v>
      </c>
      <c r="C92" s="9">
        <v>225.271666358262</v>
      </c>
      <c r="D92" s="9">
        <v>226.17438322908001</v>
      </c>
      <c r="E92" s="9">
        <v>227.0301892</v>
      </c>
      <c r="F92" s="9">
        <v>227.10079239999999</v>
      </c>
      <c r="G92" s="9">
        <v>222.82641949999999</v>
      </c>
      <c r="H92" s="9">
        <v>204.2130804</v>
      </c>
      <c r="I92" s="9">
        <v>203.35534569999999</v>
      </c>
      <c r="J92" s="9">
        <v>203.9696458</v>
      </c>
      <c r="K92" s="9">
        <v>202.2391872</v>
      </c>
      <c r="L92" s="9">
        <v>201.08328839999999</v>
      </c>
      <c r="M92" s="9">
        <v>200.6043865</v>
      </c>
      <c r="N92" s="9">
        <v>205.09761779999999</v>
      </c>
      <c r="O92" s="9">
        <v>209.0825801</v>
      </c>
      <c r="P92" s="9">
        <v>219.42699469999999</v>
      </c>
      <c r="Q92" s="9">
        <v>225.1764398</v>
      </c>
      <c r="R92" s="9">
        <v>228.8824166</v>
      </c>
      <c r="S92" s="9">
        <v>229.19161550000001</v>
      </c>
      <c r="T92" s="9">
        <v>229.1282655</v>
      </c>
      <c r="U92" s="9">
        <v>228.76119660000001</v>
      </c>
      <c r="V92" s="9">
        <v>227.0324205</v>
      </c>
      <c r="W92" s="9">
        <v>227.28975579999999</v>
      </c>
      <c r="X92" s="9">
        <v>226.5645437</v>
      </c>
      <c r="Y92" s="9">
        <v>222.36314580000001</v>
      </c>
      <c r="Z92" s="9">
        <v>216.5207758</v>
      </c>
      <c r="AA92" s="9">
        <v>209.0380116</v>
      </c>
      <c r="AB92" s="9">
        <v>200.80010859999999</v>
      </c>
      <c r="AC92" s="9">
        <v>192.6158447</v>
      </c>
      <c r="AD92" s="9">
        <v>185.29887780000001</v>
      </c>
      <c r="AE92" s="9">
        <v>179.370698</v>
      </c>
      <c r="AF92" s="9">
        <v>174.72796149999999</v>
      </c>
      <c r="AG92" s="9">
        <v>171.46273969999999</v>
      </c>
      <c r="AH92" s="9">
        <v>169.3676385</v>
      </c>
      <c r="AI92" s="9">
        <v>168.01668219999999</v>
      </c>
      <c r="AJ92" s="9">
        <v>167.32861460000001</v>
      </c>
      <c r="AK92" s="9">
        <v>166.69844459999999</v>
      </c>
      <c r="AL92" s="9">
        <v>166.52034800000001</v>
      </c>
      <c r="AM92" s="9">
        <v>166.36596370000001</v>
      </c>
      <c r="AN92" s="9">
        <v>166.0148136</v>
      </c>
      <c r="AO92" s="9">
        <v>165.99458780000001</v>
      </c>
      <c r="AP92" s="9">
        <v>165.9297105</v>
      </c>
      <c r="AQ92" s="9">
        <v>165.8873993</v>
      </c>
      <c r="AR92" s="9">
        <v>166.00099349999999</v>
      </c>
      <c r="AS92" s="9">
        <v>165.99457699999999</v>
      </c>
      <c r="AT92" s="9">
        <v>166.0111224</v>
      </c>
      <c r="AU92" s="9">
        <v>166.0000082</v>
      </c>
      <c r="AV92" s="9">
        <v>165.95880009999999</v>
      </c>
      <c r="AW92" s="9">
        <v>165.6581391</v>
      </c>
    </row>
    <row r="93" spans="1:49">
      <c r="A93" s="50"/>
      <c r="B93" t="s">
        <v>210</v>
      </c>
      <c r="C93" s="9">
        <v>50.390455376682098</v>
      </c>
      <c r="D93" s="9">
        <v>50.592381854752297</v>
      </c>
      <c r="E93" s="9">
        <v>50.795120850000004</v>
      </c>
      <c r="F93" s="9">
        <v>50.813919050000003</v>
      </c>
      <c r="G93" s="9">
        <v>48.875410340000002</v>
      </c>
      <c r="H93" s="9">
        <v>43.907294970000002</v>
      </c>
      <c r="I93" s="9">
        <v>42.028352050000002</v>
      </c>
      <c r="J93" s="9">
        <v>43.370674110000003</v>
      </c>
      <c r="K93" s="9">
        <v>42.364049059999999</v>
      </c>
      <c r="L93" s="9">
        <v>40.850665100000001</v>
      </c>
      <c r="M93" s="9">
        <v>40.107401449999998</v>
      </c>
      <c r="N93" s="9">
        <v>39.256455080000002</v>
      </c>
      <c r="O93" s="9">
        <v>39.405544880000001</v>
      </c>
      <c r="P93" s="9">
        <v>40.280572800000002</v>
      </c>
      <c r="Q93" s="9">
        <v>40.948461790000003</v>
      </c>
      <c r="R93" s="9">
        <v>41.21601776</v>
      </c>
      <c r="S93" s="9">
        <v>41.438130739999998</v>
      </c>
      <c r="T93" s="9">
        <v>41.714051529999999</v>
      </c>
      <c r="U93" s="9">
        <v>41.873893629999998</v>
      </c>
      <c r="V93" s="9">
        <v>41.929791760000001</v>
      </c>
      <c r="W93" s="9">
        <v>42.070579430000002</v>
      </c>
      <c r="X93" s="9">
        <v>42.207488810000001</v>
      </c>
      <c r="Y93" s="9">
        <v>42.379606889999998</v>
      </c>
      <c r="Z93" s="9">
        <v>42.576112620000004</v>
      </c>
      <c r="AA93" s="9">
        <v>42.782336569999998</v>
      </c>
      <c r="AB93" s="9">
        <v>42.993464600000003</v>
      </c>
      <c r="AC93" s="9">
        <v>43.2089274</v>
      </c>
      <c r="AD93" s="9">
        <v>43.457840779999998</v>
      </c>
      <c r="AE93" s="9">
        <v>43.701971950000001</v>
      </c>
      <c r="AF93" s="9">
        <v>43.921100189999997</v>
      </c>
      <c r="AG93" s="9">
        <v>44.112885859999999</v>
      </c>
      <c r="AH93" s="9">
        <v>44.278883260000001</v>
      </c>
      <c r="AI93" s="9">
        <v>44.408959379999999</v>
      </c>
      <c r="AJ93" s="9">
        <v>44.50659478</v>
      </c>
      <c r="AK93" s="9">
        <v>44.569511849999998</v>
      </c>
      <c r="AL93" s="9">
        <v>44.628593950000003</v>
      </c>
      <c r="AM93" s="9">
        <v>44.681034240000002</v>
      </c>
      <c r="AN93" s="9">
        <v>44.714069809999998</v>
      </c>
      <c r="AO93" s="9">
        <v>44.751802789999999</v>
      </c>
      <c r="AP93" s="9">
        <v>44.789885669999997</v>
      </c>
      <c r="AQ93" s="9">
        <v>44.83647775</v>
      </c>
      <c r="AR93" s="9">
        <v>44.885484679999998</v>
      </c>
      <c r="AS93" s="9">
        <v>44.924732239999997</v>
      </c>
      <c r="AT93" s="9">
        <v>44.967420869999998</v>
      </c>
      <c r="AU93" s="9">
        <v>45.008865970000002</v>
      </c>
      <c r="AV93" s="9">
        <v>45.049688250000003</v>
      </c>
      <c r="AW93" s="9">
        <v>45.081087279999998</v>
      </c>
    </row>
    <row r="94" spans="1:49">
      <c r="A94" s="50"/>
      <c r="B94" t="s">
        <v>211</v>
      </c>
      <c r="C94" s="9">
        <v>96.899959354598707</v>
      </c>
      <c r="D94" s="9">
        <v>97.288260420174595</v>
      </c>
      <c r="E94" s="9">
        <v>97.678132539999893</v>
      </c>
      <c r="F94" s="9">
        <v>97.845999359999894</v>
      </c>
      <c r="G94" s="9">
        <v>94.213631860000007</v>
      </c>
      <c r="H94" s="9">
        <v>84.579997820000003</v>
      </c>
      <c r="I94" s="9">
        <v>81.024294089999998</v>
      </c>
      <c r="J94" s="9">
        <v>84.037121560000003</v>
      </c>
      <c r="K94" s="9">
        <v>81.955481230000004</v>
      </c>
      <c r="L94" s="9">
        <v>78.850529629999997</v>
      </c>
      <c r="M94" s="9">
        <v>77.341591300000005</v>
      </c>
      <c r="N94" s="9">
        <v>75.480698880000006</v>
      </c>
      <c r="O94" s="9">
        <v>75.785940479999894</v>
      </c>
      <c r="P94" s="9">
        <v>77.567886819999998</v>
      </c>
      <c r="Q94" s="9">
        <v>78.845842649999994</v>
      </c>
      <c r="R94" s="9">
        <v>79.481483229999995</v>
      </c>
      <c r="S94" s="9">
        <v>78.974779220000002</v>
      </c>
      <c r="T94" s="9">
        <v>79.112287179999996</v>
      </c>
      <c r="U94" s="9">
        <v>78.835552739999997</v>
      </c>
      <c r="V94" s="9">
        <v>78.72578738</v>
      </c>
      <c r="W94" s="9">
        <v>79.291820709999996</v>
      </c>
      <c r="X94" s="9">
        <v>79.302384910000001</v>
      </c>
      <c r="Y94" s="9">
        <v>79.118333519999894</v>
      </c>
      <c r="Z94" s="9">
        <v>78.530391219999998</v>
      </c>
      <c r="AA94" s="9">
        <v>77.651358689999995</v>
      </c>
      <c r="AB94" s="9">
        <v>76.525726939999998</v>
      </c>
      <c r="AC94" s="9">
        <v>75.313285429999894</v>
      </c>
      <c r="AD94" s="9">
        <v>74.457905740000001</v>
      </c>
      <c r="AE94" s="9">
        <v>73.549231050000003</v>
      </c>
      <c r="AF94" s="9">
        <v>72.561771109999995</v>
      </c>
      <c r="AG94" s="9">
        <v>71.559538570000001</v>
      </c>
      <c r="AH94" s="9">
        <v>70.595253880000001</v>
      </c>
      <c r="AI94" s="9">
        <v>69.681415319999999</v>
      </c>
      <c r="AJ94" s="9">
        <v>68.76011819</v>
      </c>
      <c r="AK94" s="9">
        <v>67.816599449999998</v>
      </c>
      <c r="AL94" s="9">
        <v>66.889146440000005</v>
      </c>
      <c r="AM94" s="9">
        <v>66.009245730000004</v>
      </c>
      <c r="AN94" s="9">
        <v>65.149314410000002</v>
      </c>
      <c r="AO94" s="9">
        <v>64.327375189999998</v>
      </c>
      <c r="AP94" s="9">
        <v>63.52875263</v>
      </c>
      <c r="AQ94" s="9">
        <v>62.783477949999998</v>
      </c>
      <c r="AR94" s="9">
        <v>62.044458220000003</v>
      </c>
      <c r="AS94" s="9">
        <v>61.288640610000002</v>
      </c>
      <c r="AT94" s="9">
        <v>60.586704820000001</v>
      </c>
      <c r="AU94" s="9">
        <v>59.916051590000002</v>
      </c>
      <c r="AV94" s="9">
        <v>59.273506300000001</v>
      </c>
      <c r="AW94" s="9">
        <v>58.665468830000002</v>
      </c>
    </row>
    <row r="95" spans="1:49">
      <c r="A95" s="50"/>
      <c r="B95" t="s">
        <v>212</v>
      </c>
      <c r="C95" s="9">
        <v>85.438996970432299</v>
      </c>
      <c r="D95" s="9">
        <v>85.781371247845101</v>
      </c>
      <c r="E95" s="9">
        <v>86.125122649999994</v>
      </c>
      <c r="F95" s="9">
        <v>86.366176100000004</v>
      </c>
      <c r="G95" s="9">
        <v>84.585032580000004</v>
      </c>
      <c r="H95" s="9">
        <v>78.464918789999999</v>
      </c>
      <c r="I95" s="9">
        <v>77.486992799999996</v>
      </c>
      <c r="J95" s="9">
        <v>75.757778830000007</v>
      </c>
      <c r="K95" s="9">
        <v>72.806058120000003</v>
      </c>
      <c r="L95" s="9">
        <v>71.04018336</v>
      </c>
      <c r="M95" s="9">
        <v>69.542837899999995</v>
      </c>
      <c r="N95" s="9">
        <v>68.814810649999998</v>
      </c>
      <c r="O95" s="9">
        <v>68.011488760000006</v>
      </c>
      <c r="P95" s="9">
        <v>67.571814750000001</v>
      </c>
      <c r="Q95" s="9">
        <v>67.273425219999893</v>
      </c>
      <c r="R95" s="9">
        <v>66.313749189999996</v>
      </c>
      <c r="S95" s="9">
        <v>65.74848781</v>
      </c>
      <c r="T95" s="9">
        <v>65.513717229999997</v>
      </c>
      <c r="U95" s="9">
        <v>65.220502710000005</v>
      </c>
      <c r="V95" s="9">
        <v>64.781137889999997</v>
      </c>
      <c r="W95" s="9">
        <v>64.593915080000002</v>
      </c>
      <c r="X95" s="9">
        <v>64.406582200000003</v>
      </c>
      <c r="Y95" s="9">
        <v>64.281534539999996</v>
      </c>
      <c r="Z95" s="9">
        <v>64.179049370000001</v>
      </c>
      <c r="AA95" s="9">
        <v>64.073597789999994</v>
      </c>
      <c r="AB95" s="9">
        <v>63.966506959999997</v>
      </c>
      <c r="AC95" s="9">
        <v>63.861454739999999</v>
      </c>
      <c r="AD95" s="9">
        <v>63.795507870000002</v>
      </c>
      <c r="AE95" s="9">
        <v>63.710229320000003</v>
      </c>
      <c r="AF95" s="9">
        <v>63.587180070000002</v>
      </c>
      <c r="AG95" s="9">
        <v>63.430781639999999</v>
      </c>
      <c r="AH95" s="9">
        <v>63.246880529999999</v>
      </c>
      <c r="AI95" s="9">
        <v>63.026925509999998</v>
      </c>
      <c r="AJ95" s="9">
        <v>62.76633451</v>
      </c>
      <c r="AK95" s="9">
        <v>62.464386449999999</v>
      </c>
      <c r="AL95" s="9">
        <v>62.162025569999997</v>
      </c>
      <c r="AM95" s="9">
        <v>61.852047910000003</v>
      </c>
      <c r="AN95" s="9">
        <v>61.520031660000001</v>
      </c>
      <c r="AO95" s="9">
        <v>61.197968109999998</v>
      </c>
      <c r="AP95" s="9">
        <v>60.879640950000002</v>
      </c>
      <c r="AQ95" s="9">
        <v>60.576371539999997</v>
      </c>
      <c r="AR95" s="9">
        <v>60.278523849999999</v>
      </c>
      <c r="AS95" s="9">
        <v>59.96974977</v>
      </c>
      <c r="AT95" s="9">
        <v>59.672176309999998</v>
      </c>
      <c r="AU95" s="9">
        <v>59.378738400000003</v>
      </c>
      <c r="AV95" s="9">
        <v>59.089235879999997</v>
      </c>
      <c r="AW95" s="9">
        <v>58.792000049999999</v>
      </c>
    </row>
    <row r="96" spans="1:49">
      <c r="A96" s="50"/>
      <c r="B96" t="s">
        <v>213</v>
      </c>
      <c r="C96" s="9">
        <v>26.656055217314002</v>
      </c>
      <c r="D96" s="9">
        <v>26.762872337918299</v>
      </c>
      <c r="E96" s="9">
        <v>26.870117</v>
      </c>
      <c r="F96" s="9">
        <v>26.882682249999998</v>
      </c>
      <c r="G96" s="9">
        <v>26.88776661</v>
      </c>
      <c r="H96" s="9">
        <v>25.631731980000001</v>
      </c>
      <c r="I96" s="9">
        <v>25.434846950000001</v>
      </c>
      <c r="J96" s="9">
        <v>25.44657909</v>
      </c>
      <c r="K96" s="9">
        <v>25.07142005</v>
      </c>
      <c r="L96" s="9">
        <v>24.723131179999999</v>
      </c>
      <c r="M96" s="9">
        <v>24.364648379999998</v>
      </c>
      <c r="N96" s="9">
        <v>24.321381179999999</v>
      </c>
      <c r="O96" s="9">
        <v>24.516229670000001</v>
      </c>
      <c r="P96" s="9">
        <v>24.88951831</v>
      </c>
      <c r="Q96" s="9">
        <v>25.1423193</v>
      </c>
      <c r="R96" s="9">
        <v>25.462476479999999</v>
      </c>
      <c r="S96" s="9">
        <v>25.718885350000001</v>
      </c>
      <c r="T96" s="9">
        <v>25.883875440000001</v>
      </c>
      <c r="U96" s="9">
        <v>25.90921711</v>
      </c>
      <c r="V96" s="9">
        <v>25.828941759999999</v>
      </c>
      <c r="W96" s="9">
        <v>25.734812720000001</v>
      </c>
      <c r="X96" s="9">
        <v>25.661127929999999</v>
      </c>
      <c r="Y96" s="9">
        <v>25.62545596</v>
      </c>
      <c r="Z96" s="9">
        <v>25.6222022</v>
      </c>
      <c r="AA96" s="9">
        <v>25.64123858</v>
      </c>
      <c r="AB96" s="9">
        <v>25.679696249999999</v>
      </c>
      <c r="AC96" s="9">
        <v>25.732314939999998</v>
      </c>
      <c r="AD96" s="9">
        <v>25.789803859999999</v>
      </c>
      <c r="AE96" s="9">
        <v>25.84198885</v>
      </c>
      <c r="AF96" s="9">
        <v>25.88032518</v>
      </c>
      <c r="AG96" s="9">
        <v>25.900550039999999</v>
      </c>
      <c r="AH96" s="9">
        <v>25.904672040000001</v>
      </c>
      <c r="AI96" s="9">
        <v>25.88931341</v>
      </c>
      <c r="AJ96" s="9">
        <v>25.86101738</v>
      </c>
      <c r="AK96" s="9">
        <v>25.820671229999999</v>
      </c>
      <c r="AL96" s="9">
        <v>25.7840101</v>
      </c>
      <c r="AM96" s="9">
        <v>25.74831605</v>
      </c>
      <c r="AN96" s="9">
        <v>25.704370950000001</v>
      </c>
      <c r="AO96" s="9">
        <v>25.66506802</v>
      </c>
      <c r="AP96" s="9">
        <v>25.629809210000001</v>
      </c>
      <c r="AQ96" s="9">
        <v>25.601062649999999</v>
      </c>
      <c r="AR96" s="9">
        <v>25.577083309999999</v>
      </c>
      <c r="AS96" s="9">
        <v>25.551413360000002</v>
      </c>
      <c r="AT96" s="9">
        <v>25.528486139999998</v>
      </c>
      <c r="AU96" s="9">
        <v>25.506631429999999</v>
      </c>
      <c r="AV96" s="9">
        <v>25.485669640000001</v>
      </c>
      <c r="AW96" s="9">
        <v>25.460304969999999</v>
      </c>
    </row>
    <row r="97" spans="1:49">
      <c r="A97" s="50"/>
      <c r="B97" t="s">
        <v>214</v>
      </c>
      <c r="C97" s="9">
        <v>31.601341938085199</v>
      </c>
      <c r="D97" s="9">
        <v>31.727975992731999</v>
      </c>
      <c r="E97" s="9">
        <v>31.855140169999999</v>
      </c>
      <c r="F97" s="9">
        <v>31.898469250000002</v>
      </c>
      <c r="G97" s="9">
        <v>31.964816979999998</v>
      </c>
      <c r="H97" s="9">
        <v>30.602684530000001</v>
      </c>
      <c r="I97" s="9">
        <v>30.445315489999999</v>
      </c>
      <c r="J97" s="9">
        <v>30.59352384</v>
      </c>
      <c r="K97" s="9">
        <v>30.459905160000002</v>
      </c>
      <c r="L97" s="9">
        <v>30.337713099999998</v>
      </c>
      <c r="M97" s="9">
        <v>30.194187169999999</v>
      </c>
      <c r="N97" s="9">
        <v>30.387512560000001</v>
      </c>
      <c r="O97" s="9">
        <v>30.774893800000001</v>
      </c>
      <c r="P97" s="9">
        <v>31.541898509999999</v>
      </c>
      <c r="Q97" s="9">
        <v>32.279352780000004</v>
      </c>
      <c r="R97" s="9">
        <v>33.305073399999998</v>
      </c>
      <c r="S97" s="9">
        <v>34.110545620000003</v>
      </c>
      <c r="T97" s="9">
        <v>34.617187790000003</v>
      </c>
      <c r="U97" s="9">
        <v>34.8097195</v>
      </c>
      <c r="V97" s="9">
        <v>34.782820729999997</v>
      </c>
      <c r="W97" s="9">
        <v>34.750988509999999</v>
      </c>
      <c r="X97" s="9">
        <v>34.822340939999997</v>
      </c>
      <c r="Y97" s="9">
        <v>35.009580120000003</v>
      </c>
      <c r="Z97" s="9">
        <v>35.291460209999997</v>
      </c>
      <c r="AA97" s="9">
        <v>35.635567000000002</v>
      </c>
      <c r="AB97" s="9">
        <v>36.021143109999997</v>
      </c>
      <c r="AC97" s="9">
        <v>36.423457169999999</v>
      </c>
      <c r="AD97" s="9">
        <v>36.77765608</v>
      </c>
      <c r="AE97" s="9">
        <v>37.075371230000002</v>
      </c>
      <c r="AF97" s="9">
        <v>37.318500370000002</v>
      </c>
      <c r="AG97" s="9">
        <v>37.509793209999998</v>
      </c>
      <c r="AH97" s="9">
        <v>37.656854029999998</v>
      </c>
      <c r="AI97" s="9">
        <v>37.763784489999999</v>
      </c>
      <c r="AJ97" s="9">
        <v>37.835511169999997</v>
      </c>
      <c r="AK97" s="9">
        <v>37.887088370000001</v>
      </c>
      <c r="AL97" s="9">
        <v>37.928814080000002</v>
      </c>
      <c r="AM97" s="9">
        <v>37.966456739999998</v>
      </c>
      <c r="AN97" s="9">
        <v>37.978323269999997</v>
      </c>
      <c r="AO97" s="9">
        <v>37.972501010000002</v>
      </c>
      <c r="AP97" s="9">
        <v>37.962744059999999</v>
      </c>
      <c r="AQ97" s="9">
        <v>37.958619249999998</v>
      </c>
      <c r="AR97" s="9">
        <v>37.965134640000002</v>
      </c>
      <c r="AS97" s="9">
        <v>37.960643599999997</v>
      </c>
      <c r="AT97" s="9">
        <v>37.948158669999998</v>
      </c>
      <c r="AU97" s="9">
        <v>37.93065515</v>
      </c>
      <c r="AV97" s="9">
        <v>37.911744059999997</v>
      </c>
      <c r="AW97" s="9">
        <v>37.891706059999997</v>
      </c>
    </row>
    <row r="98" spans="1:49">
      <c r="A98" s="50"/>
      <c r="B98" t="s">
        <v>215</v>
      </c>
      <c r="C98" s="9">
        <v>165.83537137860401</v>
      </c>
      <c r="D98" s="9">
        <v>166.49991295163801</v>
      </c>
      <c r="E98" s="9">
        <v>167.16724020000001</v>
      </c>
      <c r="F98" s="9">
        <v>169.7200905</v>
      </c>
      <c r="G98" s="9">
        <v>168.49677349999999</v>
      </c>
      <c r="H98" s="9">
        <v>153.75103720000001</v>
      </c>
      <c r="I98" s="9">
        <v>150.49797459999999</v>
      </c>
      <c r="J98" s="9">
        <v>151.32080500000001</v>
      </c>
      <c r="K98" s="9">
        <v>148.0492375</v>
      </c>
      <c r="L98" s="9">
        <v>142.0221434</v>
      </c>
      <c r="M98" s="9">
        <v>136.76158129999999</v>
      </c>
      <c r="N98" s="9">
        <v>135.58602389999999</v>
      </c>
      <c r="O98" s="9">
        <v>134.8354195</v>
      </c>
      <c r="P98" s="9">
        <v>136.2857296</v>
      </c>
      <c r="Q98" s="9">
        <v>136.9860146</v>
      </c>
      <c r="R98" s="9">
        <v>135.38905070000001</v>
      </c>
      <c r="S98" s="9">
        <v>133.4285467</v>
      </c>
      <c r="T98" s="9">
        <v>131.89428670000001</v>
      </c>
      <c r="U98" s="9">
        <v>130.17540070000001</v>
      </c>
      <c r="V98" s="9">
        <v>128.32201689999999</v>
      </c>
      <c r="W98" s="9">
        <v>126.82451570000001</v>
      </c>
      <c r="X98" s="9">
        <v>125.1201025</v>
      </c>
      <c r="Y98" s="9">
        <v>123.3982992</v>
      </c>
      <c r="Z98" s="9">
        <v>121.70887620000001</v>
      </c>
      <c r="AA98" s="9">
        <v>120.0663952</v>
      </c>
      <c r="AB98" s="9">
        <v>118.4867259</v>
      </c>
      <c r="AC98" s="9">
        <v>116.9977995</v>
      </c>
      <c r="AD98" s="9">
        <v>115.7849799</v>
      </c>
      <c r="AE98" s="9">
        <v>114.6731006</v>
      </c>
      <c r="AF98" s="9">
        <v>113.59469609999999</v>
      </c>
      <c r="AG98" s="9">
        <v>112.559653</v>
      </c>
      <c r="AH98" s="9">
        <v>111.57759040000001</v>
      </c>
      <c r="AI98" s="9">
        <v>110.63552249999999</v>
      </c>
      <c r="AJ98" s="9">
        <v>109.7166902</v>
      </c>
      <c r="AK98" s="9">
        <v>108.7893473</v>
      </c>
      <c r="AL98" s="9">
        <v>107.93630640000001</v>
      </c>
      <c r="AM98" s="9">
        <v>107.1365048</v>
      </c>
      <c r="AN98" s="9">
        <v>106.27123</v>
      </c>
      <c r="AO98" s="9">
        <v>105.4367845</v>
      </c>
      <c r="AP98" s="9">
        <v>104.62643319999999</v>
      </c>
      <c r="AQ98" s="9">
        <v>103.8774585</v>
      </c>
      <c r="AR98" s="9">
        <v>103.1866935</v>
      </c>
      <c r="AS98" s="9">
        <v>102.4225138</v>
      </c>
      <c r="AT98" s="9">
        <v>101.6590739</v>
      </c>
      <c r="AU98" s="9">
        <v>100.9037824</v>
      </c>
      <c r="AV98" s="9">
        <v>100.1679149</v>
      </c>
      <c r="AW98" s="9">
        <v>99.434212959999996</v>
      </c>
    </row>
    <row r="99" spans="1:49">
      <c r="A99" s="50"/>
      <c r="B99" t="s">
        <v>216</v>
      </c>
      <c r="C99" s="9">
        <v>50.392439443571099</v>
      </c>
      <c r="D99" s="9">
        <v>50.5943738722668</v>
      </c>
      <c r="E99" s="9">
        <v>50.79712215</v>
      </c>
      <c r="F99" s="9">
        <v>50.630907360000002</v>
      </c>
      <c r="G99" s="9">
        <v>48.445996829999999</v>
      </c>
      <c r="H99" s="9">
        <v>42.023053109999999</v>
      </c>
      <c r="I99" s="9">
        <v>40.908498909999999</v>
      </c>
      <c r="J99" s="9">
        <v>40.814568940000001</v>
      </c>
      <c r="K99" s="9">
        <v>39.43552528</v>
      </c>
      <c r="L99" s="9">
        <v>38.404802099999998</v>
      </c>
      <c r="M99" s="9">
        <v>37.782342730000003</v>
      </c>
      <c r="N99" s="9">
        <v>37.428368810000002</v>
      </c>
      <c r="O99" s="9">
        <v>36.675147760000002</v>
      </c>
      <c r="P99" s="9">
        <v>37.203850439999997</v>
      </c>
      <c r="Q99" s="9">
        <v>37.583381520000003</v>
      </c>
      <c r="R99" s="9">
        <v>37.092404340000002</v>
      </c>
      <c r="S99" s="9">
        <v>36.84176806</v>
      </c>
      <c r="T99" s="9">
        <v>36.797210569999997</v>
      </c>
      <c r="U99" s="9">
        <v>36.741516339999997</v>
      </c>
      <c r="V99" s="9">
        <v>36.657837710000003</v>
      </c>
      <c r="W99" s="9">
        <v>36.729029429999997</v>
      </c>
      <c r="X99" s="9">
        <v>36.801202359999998</v>
      </c>
      <c r="Y99" s="9">
        <v>36.89217197</v>
      </c>
      <c r="Z99" s="9">
        <v>36.99991558</v>
      </c>
      <c r="AA99" s="9">
        <v>37.113651490000002</v>
      </c>
      <c r="AB99" s="9">
        <v>37.232068699999999</v>
      </c>
      <c r="AC99" s="9">
        <v>37.356682339999999</v>
      </c>
      <c r="AD99" s="9">
        <v>37.509396189999997</v>
      </c>
      <c r="AE99" s="9">
        <v>37.647073890000001</v>
      </c>
      <c r="AF99" s="9">
        <v>37.75649335</v>
      </c>
      <c r="AG99" s="9">
        <v>37.84492496</v>
      </c>
      <c r="AH99" s="9">
        <v>37.918051390000002</v>
      </c>
      <c r="AI99" s="9">
        <v>37.971382499999997</v>
      </c>
      <c r="AJ99" s="9">
        <v>38.001067640000002</v>
      </c>
      <c r="AK99" s="9">
        <v>38.001198530000003</v>
      </c>
      <c r="AL99" s="9">
        <v>38.001305469999998</v>
      </c>
      <c r="AM99" s="9">
        <v>37.993051569999999</v>
      </c>
      <c r="AN99" s="9">
        <v>37.965921119999997</v>
      </c>
      <c r="AO99" s="9">
        <v>37.945152960000001</v>
      </c>
      <c r="AP99" s="9">
        <v>37.922624769999999</v>
      </c>
      <c r="AQ99" s="9">
        <v>37.90766318</v>
      </c>
      <c r="AR99" s="9">
        <v>37.897120719999997</v>
      </c>
      <c r="AS99" s="9">
        <v>37.875799409999999</v>
      </c>
      <c r="AT99" s="9">
        <v>37.860038719999999</v>
      </c>
      <c r="AU99" s="9">
        <v>37.844472160000002</v>
      </c>
      <c r="AV99" s="9">
        <v>37.828888190000001</v>
      </c>
      <c r="AW99" s="9">
        <v>37.804122829999997</v>
      </c>
    </row>
    <row r="100" spans="1:49">
      <c r="A100" s="50"/>
      <c r="B100" t="s">
        <v>217</v>
      </c>
      <c r="C100" s="9">
        <v>27.2473071502287</v>
      </c>
      <c r="D100" s="9">
        <v>27.356493557230099</v>
      </c>
      <c r="E100" s="9">
        <v>27.46612258</v>
      </c>
      <c r="F100" s="9">
        <v>27.27327609</v>
      </c>
      <c r="G100" s="9">
        <v>26.209891339999999</v>
      </c>
      <c r="H100" s="9">
        <v>23.169561850000001</v>
      </c>
      <c r="I100" s="9">
        <v>22.56887111</v>
      </c>
      <c r="J100" s="9">
        <v>22.296238899999999</v>
      </c>
      <c r="K100" s="9">
        <v>21.55992762</v>
      </c>
      <c r="L100" s="9">
        <v>20.829779930000001</v>
      </c>
      <c r="M100" s="9">
        <v>20.485971370000001</v>
      </c>
      <c r="N100" s="9">
        <v>20.171425289999998</v>
      </c>
      <c r="O100" s="9">
        <v>19.763541650000001</v>
      </c>
      <c r="P100" s="9">
        <v>20.033480390000001</v>
      </c>
      <c r="Q100" s="9">
        <v>20.095544669999999</v>
      </c>
      <c r="R100" s="9">
        <v>19.797662129999999</v>
      </c>
      <c r="S100" s="9">
        <v>19.657072020000001</v>
      </c>
      <c r="T100" s="9">
        <v>19.623928469999999</v>
      </c>
      <c r="U100" s="9">
        <v>19.60923154</v>
      </c>
      <c r="V100" s="9">
        <v>19.582374080000001</v>
      </c>
      <c r="W100" s="9">
        <v>19.606919269999999</v>
      </c>
      <c r="X100" s="9">
        <v>19.655202389999999</v>
      </c>
      <c r="Y100" s="9">
        <v>19.719620290000002</v>
      </c>
      <c r="Z100" s="9">
        <v>19.786744070000001</v>
      </c>
      <c r="AA100" s="9">
        <v>19.851146880000002</v>
      </c>
      <c r="AB100" s="9">
        <v>19.914862280000001</v>
      </c>
      <c r="AC100" s="9">
        <v>19.979903749999998</v>
      </c>
      <c r="AD100" s="9">
        <v>20.055016420000001</v>
      </c>
      <c r="AE100" s="9">
        <v>20.128320179999999</v>
      </c>
      <c r="AF100" s="9">
        <v>20.195711150000001</v>
      </c>
      <c r="AG100" s="9">
        <v>20.2566107</v>
      </c>
      <c r="AH100" s="9">
        <v>20.310706100000001</v>
      </c>
      <c r="AI100" s="9">
        <v>20.354391540000002</v>
      </c>
      <c r="AJ100" s="9">
        <v>20.38379248</v>
      </c>
      <c r="AK100" s="9">
        <v>20.401133349999999</v>
      </c>
      <c r="AL100" s="9">
        <v>20.41442404</v>
      </c>
      <c r="AM100" s="9">
        <v>20.423962370000002</v>
      </c>
      <c r="AN100" s="9">
        <v>20.426281929999998</v>
      </c>
      <c r="AO100" s="9">
        <v>20.42704676</v>
      </c>
      <c r="AP100" s="9">
        <v>20.427206040000002</v>
      </c>
      <c r="AQ100" s="9">
        <v>20.430627680000001</v>
      </c>
      <c r="AR100" s="9">
        <v>20.436123819999999</v>
      </c>
      <c r="AS100" s="9">
        <v>20.43954008</v>
      </c>
      <c r="AT100" s="9">
        <v>20.445188720000001</v>
      </c>
      <c r="AU100" s="9">
        <v>20.45097041</v>
      </c>
      <c r="AV100" s="9">
        <v>20.456737799999999</v>
      </c>
      <c r="AW100" s="9">
        <v>20.460459799999999</v>
      </c>
    </row>
    <row r="101" spans="1:49">
      <c r="A101" s="50"/>
      <c r="B101" t="s">
        <v>218</v>
      </c>
      <c r="C101" s="9">
        <v>2027.87758332816</v>
      </c>
      <c r="D101" s="9">
        <v>2036.0037686404</v>
      </c>
      <c r="E101" s="9">
        <v>2044.0774899999999</v>
      </c>
      <c r="F101" s="9">
        <v>2066.9764719999998</v>
      </c>
      <c r="G101" s="9">
        <v>2053.8894019999998</v>
      </c>
      <c r="H101" s="9">
        <v>1932.302529</v>
      </c>
      <c r="I101" s="9">
        <v>1891.1685230000001</v>
      </c>
      <c r="J101" s="9">
        <v>1882.0145620000001</v>
      </c>
      <c r="K101" s="9">
        <v>1854.701264</v>
      </c>
      <c r="L101" s="9">
        <v>1822.0683529999999</v>
      </c>
      <c r="M101" s="9">
        <v>1804.4600150000001</v>
      </c>
      <c r="N101" s="9">
        <v>1803.044911</v>
      </c>
      <c r="O101" s="9">
        <v>1804.6788730000001</v>
      </c>
      <c r="P101" s="9">
        <v>1827.8628080000001</v>
      </c>
      <c r="Q101" s="9">
        <v>1846.025069</v>
      </c>
      <c r="R101" s="9">
        <v>1866.9019089999999</v>
      </c>
      <c r="S101" s="9">
        <v>1884.535799</v>
      </c>
      <c r="T101" s="9">
        <v>1909.333265</v>
      </c>
      <c r="U101" s="9">
        <v>1924.727858</v>
      </c>
      <c r="V101" s="9">
        <v>1932.888095</v>
      </c>
      <c r="W101" s="9">
        <v>1949.013033</v>
      </c>
      <c r="X101" s="9">
        <v>1951.7901730000001</v>
      </c>
      <c r="Y101" s="9">
        <v>1956.231313</v>
      </c>
      <c r="Z101" s="9">
        <v>1962.4641859999999</v>
      </c>
      <c r="AA101" s="9">
        <v>1969.078139</v>
      </c>
      <c r="AB101" s="9">
        <v>1975.6528800000001</v>
      </c>
      <c r="AC101" s="9">
        <v>1982.2598350000001</v>
      </c>
      <c r="AD101" s="9">
        <v>1993.3453629999999</v>
      </c>
      <c r="AE101" s="9">
        <v>2003.228625</v>
      </c>
      <c r="AF101" s="9">
        <v>2010.8978320000001</v>
      </c>
      <c r="AG101" s="9">
        <v>2017.434207</v>
      </c>
      <c r="AH101" s="9">
        <v>2023.433906</v>
      </c>
      <c r="AI101" s="9">
        <v>2028.8627120000001</v>
      </c>
      <c r="AJ101" s="9">
        <v>2032.9717889999999</v>
      </c>
      <c r="AK101" s="9">
        <v>2034.386544</v>
      </c>
      <c r="AL101" s="9">
        <v>2036.3589159999999</v>
      </c>
      <c r="AM101" s="9">
        <v>2037.254866</v>
      </c>
      <c r="AN101" s="9">
        <v>2036.6709390000001</v>
      </c>
      <c r="AO101" s="9">
        <v>2037.4533610000001</v>
      </c>
      <c r="AP101" s="9">
        <v>2037.822181</v>
      </c>
      <c r="AQ101" s="9">
        <v>2038.4942450000001</v>
      </c>
      <c r="AR101" s="9">
        <v>2038.410091</v>
      </c>
      <c r="AS101" s="9">
        <v>2036.6210980000001</v>
      </c>
      <c r="AT101" s="9">
        <v>2035.7915310000001</v>
      </c>
      <c r="AU101" s="9">
        <v>2035.256629</v>
      </c>
      <c r="AV101" s="9">
        <v>2034.883065</v>
      </c>
      <c r="AW101" s="9">
        <v>2033.548219</v>
      </c>
    </row>
    <row r="102" spans="1:49">
      <c r="A102" s="50"/>
      <c r="B102" t="s">
        <v>219</v>
      </c>
      <c r="C102" s="9">
        <v>1748.7967729787399</v>
      </c>
      <c r="D102" s="9">
        <v>1755.80461544789</v>
      </c>
      <c r="E102" s="9">
        <v>1762.802236</v>
      </c>
      <c r="F102" s="9">
        <v>1808.2316820000001</v>
      </c>
      <c r="G102" s="9">
        <v>1824.6533919999999</v>
      </c>
      <c r="H102" s="9">
        <v>1727.689204</v>
      </c>
      <c r="I102" s="9">
        <v>1668.1177849999999</v>
      </c>
      <c r="J102" s="9">
        <v>1654.51614</v>
      </c>
      <c r="K102" s="9">
        <v>1627.992776</v>
      </c>
      <c r="L102" s="9">
        <v>1605.064386</v>
      </c>
      <c r="M102" s="9">
        <v>1571.146825</v>
      </c>
      <c r="N102" s="9">
        <v>1530.1600880000001</v>
      </c>
      <c r="O102" s="9">
        <v>1510.1826619999999</v>
      </c>
      <c r="P102" s="9">
        <v>1521.750117</v>
      </c>
      <c r="Q102" s="9">
        <v>1542.937633</v>
      </c>
      <c r="R102" s="9">
        <v>1573.011927</v>
      </c>
      <c r="S102" s="9">
        <v>1570.1524059999999</v>
      </c>
      <c r="T102" s="9">
        <v>1592.4694360000001</v>
      </c>
      <c r="U102" s="9">
        <v>1607.090809</v>
      </c>
      <c r="V102" s="9">
        <v>1633.5709589999999</v>
      </c>
      <c r="W102" s="9">
        <v>1682.399729</v>
      </c>
      <c r="X102" s="9">
        <v>1711.8230289999999</v>
      </c>
      <c r="Y102" s="9">
        <v>1733.088499</v>
      </c>
      <c r="Z102" s="9">
        <v>1737.622799</v>
      </c>
      <c r="AA102" s="9">
        <v>1729.5936360000001</v>
      </c>
      <c r="AB102" s="9">
        <v>1710.277795</v>
      </c>
      <c r="AC102" s="9">
        <v>1685.8232029999999</v>
      </c>
      <c r="AD102" s="9">
        <v>1674.3385949999999</v>
      </c>
      <c r="AE102" s="9">
        <v>1659.736054</v>
      </c>
      <c r="AF102" s="9">
        <v>1641.491612</v>
      </c>
      <c r="AG102" s="9">
        <v>1622.1162690000001</v>
      </c>
      <c r="AH102" s="9">
        <v>1603.687784</v>
      </c>
      <c r="AI102" s="9">
        <v>1587.29396</v>
      </c>
      <c r="AJ102" s="9">
        <v>1570.0683859999999</v>
      </c>
      <c r="AK102" s="9">
        <v>1551.7233000000001</v>
      </c>
      <c r="AL102" s="9">
        <v>1532.6548110000001</v>
      </c>
      <c r="AM102" s="9">
        <v>1514.8762409999999</v>
      </c>
      <c r="AN102" s="9">
        <v>1497.8730720000001</v>
      </c>
      <c r="AO102" s="9">
        <v>1481.210276</v>
      </c>
      <c r="AP102" s="9">
        <v>1464.55618</v>
      </c>
      <c r="AQ102" s="9">
        <v>1449.27036</v>
      </c>
      <c r="AR102" s="9">
        <v>1433.129248</v>
      </c>
      <c r="AS102" s="9">
        <v>1415.7037680000001</v>
      </c>
      <c r="AT102" s="9">
        <v>1400.2089020000001</v>
      </c>
      <c r="AU102" s="9">
        <v>1385.580373</v>
      </c>
      <c r="AV102" s="9">
        <v>1371.640441</v>
      </c>
      <c r="AW102" s="9">
        <v>1359.4782130000001</v>
      </c>
    </row>
    <row r="105" spans="1:49">
      <c r="A105" s="50" t="s">
        <v>223</v>
      </c>
      <c r="B105" t="s">
        <v>207</v>
      </c>
      <c r="C105" s="2">
        <v>0.96116878123798499</v>
      </c>
      <c r="D105" s="2">
        <v>0.98039215686274495</v>
      </c>
      <c r="E105" s="2">
        <v>1.0000087419999999</v>
      </c>
      <c r="F105" s="2">
        <v>1.0249056999999999</v>
      </c>
      <c r="G105" s="2">
        <v>1.0614236159999999</v>
      </c>
      <c r="H105" s="2">
        <v>1.0616047689999999</v>
      </c>
      <c r="I105" s="2">
        <v>1.0652147249999999</v>
      </c>
      <c r="J105" s="2">
        <v>1.0878727619999999</v>
      </c>
      <c r="K105" s="2">
        <v>1.101514707</v>
      </c>
      <c r="L105" s="2">
        <v>1.1214529010000001</v>
      </c>
      <c r="M105" s="2">
        <v>1.127909968</v>
      </c>
      <c r="N105" s="2">
        <v>1.1312300980000001</v>
      </c>
      <c r="O105" s="2">
        <v>1.1473353209999999</v>
      </c>
      <c r="P105" s="2">
        <v>1.1706507390000001</v>
      </c>
      <c r="Q105" s="2">
        <v>1.2055033719999999</v>
      </c>
      <c r="R105" s="2">
        <v>1.2404053209999999</v>
      </c>
      <c r="S105" s="2">
        <v>1.275531129</v>
      </c>
      <c r="T105" s="2">
        <v>1.3146943929999999</v>
      </c>
      <c r="U105" s="2">
        <v>1.3576327050000001</v>
      </c>
      <c r="V105" s="2">
        <v>1.404323365</v>
      </c>
      <c r="W105" s="2">
        <v>1.455512235</v>
      </c>
      <c r="X105" s="2">
        <v>1.5106713979999999</v>
      </c>
      <c r="Y105" s="2">
        <v>1.56610619</v>
      </c>
      <c r="Z105" s="2">
        <v>1.6211522549999999</v>
      </c>
      <c r="AA105" s="2">
        <v>1.675182505</v>
      </c>
      <c r="AB105" s="2">
        <v>1.727756254</v>
      </c>
      <c r="AC105" s="2">
        <v>1.7788640149999999</v>
      </c>
      <c r="AD105" s="2">
        <v>1.828798438</v>
      </c>
      <c r="AE105" s="2">
        <v>1.877391131</v>
      </c>
      <c r="AF105" s="2">
        <v>1.925112728</v>
      </c>
      <c r="AG105" s="2">
        <v>1.972592065</v>
      </c>
      <c r="AH105" s="2">
        <v>2.0198680759999998</v>
      </c>
      <c r="AI105" s="2">
        <v>2.066957409</v>
      </c>
      <c r="AJ105" s="2">
        <v>2.1135078319999998</v>
      </c>
      <c r="AK105" s="2">
        <v>2.1600054019999999</v>
      </c>
      <c r="AL105" s="2">
        <v>2.206156944</v>
      </c>
      <c r="AM105" s="2">
        <v>2.2524439620000001</v>
      </c>
      <c r="AN105" s="2">
        <v>2.3000019040000002</v>
      </c>
      <c r="AO105" s="2">
        <v>2.3481106669999998</v>
      </c>
      <c r="AP105" s="2">
        <v>2.3970429059999998</v>
      </c>
      <c r="AQ105" s="2">
        <v>2.4470269550000001</v>
      </c>
      <c r="AR105" s="2">
        <v>2.4980579010000001</v>
      </c>
      <c r="AS105" s="2">
        <v>2.551103656</v>
      </c>
      <c r="AT105" s="2">
        <v>2.6059571529999999</v>
      </c>
      <c r="AU105" s="2">
        <v>2.662456326</v>
      </c>
      <c r="AV105" s="2">
        <v>2.7205909699999999</v>
      </c>
      <c r="AW105" s="2">
        <v>2.7806543260000001</v>
      </c>
    </row>
    <row r="106" spans="1:49">
      <c r="A106" s="50"/>
      <c r="B106" t="s">
        <v>208</v>
      </c>
      <c r="C106" s="2">
        <v>0.96116878123798499</v>
      </c>
      <c r="D106" s="2">
        <v>0.98039215686274495</v>
      </c>
      <c r="E106" s="2">
        <v>1.000002498</v>
      </c>
      <c r="F106" s="2">
        <v>1.0285625</v>
      </c>
      <c r="G106" s="2">
        <v>1.0624375589999999</v>
      </c>
      <c r="H106" s="2">
        <v>1.0612629440000001</v>
      </c>
      <c r="I106" s="2">
        <v>1.071576106</v>
      </c>
      <c r="J106" s="2">
        <v>1.0807093160000001</v>
      </c>
      <c r="K106" s="2">
        <v>1.09468612</v>
      </c>
      <c r="L106" s="2">
        <v>1.104749693</v>
      </c>
      <c r="M106" s="2">
        <v>1.123152248</v>
      </c>
      <c r="N106" s="2">
        <v>1.129706009</v>
      </c>
      <c r="O106" s="2">
        <v>1.1388791330000001</v>
      </c>
      <c r="P106" s="2">
        <v>1.161961266</v>
      </c>
      <c r="Q106" s="2">
        <v>1.1864602799999999</v>
      </c>
      <c r="R106" s="2">
        <v>1.22946066</v>
      </c>
      <c r="S106" s="2">
        <v>1.266925643</v>
      </c>
      <c r="T106" s="2">
        <v>1.305670135</v>
      </c>
      <c r="U106" s="2">
        <v>1.345626977</v>
      </c>
      <c r="V106" s="2">
        <v>1.3877804840000001</v>
      </c>
      <c r="W106" s="2">
        <v>1.433189152</v>
      </c>
      <c r="X106" s="2">
        <v>1.481656058</v>
      </c>
      <c r="Y106" s="2">
        <v>1.532781977</v>
      </c>
      <c r="Z106" s="2">
        <v>1.5851176499999999</v>
      </c>
      <c r="AA106" s="2">
        <v>1.6375813690000001</v>
      </c>
      <c r="AB106" s="2">
        <v>1.6894352939999999</v>
      </c>
      <c r="AC106" s="2">
        <v>1.7403615960000001</v>
      </c>
      <c r="AD106" s="2">
        <v>1.7916598539999999</v>
      </c>
      <c r="AE106" s="2">
        <v>1.8423536220000001</v>
      </c>
      <c r="AF106" s="2">
        <v>1.8925155380000001</v>
      </c>
      <c r="AG106" s="2">
        <v>1.9425986500000001</v>
      </c>
      <c r="AH106" s="2">
        <v>1.9927035850000001</v>
      </c>
      <c r="AI106" s="2">
        <v>2.0431473649999998</v>
      </c>
      <c r="AJ106" s="2">
        <v>2.0936687570000001</v>
      </c>
      <c r="AK106" s="2">
        <v>2.144807482</v>
      </c>
      <c r="AL106" s="2">
        <v>2.1961455110000001</v>
      </c>
      <c r="AM106" s="2">
        <v>2.2481652529999998</v>
      </c>
      <c r="AN106" s="2">
        <v>2.3012808960000002</v>
      </c>
      <c r="AO106" s="2">
        <v>2.355072958</v>
      </c>
      <c r="AP106" s="2">
        <v>2.4100363059999999</v>
      </c>
      <c r="AQ106" s="2">
        <v>2.4664841329999998</v>
      </c>
      <c r="AR106" s="2">
        <v>2.5245291710000002</v>
      </c>
      <c r="AS106" s="2">
        <v>2.5843583190000001</v>
      </c>
      <c r="AT106" s="2">
        <v>2.6461023670000001</v>
      </c>
      <c r="AU106" s="2">
        <v>2.7098684209999999</v>
      </c>
      <c r="AV106" s="2">
        <v>2.7757571620000001</v>
      </c>
      <c r="AW106" s="2">
        <v>2.8441381130000001</v>
      </c>
    </row>
    <row r="107" spans="1:49">
      <c r="A107" s="50"/>
      <c r="B107" t="s">
        <v>209</v>
      </c>
      <c r="C107" s="2">
        <v>0.96116878123798499</v>
      </c>
      <c r="D107" s="2">
        <v>0.98039215686274495</v>
      </c>
      <c r="E107" s="2">
        <v>1.000215233</v>
      </c>
      <c r="F107" s="2">
        <v>1.025709395</v>
      </c>
      <c r="G107" s="2">
        <v>1.059965708</v>
      </c>
      <c r="H107" s="2">
        <v>1.0860609020000001</v>
      </c>
      <c r="I107" s="2">
        <v>1.0993035229999999</v>
      </c>
      <c r="J107" s="2">
        <v>1.1195347870000001</v>
      </c>
      <c r="K107" s="2">
        <v>1.1324963750000001</v>
      </c>
      <c r="L107" s="2">
        <v>1.144166494</v>
      </c>
      <c r="M107" s="2">
        <v>1.1784850769999999</v>
      </c>
      <c r="N107" s="2">
        <v>1.1879487049999999</v>
      </c>
      <c r="O107" s="2">
        <v>1.208209893</v>
      </c>
      <c r="P107" s="2">
        <v>1.2287347280000001</v>
      </c>
      <c r="Q107" s="2">
        <v>1.2424976459999999</v>
      </c>
      <c r="R107" s="2">
        <v>1.27213625</v>
      </c>
      <c r="S107" s="2">
        <v>1.2987133099999999</v>
      </c>
      <c r="T107" s="2">
        <v>1.330750144</v>
      </c>
      <c r="U107" s="2">
        <v>1.366720865</v>
      </c>
      <c r="V107" s="2">
        <v>1.40546265</v>
      </c>
      <c r="W107" s="2">
        <v>1.450555042</v>
      </c>
      <c r="X107" s="2">
        <v>1.4940996639999999</v>
      </c>
      <c r="Y107" s="2">
        <v>1.5349318359999999</v>
      </c>
      <c r="Z107" s="2">
        <v>1.5783874090000001</v>
      </c>
      <c r="AA107" s="2">
        <v>1.6219778410000001</v>
      </c>
      <c r="AB107" s="2">
        <v>1.6651851479999999</v>
      </c>
      <c r="AC107" s="2">
        <v>1.708236358</v>
      </c>
      <c r="AD107" s="2">
        <v>1.7521447800000001</v>
      </c>
      <c r="AE107" s="2">
        <v>1.7969576789999999</v>
      </c>
      <c r="AF107" s="2">
        <v>1.8421448030000001</v>
      </c>
      <c r="AG107" s="2">
        <v>1.8881729819999999</v>
      </c>
      <c r="AH107" s="2">
        <v>1.934191078</v>
      </c>
      <c r="AI107" s="2">
        <v>1.979597332</v>
      </c>
      <c r="AJ107" s="2">
        <v>2.0244460100000001</v>
      </c>
      <c r="AK107" s="2">
        <v>2.0676776179999998</v>
      </c>
      <c r="AL107" s="2">
        <v>2.1114110930000001</v>
      </c>
      <c r="AM107" s="2">
        <v>2.154424707</v>
      </c>
      <c r="AN107" s="2">
        <v>2.1974700189999998</v>
      </c>
      <c r="AO107" s="2">
        <v>2.2424445689999999</v>
      </c>
      <c r="AP107" s="2">
        <v>2.2875016279999998</v>
      </c>
      <c r="AQ107" s="2">
        <v>2.3336728369999999</v>
      </c>
      <c r="AR107" s="2">
        <v>2.381584787</v>
      </c>
      <c r="AS107" s="2">
        <v>2.4301696609999999</v>
      </c>
      <c r="AT107" s="2">
        <v>2.4804610560000002</v>
      </c>
      <c r="AU107" s="2">
        <v>2.532073998</v>
      </c>
      <c r="AV107" s="2">
        <v>2.585024352</v>
      </c>
      <c r="AW107" s="2">
        <v>2.6387997589999999</v>
      </c>
    </row>
    <row r="108" spans="1:49">
      <c r="A108" s="50"/>
      <c r="B108" t="s">
        <v>210</v>
      </c>
      <c r="C108" s="2">
        <v>0.96116878123798499</v>
      </c>
      <c r="D108" s="2">
        <v>0.98039215686274495</v>
      </c>
      <c r="E108" s="2">
        <v>1.0000021429999999</v>
      </c>
      <c r="F108" s="2">
        <v>1.027669647</v>
      </c>
      <c r="G108" s="2">
        <v>1.066919124</v>
      </c>
      <c r="H108" s="2">
        <v>1.1073135220000001</v>
      </c>
      <c r="I108" s="2">
        <v>1.1465916700000001</v>
      </c>
      <c r="J108" s="2">
        <v>1.147080219</v>
      </c>
      <c r="K108" s="2">
        <v>1.162440023</v>
      </c>
      <c r="L108" s="2">
        <v>1.1863328820000001</v>
      </c>
      <c r="M108" s="2">
        <v>1.2045057480000001</v>
      </c>
      <c r="N108" s="2">
        <v>1.2279366839999999</v>
      </c>
      <c r="O108" s="2">
        <v>1.2350927739999999</v>
      </c>
      <c r="P108" s="2">
        <v>1.2454732310000001</v>
      </c>
      <c r="Q108" s="2">
        <v>1.260890058</v>
      </c>
      <c r="R108" s="2">
        <v>1.2889855889999999</v>
      </c>
      <c r="S108" s="2">
        <v>1.3206229190000001</v>
      </c>
      <c r="T108" s="2">
        <v>1.3589250470000001</v>
      </c>
      <c r="U108" s="2">
        <v>1.402187479</v>
      </c>
      <c r="V108" s="2">
        <v>1.4502150229999999</v>
      </c>
      <c r="W108" s="2">
        <v>1.505342312</v>
      </c>
      <c r="X108" s="2">
        <v>1.562622411</v>
      </c>
      <c r="Y108" s="2">
        <v>1.6206345360000001</v>
      </c>
      <c r="Z108" s="2">
        <v>1.6784601100000001</v>
      </c>
      <c r="AA108" s="2">
        <v>1.7355994809999999</v>
      </c>
      <c r="AB108" s="2">
        <v>1.7914530989999999</v>
      </c>
      <c r="AC108" s="2">
        <v>1.845956162</v>
      </c>
      <c r="AD108" s="2">
        <v>1.899626735</v>
      </c>
      <c r="AE108" s="2">
        <v>1.9517677330000001</v>
      </c>
      <c r="AF108" s="2">
        <v>2.0028566780000001</v>
      </c>
      <c r="AG108" s="2">
        <v>2.0546541299999999</v>
      </c>
      <c r="AH108" s="2">
        <v>2.1071430549999999</v>
      </c>
      <c r="AI108" s="2">
        <v>2.1595407880000002</v>
      </c>
      <c r="AJ108" s="2">
        <v>2.2112774229999999</v>
      </c>
      <c r="AK108" s="2">
        <v>2.2627432079999998</v>
      </c>
      <c r="AL108" s="2">
        <v>2.3138342399999998</v>
      </c>
      <c r="AM108" s="2">
        <v>2.3650819059999999</v>
      </c>
      <c r="AN108" s="2">
        <v>2.4168284560000002</v>
      </c>
      <c r="AO108" s="2">
        <v>2.4688496980000001</v>
      </c>
      <c r="AP108" s="2">
        <v>2.521466685</v>
      </c>
      <c r="AQ108" s="2">
        <v>2.575232905</v>
      </c>
      <c r="AR108" s="2">
        <v>2.630302103</v>
      </c>
      <c r="AS108" s="2">
        <v>2.686680387</v>
      </c>
      <c r="AT108" s="2">
        <v>2.7445985419999999</v>
      </c>
      <c r="AU108" s="2">
        <v>2.8039774730000002</v>
      </c>
      <c r="AV108" s="2">
        <v>2.8649614560000001</v>
      </c>
      <c r="AW108" s="2">
        <v>2.9279073090000001</v>
      </c>
    </row>
    <row r="109" spans="1:49">
      <c r="A109" s="50"/>
      <c r="B109" t="s">
        <v>211</v>
      </c>
      <c r="C109" s="2">
        <v>0.96116878123798499</v>
      </c>
      <c r="D109" s="2">
        <v>0.98039215686274495</v>
      </c>
      <c r="E109" s="2">
        <v>1.0000036649999999</v>
      </c>
      <c r="F109" s="2">
        <v>1.027523661</v>
      </c>
      <c r="G109" s="2">
        <v>1.068655908</v>
      </c>
      <c r="H109" s="2">
        <v>1.1097161760000001</v>
      </c>
      <c r="I109" s="2">
        <v>1.145609031</v>
      </c>
      <c r="J109" s="2">
        <v>1.141100792</v>
      </c>
      <c r="K109" s="2">
        <v>1.167036553</v>
      </c>
      <c r="L109" s="2">
        <v>1.192340784</v>
      </c>
      <c r="M109" s="2">
        <v>1.208925367</v>
      </c>
      <c r="N109" s="2">
        <v>1.2354941530000001</v>
      </c>
      <c r="O109" s="2">
        <v>1.2416043880000001</v>
      </c>
      <c r="P109" s="2">
        <v>1.2548312530000001</v>
      </c>
      <c r="Q109" s="2">
        <v>1.2739551469999999</v>
      </c>
      <c r="R109" s="2">
        <v>1.3033222630000001</v>
      </c>
      <c r="S109" s="2">
        <v>1.3301697969999999</v>
      </c>
      <c r="T109" s="2">
        <v>1.3677500309999999</v>
      </c>
      <c r="U109" s="2">
        <v>1.4093369469999999</v>
      </c>
      <c r="V109" s="2">
        <v>1.457285363</v>
      </c>
      <c r="W109" s="2">
        <v>1.5125634059999999</v>
      </c>
      <c r="X109" s="2">
        <v>1.5660049840000001</v>
      </c>
      <c r="Y109" s="2">
        <v>1.6198000749999999</v>
      </c>
      <c r="Z109" s="2">
        <v>1.6727647539999999</v>
      </c>
      <c r="AA109" s="2">
        <v>1.72541374</v>
      </c>
      <c r="AB109" s="2">
        <v>1.7771511280000001</v>
      </c>
      <c r="AC109" s="2">
        <v>1.8283309800000001</v>
      </c>
      <c r="AD109" s="2">
        <v>1.8826895400000001</v>
      </c>
      <c r="AE109" s="2">
        <v>1.9348188900000001</v>
      </c>
      <c r="AF109" s="2">
        <v>1.9850211289999999</v>
      </c>
      <c r="AG109" s="2">
        <v>2.0349375350000001</v>
      </c>
      <c r="AH109" s="2">
        <v>2.0848880630000002</v>
      </c>
      <c r="AI109" s="2">
        <v>2.1348836489999998</v>
      </c>
      <c r="AJ109" s="2">
        <v>2.1839407550000001</v>
      </c>
      <c r="AK109" s="2">
        <v>2.2326196280000001</v>
      </c>
      <c r="AL109" s="2">
        <v>2.2808526050000002</v>
      </c>
      <c r="AM109" s="2">
        <v>2.3294100869999999</v>
      </c>
      <c r="AN109" s="2">
        <v>2.3786037100000001</v>
      </c>
      <c r="AO109" s="2">
        <v>2.4280243499999998</v>
      </c>
      <c r="AP109" s="2">
        <v>2.4779787390000001</v>
      </c>
      <c r="AQ109" s="2">
        <v>2.5291139390000001</v>
      </c>
      <c r="AR109" s="2">
        <v>2.5811275020000002</v>
      </c>
      <c r="AS109" s="2">
        <v>2.6342447519999999</v>
      </c>
      <c r="AT109" s="2">
        <v>2.6893123210000001</v>
      </c>
      <c r="AU109" s="2">
        <v>2.7458757920000001</v>
      </c>
      <c r="AV109" s="2">
        <v>2.8039236490000001</v>
      </c>
      <c r="AW109" s="2">
        <v>2.8639677859999999</v>
      </c>
    </row>
    <row r="110" spans="1:49">
      <c r="A110" s="50"/>
      <c r="B110" t="s">
        <v>212</v>
      </c>
      <c r="C110" s="2">
        <v>0.96116878123798499</v>
      </c>
      <c r="D110" s="2">
        <v>0.98039215686274495</v>
      </c>
      <c r="E110" s="2">
        <v>1.0000020409999999</v>
      </c>
      <c r="F110" s="2">
        <v>1.0262067580000001</v>
      </c>
      <c r="G110" s="2">
        <v>1.060726874</v>
      </c>
      <c r="H110" s="2">
        <v>1.093844735</v>
      </c>
      <c r="I110" s="2">
        <v>1.114901401</v>
      </c>
      <c r="J110" s="2">
        <v>1.1355270749999999</v>
      </c>
      <c r="K110" s="2">
        <v>1.162098426</v>
      </c>
      <c r="L110" s="2">
        <v>1.1794553539999999</v>
      </c>
      <c r="M110" s="2">
        <v>1.197660333</v>
      </c>
      <c r="N110" s="2">
        <v>1.214252721</v>
      </c>
      <c r="O110" s="2">
        <v>1.234641592</v>
      </c>
      <c r="P110" s="2">
        <v>1.2736395330000001</v>
      </c>
      <c r="Q110" s="2">
        <v>1.30578806</v>
      </c>
      <c r="R110" s="2">
        <v>1.346527867</v>
      </c>
      <c r="S110" s="2">
        <v>1.3790914409999999</v>
      </c>
      <c r="T110" s="2">
        <v>1.411606922</v>
      </c>
      <c r="U110" s="2">
        <v>1.445629509</v>
      </c>
      <c r="V110" s="2">
        <v>1.4829522829999999</v>
      </c>
      <c r="W110" s="2">
        <v>1.5293787670000001</v>
      </c>
      <c r="X110" s="2">
        <v>1.577613352</v>
      </c>
      <c r="Y110" s="2">
        <v>1.626930153</v>
      </c>
      <c r="Z110" s="2">
        <v>1.676278089</v>
      </c>
      <c r="AA110" s="2">
        <v>1.7251360309999999</v>
      </c>
      <c r="AB110" s="2">
        <v>1.7729165149999999</v>
      </c>
      <c r="AC110" s="2">
        <v>1.8195635999999999</v>
      </c>
      <c r="AD110" s="2">
        <v>1.865476607</v>
      </c>
      <c r="AE110" s="2">
        <v>1.909806785</v>
      </c>
      <c r="AF110" s="2">
        <v>1.9531267539999999</v>
      </c>
      <c r="AG110" s="2">
        <v>1.9975286050000001</v>
      </c>
      <c r="AH110" s="2">
        <v>2.0429540469999998</v>
      </c>
      <c r="AI110" s="2">
        <v>2.088392062</v>
      </c>
      <c r="AJ110" s="2">
        <v>2.133091914</v>
      </c>
      <c r="AK110" s="2">
        <v>2.1774368709999998</v>
      </c>
      <c r="AL110" s="2">
        <v>2.2213068009999999</v>
      </c>
      <c r="AM110" s="2">
        <v>2.26521024</v>
      </c>
      <c r="AN110" s="2">
        <v>2.3095243339999998</v>
      </c>
      <c r="AO110" s="2">
        <v>2.353962519</v>
      </c>
      <c r="AP110" s="2">
        <v>2.3987637309999998</v>
      </c>
      <c r="AQ110" s="2">
        <v>2.4444089779999998</v>
      </c>
      <c r="AR110" s="2">
        <v>2.4909839429999998</v>
      </c>
      <c r="AS110" s="2">
        <v>2.5384254020000001</v>
      </c>
      <c r="AT110" s="2">
        <v>2.5870374900000002</v>
      </c>
      <c r="AU110" s="2">
        <v>2.636722437</v>
      </c>
      <c r="AV110" s="2">
        <v>2.6875915450000001</v>
      </c>
      <c r="AW110" s="2">
        <v>2.739986375</v>
      </c>
    </row>
    <row r="111" spans="1:49">
      <c r="A111" s="50"/>
      <c r="B111" t="s">
        <v>213</v>
      </c>
      <c r="C111" s="2">
        <v>0.96116878123798499</v>
      </c>
      <c r="D111" s="2">
        <v>0.98039215686274495</v>
      </c>
      <c r="E111" s="2">
        <v>1.0000019499999999</v>
      </c>
      <c r="F111" s="2">
        <v>1.0276946730000001</v>
      </c>
      <c r="G111" s="2">
        <v>1.0528061179999999</v>
      </c>
      <c r="H111" s="2">
        <v>1.049754769</v>
      </c>
      <c r="I111" s="2">
        <v>1.0717841319999999</v>
      </c>
      <c r="J111" s="2">
        <v>1.096021278</v>
      </c>
      <c r="K111" s="2">
        <v>1.117739692</v>
      </c>
      <c r="L111" s="2">
        <v>1.1289098360000001</v>
      </c>
      <c r="M111" s="2">
        <v>1.1428717669999999</v>
      </c>
      <c r="N111" s="2">
        <v>1.154720746</v>
      </c>
      <c r="O111" s="2">
        <v>1.158663942</v>
      </c>
      <c r="P111" s="2">
        <v>1.1741756350000001</v>
      </c>
      <c r="Q111" s="2">
        <v>1.1949886160000001</v>
      </c>
      <c r="R111" s="2">
        <v>1.216664328</v>
      </c>
      <c r="S111" s="2">
        <v>1.244959777</v>
      </c>
      <c r="T111" s="2">
        <v>1.2818242150000001</v>
      </c>
      <c r="U111" s="2">
        <v>1.3255544829999999</v>
      </c>
      <c r="V111" s="2">
        <v>1.374773679</v>
      </c>
      <c r="W111" s="2">
        <v>1.4324055609999999</v>
      </c>
      <c r="X111" s="2">
        <v>1.489983235</v>
      </c>
      <c r="Y111" s="2">
        <v>1.543798615</v>
      </c>
      <c r="Z111" s="2">
        <v>1.594747634</v>
      </c>
      <c r="AA111" s="2">
        <v>1.6441105330000001</v>
      </c>
      <c r="AB111" s="2">
        <v>1.6919130689999999</v>
      </c>
      <c r="AC111" s="2">
        <v>1.7389882350000001</v>
      </c>
      <c r="AD111" s="2">
        <v>1.7857180340000001</v>
      </c>
      <c r="AE111" s="2">
        <v>1.8314514879999999</v>
      </c>
      <c r="AF111" s="2">
        <v>1.876484297</v>
      </c>
      <c r="AG111" s="2">
        <v>1.924701072</v>
      </c>
      <c r="AH111" s="2">
        <v>1.9757610320000001</v>
      </c>
      <c r="AI111" s="2">
        <v>2.026895713</v>
      </c>
      <c r="AJ111" s="2">
        <v>2.0770563370000001</v>
      </c>
      <c r="AK111" s="2">
        <v>2.126521748</v>
      </c>
      <c r="AL111" s="2">
        <v>2.1748678099999998</v>
      </c>
      <c r="AM111" s="2">
        <v>2.2233575970000001</v>
      </c>
      <c r="AN111" s="2">
        <v>2.272081741</v>
      </c>
      <c r="AO111" s="2">
        <v>2.3204634080000002</v>
      </c>
      <c r="AP111" s="2">
        <v>2.3690892570000002</v>
      </c>
      <c r="AQ111" s="2">
        <v>2.4184937959999999</v>
      </c>
      <c r="AR111" s="2">
        <v>2.4688936400000001</v>
      </c>
      <c r="AS111" s="2">
        <v>2.520158592</v>
      </c>
      <c r="AT111" s="2">
        <v>2.572345404</v>
      </c>
      <c r="AU111" s="2">
        <v>2.6255450919999999</v>
      </c>
      <c r="AV111" s="2">
        <v>2.679947324</v>
      </c>
      <c r="AW111" s="2">
        <v>2.7360622069999998</v>
      </c>
    </row>
    <row r="112" spans="1:49">
      <c r="A112" s="50"/>
      <c r="B112" t="s">
        <v>214</v>
      </c>
      <c r="C112" s="2">
        <v>0.96116878123798499</v>
      </c>
      <c r="D112" s="2">
        <v>0.98039215686274495</v>
      </c>
      <c r="E112" s="2">
        <v>1.0000007529999999</v>
      </c>
      <c r="F112" s="2">
        <v>1.0252079409999999</v>
      </c>
      <c r="G112" s="2">
        <v>1.064299753</v>
      </c>
      <c r="H112" s="2">
        <v>1.03560645</v>
      </c>
      <c r="I112" s="2">
        <v>1.0634265510000001</v>
      </c>
      <c r="J112" s="2">
        <v>1.109793695</v>
      </c>
      <c r="K112" s="2">
        <v>1.1544466710000001</v>
      </c>
      <c r="L112" s="2">
        <v>1.166255874</v>
      </c>
      <c r="M112" s="2">
        <v>1.1661876499999999</v>
      </c>
      <c r="N112" s="2">
        <v>1.1393155420000001</v>
      </c>
      <c r="O112" s="2">
        <v>1.1098679090000001</v>
      </c>
      <c r="P112" s="2">
        <v>1.1192245119999999</v>
      </c>
      <c r="Q112" s="2">
        <v>1.152779947</v>
      </c>
      <c r="R112" s="2">
        <v>1.161205904</v>
      </c>
      <c r="S112" s="2">
        <v>1.186058826</v>
      </c>
      <c r="T112" s="2">
        <v>1.2212662110000001</v>
      </c>
      <c r="U112" s="2">
        <v>1.266622911</v>
      </c>
      <c r="V112" s="2">
        <v>1.319669317</v>
      </c>
      <c r="W112" s="2">
        <v>1.3808886979999999</v>
      </c>
      <c r="X112" s="2">
        <v>1.445549502</v>
      </c>
      <c r="Y112" s="2">
        <v>1.4985473250000001</v>
      </c>
      <c r="Z112" s="2">
        <v>1.5452239670000001</v>
      </c>
      <c r="AA112" s="2">
        <v>1.5885937919999999</v>
      </c>
      <c r="AB112" s="2">
        <v>1.6301317769999999</v>
      </c>
      <c r="AC112" s="2">
        <v>1.671897655</v>
      </c>
      <c r="AD112" s="2">
        <v>1.716885346</v>
      </c>
      <c r="AE112" s="2">
        <v>1.762077036</v>
      </c>
      <c r="AF112" s="2">
        <v>1.8070654180000001</v>
      </c>
      <c r="AG112" s="2">
        <v>1.852859013</v>
      </c>
      <c r="AH112" s="2">
        <v>1.899043544</v>
      </c>
      <c r="AI112" s="2">
        <v>1.944775989</v>
      </c>
      <c r="AJ112" s="2">
        <v>1.989517703</v>
      </c>
      <c r="AK112" s="2">
        <v>2.033856186</v>
      </c>
      <c r="AL112" s="2">
        <v>2.0774245420000002</v>
      </c>
      <c r="AM112" s="2">
        <v>2.121223686</v>
      </c>
      <c r="AN112" s="2">
        <v>2.168423191</v>
      </c>
      <c r="AO112" s="2">
        <v>2.2168763230000001</v>
      </c>
      <c r="AP112" s="2">
        <v>2.266366224</v>
      </c>
      <c r="AQ112" s="2">
        <v>2.3166847279999998</v>
      </c>
      <c r="AR112" s="2">
        <v>2.3676662500000001</v>
      </c>
      <c r="AS112" s="2">
        <v>2.4224455210000002</v>
      </c>
      <c r="AT112" s="2">
        <v>2.4796228149999999</v>
      </c>
      <c r="AU112" s="2">
        <v>2.5387083000000001</v>
      </c>
      <c r="AV112" s="2">
        <v>2.599415289</v>
      </c>
      <c r="AW112" s="2">
        <v>2.662008943</v>
      </c>
    </row>
    <row r="113" spans="1:49">
      <c r="A113" s="50"/>
      <c r="B113" t="s">
        <v>215</v>
      </c>
      <c r="C113" s="2">
        <v>0.96116878123798499</v>
      </c>
      <c r="D113" s="2">
        <v>0.98039215686274495</v>
      </c>
      <c r="E113" s="2">
        <v>1.0000008410000001</v>
      </c>
      <c r="F113" s="2">
        <v>1.0194413369999999</v>
      </c>
      <c r="G113" s="2">
        <v>1.044005275</v>
      </c>
      <c r="H113" s="2">
        <v>1.0764212639999999</v>
      </c>
      <c r="I113" s="2">
        <v>1.112082625</v>
      </c>
      <c r="J113" s="2">
        <v>1.1279269970000001</v>
      </c>
      <c r="K113" s="2">
        <v>1.149343198</v>
      </c>
      <c r="L113" s="2">
        <v>1.1769292840000001</v>
      </c>
      <c r="M113" s="2">
        <v>1.2119226910000001</v>
      </c>
      <c r="N113" s="2">
        <v>1.237384955</v>
      </c>
      <c r="O113" s="2">
        <v>1.258908795</v>
      </c>
      <c r="P113" s="2">
        <v>1.2796541960000001</v>
      </c>
      <c r="Q113" s="2">
        <v>1.296140168</v>
      </c>
      <c r="R113" s="2">
        <v>1.336955151</v>
      </c>
      <c r="S113" s="2">
        <v>1.363821467</v>
      </c>
      <c r="T113" s="2">
        <v>1.3936107360000001</v>
      </c>
      <c r="U113" s="2">
        <v>1.4257305149999999</v>
      </c>
      <c r="V113" s="2">
        <v>1.4613375900000001</v>
      </c>
      <c r="W113" s="2">
        <v>1.5049181220000001</v>
      </c>
      <c r="X113" s="2">
        <v>1.5512183289999999</v>
      </c>
      <c r="Y113" s="2">
        <v>1.5999272760000001</v>
      </c>
      <c r="Z113" s="2">
        <v>1.6497410640000001</v>
      </c>
      <c r="AA113" s="2">
        <v>1.699628084</v>
      </c>
      <c r="AB113" s="2">
        <v>1.74886893</v>
      </c>
      <c r="AC113" s="2">
        <v>1.7971986090000001</v>
      </c>
      <c r="AD113" s="2">
        <v>1.845242713</v>
      </c>
      <c r="AE113" s="2">
        <v>1.8919503870000001</v>
      </c>
      <c r="AF113" s="2">
        <v>1.937859175</v>
      </c>
      <c r="AG113" s="2">
        <v>1.983770067</v>
      </c>
      <c r="AH113" s="2">
        <v>2.029740667</v>
      </c>
      <c r="AI113" s="2">
        <v>2.0758523790000001</v>
      </c>
      <c r="AJ113" s="2">
        <v>2.1217198860000002</v>
      </c>
      <c r="AK113" s="2">
        <v>2.1676255850000001</v>
      </c>
      <c r="AL113" s="2">
        <v>2.2137315310000001</v>
      </c>
      <c r="AM113" s="2">
        <v>2.2601175429999998</v>
      </c>
      <c r="AN113" s="2">
        <v>2.3067408839999999</v>
      </c>
      <c r="AO113" s="2">
        <v>2.354043565</v>
      </c>
      <c r="AP113" s="2">
        <v>2.4020829529999999</v>
      </c>
      <c r="AQ113" s="2">
        <v>2.4512811769999998</v>
      </c>
      <c r="AR113" s="2">
        <v>2.5016743749999999</v>
      </c>
      <c r="AS113" s="2">
        <v>2.5526744790000002</v>
      </c>
      <c r="AT113" s="2">
        <v>2.6051559530000001</v>
      </c>
      <c r="AU113" s="2">
        <v>2.659021702</v>
      </c>
      <c r="AV113" s="2">
        <v>2.7143006619999999</v>
      </c>
      <c r="AW113" s="2">
        <v>2.771143957</v>
      </c>
    </row>
    <row r="114" spans="1:49">
      <c r="A114" s="50"/>
      <c r="B114" t="s">
        <v>216</v>
      </c>
      <c r="C114" s="2">
        <v>0.96116878123798499</v>
      </c>
      <c r="D114" s="2">
        <v>0.98039215686274495</v>
      </c>
      <c r="E114" s="2">
        <v>1.0000038579999999</v>
      </c>
      <c r="F114" s="2">
        <v>1.0350213530000001</v>
      </c>
      <c r="G114" s="2">
        <v>1.0769540440000001</v>
      </c>
      <c r="H114" s="2">
        <v>1.131786787</v>
      </c>
      <c r="I114" s="2">
        <v>1.1618833340000001</v>
      </c>
      <c r="J114" s="2">
        <v>1.1722848800000001</v>
      </c>
      <c r="K114" s="2">
        <v>1.197807984</v>
      </c>
      <c r="L114" s="2">
        <v>1.211938274</v>
      </c>
      <c r="M114" s="2">
        <v>1.2296125090000001</v>
      </c>
      <c r="N114" s="2">
        <v>1.24889896</v>
      </c>
      <c r="O114" s="2">
        <v>1.288552975</v>
      </c>
      <c r="P114" s="2">
        <v>1.3150126950000001</v>
      </c>
      <c r="Q114" s="2">
        <v>1.345104898</v>
      </c>
      <c r="R114" s="2">
        <v>1.3894388</v>
      </c>
      <c r="S114" s="2">
        <v>1.430307242</v>
      </c>
      <c r="T114" s="2">
        <v>1.4723734509999999</v>
      </c>
      <c r="U114" s="2">
        <v>1.5158165539999999</v>
      </c>
      <c r="V114" s="2">
        <v>1.5627825360000001</v>
      </c>
      <c r="W114" s="2">
        <v>1.614656713</v>
      </c>
      <c r="X114" s="2">
        <v>1.6663585519999999</v>
      </c>
      <c r="Y114" s="2">
        <v>1.7183278310000001</v>
      </c>
      <c r="Z114" s="2">
        <v>1.770611548</v>
      </c>
      <c r="AA114" s="2">
        <v>1.8228180439999999</v>
      </c>
      <c r="AB114" s="2">
        <v>1.8743225370000001</v>
      </c>
      <c r="AC114" s="2">
        <v>1.925069784</v>
      </c>
      <c r="AD114" s="2">
        <v>1.9756442919999999</v>
      </c>
      <c r="AE114" s="2">
        <v>2.0249367020000002</v>
      </c>
      <c r="AF114" s="2">
        <v>2.0735998260000001</v>
      </c>
      <c r="AG114" s="2">
        <v>2.1235181910000001</v>
      </c>
      <c r="AH114" s="2">
        <v>2.174571356</v>
      </c>
      <c r="AI114" s="2">
        <v>2.2260741820000001</v>
      </c>
      <c r="AJ114" s="2">
        <v>2.2771648249999998</v>
      </c>
      <c r="AK114" s="2">
        <v>2.3281675759999998</v>
      </c>
      <c r="AL114" s="2">
        <v>2.3789809430000002</v>
      </c>
      <c r="AM114" s="2">
        <v>2.4299918549999999</v>
      </c>
      <c r="AN114" s="2">
        <v>2.4817272250000002</v>
      </c>
      <c r="AO114" s="2">
        <v>2.5339470240000002</v>
      </c>
      <c r="AP114" s="2">
        <v>2.5867076679999998</v>
      </c>
      <c r="AQ114" s="2">
        <v>2.6405522260000001</v>
      </c>
      <c r="AR114" s="2">
        <v>2.6955696389999999</v>
      </c>
      <c r="AS114" s="2">
        <v>2.7515992279999999</v>
      </c>
      <c r="AT114" s="2">
        <v>2.80914223</v>
      </c>
      <c r="AU114" s="2">
        <v>2.8680371990000002</v>
      </c>
      <c r="AV114" s="2">
        <v>2.9283667360000001</v>
      </c>
      <c r="AW114" s="2">
        <v>2.990479256</v>
      </c>
    </row>
    <row r="115" spans="1:49">
      <c r="A115" s="50"/>
      <c r="B115" t="s">
        <v>217</v>
      </c>
      <c r="C115" s="2">
        <v>0.96116878123798499</v>
      </c>
      <c r="D115" s="2">
        <v>0.98039215686274495</v>
      </c>
      <c r="E115" s="2">
        <v>1.00000245</v>
      </c>
      <c r="F115" s="2">
        <v>1.0383803620000001</v>
      </c>
      <c r="G115" s="2">
        <v>1.067412027</v>
      </c>
      <c r="H115" s="2">
        <v>1.1004379280000001</v>
      </c>
      <c r="I115" s="2">
        <v>1.126423212</v>
      </c>
      <c r="J115" s="2">
        <v>1.1401418759999999</v>
      </c>
      <c r="K115" s="2">
        <v>1.161268996</v>
      </c>
      <c r="L115" s="2">
        <v>1.1895325299999999</v>
      </c>
      <c r="M115" s="2">
        <v>1.212150608</v>
      </c>
      <c r="N115" s="2">
        <v>1.237935351</v>
      </c>
      <c r="O115" s="2">
        <v>1.27633836</v>
      </c>
      <c r="P115" s="2">
        <v>1.2998546010000001</v>
      </c>
      <c r="Q115" s="2">
        <v>1.332967612</v>
      </c>
      <c r="R115" s="2">
        <v>1.3760504469999999</v>
      </c>
      <c r="S115" s="2">
        <v>1.414982849</v>
      </c>
      <c r="T115" s="2">
        <v>1.453496635</v>
      </c>
      <c r="U115" s="2">
        <v>1.492767972</v>
      </c>
      <c r="V115" s="2">
        <v>1.534511674</v>
      </c>
      <c r="W115" s="2">
        <v>1.5796866110000001</v>
      </c>
      <c r="X115" s="2">
        <v>1.6262891239999999</v>
      </c>
      <c r="Y115" s="2">
        <v>1.674630399</v>
      </c>
      <c r="Z115" s="2">
        <v>1.7240202039999999</v>
      </c>
      <c r="AA115" s="2">
        <v>1.773833226</v>
      </c>
      <c r="AB115" s="2">
        <v>1.8234496099999999</v>
      </c>
      <c r="AC115" s="2">
        <v>1.8725649040000001</v>
      </c>
      <c r="AD115" s="2">
        <v>1.9214152760000001</v>
      </c>
      <c r="AE115" s="2">
        <v>1.969399906</v>
      </c>
      <c r="AF115" s="2">
        <v>2.0169911260000002</v>
      </c>
      <c r="AG115" s="2">
        <v>2.0649418129999999</v>
      </c>
      <c r="AH115" s="2">
        <v>2.1132420060000001</v>
      </c>
      <c r="AI115" s="2">
        <v>2.1619196170000001</v>
      </c>
      <c r="AJ115" s="2">
        <v>2.2104837740000001</v>
      </c>
      <c r="AK115" s="2">
        <v>2.2593497939999998</v>
      </c>
      <c r="AL115" s="2">
        <v>2.3083100070000002</v>
      </c>
      <c r="AM115" s="2">
        <v>2.3576790769999998</v>
      </c>
      <c r="AN115" s="2">
        <v>2.4078399080000001</v>
      </c>
      <c r="AO115" s="2">
        <v>2.458487275</v>
      </c>
      <c r="AP115" s="2">
        <v>2.509856708</v>
      </c>
      <c r="AQ115" s="2">
        <v>2.5623089490000002</v>
      </c>
      <c r="AR115" s="2">
        <v>2.615947958</v>
      </c>
      <c r="AS115" s="2">
        <v>2.6707852600000002</v>
      </c>
      <c r="AT115" s="2">
        <v>2.7270505740000002</v>
      </c>
      <c r="AU115" s="2">
        <v>2.7846807880000002</v>
      </c>
      <c r="AV115" s="2">
        <v>2.8437469769999999</v>
      </c>
      <c r="AW115" s="2">
        <v>2.9045594449999999</v>
      </c>
    </row>
    <row r="116" spans="1:49">
      <c r="A116" s="50"/>
      <c r="B116" t="s">
        <v>218</v>
      </c>
      <c r="C116" s="2">
        <v>0.96116878123798499</v>
      </c>
      <c r="D116" s="2">
        <v>0.98039215686274495</v>
      </c>
      <c r="E116" s="2">
        <v>1.0000354490000001</v>
      </c>
      <c r="F116" s="2">
        <v>1.0204157679999999</v>
      </c>
      <c r="G116" s="2">
        <v>1.042266715</v>
      </c>
      <c r="H116" s="2">
        <v>1.0511576309999999</v>
      </c>
      <c r="I116" s="2">
        <v>1.07308827</v>
      </c>
      <c r="J116" s="2">
        <v>1.0892607560000001</v>
      </c>
      <c r="K116" s="2">
        <v>1.0996591440000001</v>
      </c>
      <c r="L116" s="2">
        <v>1.1111396790000001</v>
      </c>
      <c r="M116" s="2">
        <v>1.122811596</v>
      </c>
      <c r="N116" s="2">
        <v>1.137467359</v>
      </c>
      <c r="O116" s="2">
        <v>1.151928729</v>
      </c>
      <c r="P116" s="2">
        <v>1.17295361</v>
      </c>
      <c r="Q116" s="2">
        <v>1.193649051</v>
      </c>
      <c r="R116" s="2">
        <v>1.2152405589999999</v>
      </c>
      <c r="S116" s="2">
        <v>1.240888583</v>
      </c>
      <c r="T116" s="2">
        <v>1.2731932779999999</v>
      </c>
      <c r="U116" s="2">
        <v>1.3086276109999999</v>
      </c>
      <c r="V116" s="2">
        <v>1.34779095</v>
      </c>
      <c r="W116" s="2">
        <v>1.3925164400000001</v>
      </c>
      <c r="X116" s="2">
        <v>1.4375088760000001</v>
      </c>
      <c r="Y116" s="2">
        <v>1.485340307</v>
      </c>
      <c r="Z116" s="2">
        <v>1.534690374</v>
      </c>
      <c r="AA116" s="2">
        <v>1.5840823070000001</v>
      </c>
      <c r="AB116" s="2">
        <v>1.632677736</v>
      </c>
      <c r="AC116" s="2">
        <v>1.680132518</v>
      </c>
      <c r="AD116" s="2">
        <v>1.727971245</v>
      </c>
      <c r="AE116" s="2">
        <v>1.774305926</v>
      </c>
      <c r="AF116" s="2">
        <v>1.8195557579999999</v>
      </c>
      <c r="AG116" s="2">
        <v>1.864536618</v>
      </c>
      <c r="AH116" s="2">
        <v>1.909411119</v>
      </c>
      <c r="AI116" s="2">
        <v>1.9544795079999999</v>
      </c>
      <c r="AJ116" s="2">
        <v>1.999222756</v>
      </c>
      <c r="AK116" s="2">
        <v>2.0438179820000002</v>
      </c>
      <c r="AL116" s="2">
        <v>2.0887438149999999</v>
      </c>
      <c r="AM116" s="2">
        <v>2.133788418</v>
      </c>
      <c r="AN116" s="2">
        <v>2.1793831269999999</v>
      </c>
      <c r="AO116" s="2">
        <v>2.2258038600000001</v>
      </c>
      <c r="AP116" s="2">
        <v>2.2727196869999999</v>
      </c>
      <c r="AQ116" s="2">
        <v>2.3206375800000001</v>
      </c>
      <c r="AR116" s="2">
        <v>2.3694919620000001</v>
      </c>
      <c r="AS116" s="2">
        <v>2.4193261590000001</v>
      </c>
      <c r="AT116" s="2">
        <v>2.4709556199999998</v>
      </c>
      <c r="AU116" s="2">
        <v>2.5239880139999999</v>
      </c>
      <c r="AV116" s="2">
        <v>2.5783814239999998</v>
      </c>
      <c r="AW116" s="2">
        <v>2.6341800489999998</v>
      </c>
    </row>
    <row r="117" spans="1:49">
      <c r="A117" s="50"/>
      <c r="B117" t="s">
        <v>219</v>
      </c>
      <c r="C117" s="2">
        <v>0.96116878123798499</v>
      </c>
      <c r="D117" s="2">
        <v>0.98039215686274495</v>
      </c>
      <c r="E117" s="2">
        <v>1.0000178959999999</v>
      </c>
      <c r="F117" s="2">
        <v>1.016398278</v>
      </c>
      <c r="G117" s="2">
        <v>1.0274342460000001</v>
      </c>
      <c r="H117" s="2">
        <v>1.0295671820000001</v>
      </c>
      <c r="I117" s="2">
        <v>1.055521478</v>
      </c>
      <c r="J117" s="2">
        <v>1.086151796</v>
      </c>
      <c r="K117" s="2">
        <v>1.1091287729999999</v>
      </c>
      <c r="L117" s="2">
        <v>1.129574903</v>
      </c>
      <c r="M117" s="2">
        <v>1.15340581</v>
      </c>
      <c r="N117" s="2">
        <v>1.1872698209999999</v>
      </c>
      <c r="O117" s="2">
        <v>1.2128568719999999</v>
      </c>
      <c r="P117" s="2">
        <v>1.236876294</v>
      </c>
      <c r="Q117" s="2">
        <v>1.255473625</v>
      </c>
      <c r="R117" s="2">
        <v>1.2705164529999999</v>
      </c>
      <c r="S117" s="2">
        <v>1.280772027</v>
      </c>
      <c r="T117" s="2">
        <v>1.306731452</v>
      </c>
      <c r="U117" s="2">
        <v>1.335070475</v>
      </c>
      <c r="V117" s="2">
        <v>1.37203879</v>
      </c>
      <c r="W117" s="2">
        <v>1.4209136410000001</v>
      </c>
      <c r="X117" s="2">
        <v>1.466637449</v>
      </c>
      <c r="Y117" s="2">
        <v>1.51360647</v>
      </c>
      <c r="Z117" s="2">
        <v>1.5592002279999999</v>
      </c>
      <c r="AA117" s="2">
        <v>1.604712854</v>
      </c>
      <c r="AB117" s="2">
        <v>1.6496604479999999</v>
      </c>
      <c r="AC117" s="2">
        <v>1.695203244</v>
      </c>
      <c r="AD117" s="2">
        <v>1.746742571</v>
      </c>
      <c r="AE117" s="2">
        <v>1.79519257</v>
      </c>
      <c r="AF117" s="2">
        <v>1.840734678</v>
      </c>
      <c r="AG117" s="2">
        <v>1.885082674</v>
      </c>
      <c r="AH117" s="2">
        <v>1.929109703</v>
      </c>
      <c r="AI117" s="2">
        <v>1.97324824</v>
      </c>
      <c r="AJ117" s="2">
        <v>2.015793183</v>
      </c>
      <c r="AK117" s="2">
        <v>2.0573312650000002</v>
      </c>
      <c r="AL117" s="2">
        <v>2.0985619440000001</v>
      </c>
      <c r="AM117" s="2">
        <v>2.1411871229999999</v>
      </c>
      <c r="AN117" s="2">
        <v>2.1853931700000002</v>
      </c>
      <c r="AO117" s="2">
        <v>2.2304804819999999</v>
      </c>
      <c r="AP117" s="2">
        <v>2.2765817369999999</v>
      </c>
      <c r="AQ117" s="2">
        <v>2.3247893749999999</v>
      </c>
      <c r="AR117" s="2">
        <v>2.3737191279999998</v>
      </c>
      <c r="AS117" s="2">
        <v>2.4240243719999999</v>
      </c>
      <c r="AT117" s="2">
        <v>2.478031697</v>
      </c>
      <c r="AU117" s="2">
        <v>2.5345159179999999</v>
      </c>
      <c r="AV117" s="2">
        <v>2.5933470750000001</v>
      </c>
      <c r="AW117" s="2">
        <v>2.6557075970000001</v>
      </c>
    </row>
    <row r="120" spans="1:49">
      <c r="A120" s="51" t="s">
        <v>227</v>
      </c>
      <c r="B120" t="s">
        <v>207</v>
      </c>
      <c r="C120" s="9">
        <v>98607.642614895303</v>
      </c>
      <c r="D120" s="9">
        <v>100190.82021262319</v>
      </c>
      <c r="E120" s="9">
        <v>101797.75889558333</v>
      </c>
      <c r="F120" s="9">
        <v>104043.34253172622</v>
      </c>
      <c r="G120" s="9">
        <v>102353.72505104126</v>
      </c>
      <c r="H120" s="9">
        <v>101443.5568376959</v>
      </c>
      <c r="I120" s="9">
        <v>105731.18804101441</v>
      </c>
      <c r="J120" s="9">
        <v>104680.58940509247</v>
      </c>
      <c r="K120" s="9">
        <v>105059.08726515449</v>
      </c>
      <c r="L120" s="9">
        <v>101810.18731958674</v>
      </c>
      <c r="M120" s="9">
        <v>105913.74948878253</v>
      </c>
      <c r="N120" s="9">
        <v>105490.62025199764</v>
      </c>
      <c r="O120" s="9">
        <v>103084.73080120813</v>
      </c>
      <c r="P120" s="9">
        <v>104968.55149312774</v>
      </c>
      <c r="Q120" s="9">
        <v>103831.57977574173</v>
      </c>
      <c r="R120" s="9">
        <v>104237.08319403257</v>
      </c>
      <c r="S120" s="9">
        <v>105557.79949211194</v>
      </c>
      <c r="T120" s="9">
        <v>107195.26880458803</v>
      </c>
      <c r="U120" s="9">
        <v>108492.19544468718</v>
      </c>
      <c r="V120" s="9">
        <v>110018.44999926571</v>
      </c>
      <c r="W120" s="9">
        <v>111402.7963490352</v>
      </c>
      <c r="X120" s="9">
        <v>112476.30005081503</v>
      </c>
      <c r="Y120" s="9">
        <v>113925.66776705688</v>
      </c>
      <c r="Z120" s="9">
        <v>115428.64478970904</v>
      </c>
      <c r="AA120" s="9">
        <v>116976.35394726247</v>
      </c>
      <c r="AB120" s="9">
        <v>118544.69652337907</v>
      </c>
      <c r="AC120" s="9">
        <v>120163.63019625325</v>
      </c>
      <c r="AD120" s="9">
        <v>122031.58923179076</v>
      </c>
      <c r="AE120" s="9">
        <v>123901.42925318412</v>
      </c>
      <c r="AF120" s="9">
        <v>125790.87152574043</v>
      </c>
      <c r="AG120" s="9">
        <v>127731.20135863993</v>
      </c>
      <c r="AH120" s="9">
        <v>129748.56706363248</v>
      </c>
      <c r="AI120" s="9">
        <v>131828.99204574447</v>
      </c>
      <c r="AJ120" s="9">
        <v>134020.26102878823</v>
      </c>
      <c r="AK120" s="9">
        <v>136258.60343339</v>
      </c>
      <c r="AL120" s="9">
        <v>138633.58518152282</v>
      </c>
      <c r="AM120" s="9">
        <v>141121.87215681365</v>
      </c>
      <c r="AN120" s="9">
        <v>143638.11137547178</v>
      </c>
      <c r="AO120" s="9">
        <v>146292.31514960909</v>
      </c>
      <c r="AP120" s="9">
        <v>149028.04982799775</v>
      </c>
      <c r="AQ120" s="9">
        <v>151875.78069233726</v>
      </c>
      <c r="AR120" s="9">
        <v>154758.15059866582</v>
      </c>
      <c r="AS120" s="9">
        <v>157629.39911071563</v>
      </c>
      <c r="AT120" s="9">
        <v>160637.20558671359</v>
      </c>
      <c r="AU120" s="9">
        <v>163738.8139300188</v>
      </c>
      <c r="AV120" s="9">
        <v>166955.16919435337</v>
      </c>
      <c r="AW120" s="9">
        <v>170293.05875246006</v>
      </c>
    </row>
    <row r="121" spans="1:49">
      <c r="A121" s="51"/>
      <c r="B121" t="s">
        <v>208</v>
      </c>
      <c r="C121" s="9">
        <v>153465.19943972191</v>
      </c>
      <c r="D121" s="9">
        <v>155929.13285645141</v>
      </c>
      <c r="E121" s="9">
        <v>158432.62552117</v>
      </c>
      <c r="F121" s="9">
        <v>161599.09860700407</v>
      </c>
      <c r="G121" s="9">
        <v>159254.95289306968</v>
      </c>
      <c r="H121" s="9">
        <v>157976.74087044172</v>
      </c>
      <c r="I121" s="9">
        <v>159968.03549760897</v>
      </c>
      <c r="J121" s="9">
        <v>163454.9436672015</v>
      </c>
      <c r="K121" s="9">
        <v>161424.75404068167</v>
      </c>
      <c r="L121" s="9">
        <v>160169.32713701256</v>
      </c>
      <c r="M121" s="9">
        <v>163404.1784289506</v>
      </c>
      <c r="N121" s="9">
        <v>163504.45467872068</v>
      </c>
      <c r="O121" s="9">
        <v>163583.23124177981</v>
      </c>
      <c r="P121" s="9">
        <v>167362.47516815542</v>
      </c>
      <c r="Q121" s="9">
        <v>168287.36410426247</v>
      </c>
      <c r="R121" s="9">
        <v>166645.48756537636</v>
      </c>
      <c r="S121" s="9">
        <v>169979.35265463093</v>
      </c>
      <c r="T121" s="9">
        <v>173975.69374909534</v>
      </c>
      <c r="U121" s="9">
        <v>177335.75397600039</v>
      </c>
      <c r="V121" s="9">
        <v>180886.11301374139</v>
      </c>
      <c r="W121" s="9">
        <v>183757.96489778804</v>
      </c>
      <c r="X121" s="9">
        <v>186404.47300117323</v>
      </c>
      <c r="Y121" s="9">
        <v>190025.2120984692</v>
      </c>
      <c r="Z121" s="9">
        <v>193824.70722977267</v>
      </c>
      <c r="AA121" s="9">
        <v>197681.68226913031</v>
      </c>
      <c r="AB121" s="9">
        <v>201545.93785572771</v>
      </c>
      <c r="AC121" s="9">
        <v>205430.16392817401</v>
      </c>
      <c r="AD121" s="9">
        <v>209576.3496028466</v>
      </c>
      <c r="AE121" s="9">
        <v>213803.49844635345</v>
      </c>
      <c r="AF121" s="9">
        <v>218003.39455940045</v>
      </c>
      <c r="AG121" s="9">
        <v>222159.60112179216</v>
      </c>
      <c r="AH121" s="9">
        <v>226314.92753194587</v>
      </c>
      <c r="AI121" s="9">
        <v>230412.31639666314</v>
      </c>
      <c r="AJ121" s="9">
        <v>234690.49122074683</v>
      </c>
      <c r="AK121" s="9">
        <v>239007.30696077476</v>
      </c>
      <c r="AL121" s="9">
        <v>243525.20908886107</v>
      </c>
      <c r="AM121" s="9">
        <v>248194.84797431523</v>
      </c>
      <c r="AN121" s="9">
        <v>252786.87417106863</v>
      </c>
      <c r="AO121" s="9">
        <v>257552.46714644495</v>
      </c>
      <c r="AP121" s="9">
        <v>262425.37824233051</v>
      </c>
      <c r="AQ121" s="9">
        <v>267392.16662922146</v>
      </c>
      <c r="AR121" s="9">
        <v>272362.91602760099</v>
      </c>
      <c r="AS121" s="9">
        <v>277207.56511001237</v>
      </c>
      <c r="AT121" s="9">
        <v>282063.98937853624</v>
      </c>
      <c r="AU121" s="9">
        <v>286966.07449848519</v>
      </c>
      <c r="AV121" s="9">
        <v>291939.33600620448</v>
      </c>
      <c r="AW121" s="9">
        <v>296915.93833209819</v>
      </c>
    </row>
    <row r="122" spans="1:49">
      <c r="A122" s="51"/>
      <c r="B122" t="s">
        <v>209</v>
      </c>
      <c r="C122" s="9">
        <v>115047.15265722746</v>
      </c>
      <c r="D122" s="9">
        <v>116894.27190619515</v>
      </c>
      <c r="E122" s="9">
        <v>118720.52930189876</v>
      </c>
      <c r="F122" s="9">
        <v>119812.342552246</v>
      </c>
      <c r="G122" s="9">
        <v>116948.09542683185</v>
      </c>
      <c r="H122" s="9">
        <v>102247.808316599</v>
      </c>
      <c r="I122" s="9">
        <v>111910.48216379099</v>
      </c>
      <c r="J122" s="9">
        <v>114196.23055030352</v>
      </c>
      <c r="K122" s="9">
        <v>113143.72177729441</v>
      </c>
      <c r="L122" s="9">
        <v>114000.60100380701</v>
      </c>
      <c r="M122" s="9">
        <v>115244.38783687924</v>
      </c>
      <c r="N122" s="9">
        <v>121670.2918953914</v>
      </c>
      <c r="O122" s="9">
        <v>124591.16200028535</v>
      </c>
      <c r="P122" s="9">
        <v>135194.74514545032</v>
      </c>
      <c r="Q122" s="9">
        <v>136627.5941665984</v>
      </c>
      <c r="R122" s="9">
        <v>138776.23971732758</v>
      </c>
      <c r="S122" s="9">
        <v>138438.60724686747</v>
      </c>
      <c r="T122" s="9">
        <v>139724.87773267936</v>
      </c>
      <c r="U122" s="9">
        <v>140989.30581792767</v>
      </c>
      <c r="V122" s="9">
        <v>143096.31725350162</v>
      </c>
      <c r="W122" s="9">
        <v>148052.18063222384</v>
      </c>
      <c r="X122" s="9">
        <v>150112.05836152248</v>
      </c>
      <c r="Y122" s="9">
        <v>149483.45976742703</v>
      </c>
      <c r="Z122" s="9">
        <v>150722.84553031554</v>
      </c>
      <c r="AA122" s="9">
        <v>152594.26788029648</v>
      </c>
      <c r="AB122" s="9">
        <v>154723.43098276746</v>
      </c>
      <c r="AC122" s="9">
        <v>156945.76828654579</v>
      </c>
      <c r="AD122" s="9">
        <v>159269.31592560105</v>
      </c>
      <c r="AE122" s="9">
        <v>161570.84617044881</v>
      </c>
      <c r="AF122" s="9">
        <v>163384.88231582005</v>
      </c>
      <c r="AG122" s="9">
        <v>165392.05329031529</v>
      </c>
      <c r="AH122" s="9">
        <v>167591.87070863176</v>
      </c>
      <c r="AI122" s="9">
        <v>169744.49014544094</v>
      </c>
      <c r="AJ122" s="9">
        <v>172357.9629953689</v>
      </c>
      <c r="AK122" s="9">
        <v>174309.33362020101</v>
      </c>
      <c r="AL122" s="9">
        <v>177084.81704951011</v>
      </c>
      <c r="AM122" s="9">
        <v>179436.43792745317</v>
      </c>
      <c r="AN122" s="9">
        <v>181405.78565598055</v>
      </c>
      <c r="AO122" s="9">
        <v>184348.31109789023</v>
      </c>
      <c r="AP122" s="9">
        <v>186845.3091099395</v>
      </c>
      <c r="AQ122" s="9">
        <v>189442.30767230978</v>
      </c>
      <c r="AR122" s="9">
        <v>192372.60085889575</v>
      </c>
      <c r="AS122" s="9">
        <v>194897.83339675027</v>
      </c>
      <c r="AT122" s="9">
        <v>197660.37687780909</v>
      </c>
      <c r="AU122" s="9">
        <v>200400.94488329001</v>
      </c>
      <c r="AV122" s="9">
        <v>203159.76958307144</v>
      </c>
      <c r="AW122" s="9">
        <v>205397.74439871692</v>
      </c>
    </row>
    <row r="123" spans="1:49">
      <c r="A123" s="51"/>
      <c r="B123" t="s">
        <v>210</v>
      </c>
      <c r="C123" s="9">
        <v>8756.1467734135294</v>
      </c>
      <c r="D123" s="9">
        <v>8896.7295421166</v>
      </c>
      <c r="E123" s="9">
        <v>9039.5690443753119</v>
      </c>
      <c r="F123" s="9">
        <v>9121.4923911983515</v>
      </c>
      <c r="G123" s="9">
        <v>8570.7059803143638</v>
      </c>
      <c r="H123" s="9">
        <v>7356.8180006939901</v>
      </c>
      <c r="I123" s="9">
        <v>7613.6456930881986</v>
      </c>
      <c r="J123" s="9">
        <v>8525.5265738640319</v>
      </c>
      <c r="K123" s="9">
        <v>7976.3803651278977</v>
      </c>
      <c r="L123" s="9">
        <v>7692.187251653474</v>
      </c>
      <c r="M123" s="9">
        <v>7774.9500717064475</v>
      </c>
      <c r="N123" s="9">
        <v>7673.2249447222912</v>
      </c>
      <c r="O123" s="9">
        <v>7959.8637156038003</v>
      </c>
      <c r="P123" s="9">
        <v>8329.5517991934685</v>
      </c>
      <c r="Q123" s="9">
        <v>8471.2896438833359</v>
      </c>
      <c r="R123" s="9">
        <v>8506.4037330402716</v>
      </c>
      <c r="S123" s="9">
        <v>8615.40367637296</v>
      </c>
      <c r="T123" s="9">
        <v>8757.4225372500732</v>
      </c>
      <c r="U123" s="9">
        <v>8850.4894282147234</v>
      </c>
      <c r="V123" s="9">
        <v>8971.0386716831108</v>
      </c>
      <c r="W123" s="9">
        <v>9107.2496526982013</v>
      </c>
      <c r="X123" s="9">
        <v>9184.6836955037215</v>
      </c>
      <c r="Y123" s="9">
        <v>9285.2023239866248</v>
      </c>
      <c r="Z123" s="9">
        <v>9394.838579895797</v>
      </c>
      <c r="AA123" s="9">
        <v>9509.8810500373002</v>
      </c>
      <c r="AB123" s="9">
        <v>9627.5558653499193</v>
      </c>
      <c r="AC123" s="9">
        <v>9750.8651752778151</v>
      </c>
      <c r="AD123" s="9">
        <v>9896.9451605561608</v>
      </c>
      <c r="AE123" s="9">
        <v>10040.705243351269</v>
      </c>
      <c r="AF123" s="9">
        <v>10183.329609974049</v>
      </c>
      <c r="AG123" s="9">
        <v>10329.511910078108</v>
      </c>
      <c r="AH123" s="9">
        <v>10480.965918013348</v>
      </c>
      <c r="AI123" s="9">
        <v>10635.131568472969</v>
      </c>
      <c r="AJ123" s="9">
        <v>10798.275457340016</v>
      </c>
      <c r="AK123" s="9">
        <v>10959.500273614613</v>
      </c>
      <c r="AL123" s="9">
        <v>11134.501002303652</v>
      </c>
      <c r="AM123" s="9">
        <v>11312.539904180949</v>
      </c>
      <c r="AN123" s="9">
        <v>11489.292495171117</v>
      </c>
      <c r="AO123" s="9">
        <v>11679.687538546876</v>
      </c>
      <c r="AP123" s="9">
        <v>11870.538690166482</v>
      </c>
      <c r="AQ123" s="9">
        <v>12065.937038728462</v>
      </c>
      <c r="AR123" s="9">
        <v>12261.086468912794</v>
      </c>
      <c r="AS123" s="9">
        <v>12452.135346844603</v>
      </c>
      <c r="AT123" s="9">
        <v>12649.852831456094</v>
      </c>
      <c r="AU123" s="9">
        <v>12849.504041948812</v>
      </c>
      <c r="AV123" s="9">
        <v>13052.004378771848</v>
      </c>
      <c r="AW123" s="9">
        <v>13252.404852973104</v>
      </c>
    </row>
    <row r="124" spans="1:49">
      <c r="A124" s="51"/>
      <c r="B124" t="s">
        <v>211</v>
      </c>
      <c r="C124" s="9">
        <v>25995.199804426513</v>
      </c>
      <c r="D124" s="9">
        <v>26412.561145672236</v>
      </c>
      <c r="E124" s="9">
        <v>26836.623809608507</v>
      </c>
      <c r="F124" s="9">
        <v>27149.5338867106</v>
      </c>
      <c r="G124" s="9">
        <v>25524.235540093279</v>
      </c>
      <c r="H124" s="9">
        <v>21863.024749912085</v>
      </c>
      <c r="I124" s="9">
        <v>22669.202755886574</v>
      </c>
      <c r="J124" s="9">
        <v>25601.097935417863</v>
      </c>
      <c r="K124" s="9">
        <v>23748.62558199665</v>
      </c>
      <c r="L124" s="9">
        <v>22833.980867958766</v>
      </c>
      <c r="M124" s="9">
        <v>23084.188086189704</v>
      </c>
      <c r="N124" s="9">
        <v>22676.849107724884</v>
      </c>
      <c r="O124" s="9">
        <v>23596.613228063798</v>
      </c>
      <c r="P124" s="9">
        <v>24733.833723753854</v>
      </c>
      <c r="Q124" s="9">
        <v>25102.261472166756</v>
      </c>
      <c r="R124" s="9">
        <v>25268.167006911997</v>
      </c>
      <c r="S124" s="9">
        <v>24976.003085377615</v>
      </c>
      <c r="T124" s="9">
        <v>25439.728461585433</v>
      </c>
      <c r="U124" s="9">
        <v>25469.731877622959</v>
      </c>
      <c r="V124" s="9">
        <v>25862.876934398573</v>
      </c>
      <c r="W124" s="9">
        <v>26508.149407351149</v>
      </c>
      <c r="X124" s="9">
        <v>26464.276513609271</v>
      </c>
      <c r="Y124" s="9">
        <v>26504.57564065015</v>
      </c>
      <c r="Z124" s="9">
        <v>26367.994912764552</v>
      </c>
      <c r="AA124" s="9">
        <v>26191.619265209509</v>
      </c>
      <c r="AB124" s="9">
        <v>25951.493841877076</v>
      </c>
      <c r="AC124" s="9">
        <v>25739.14623173172</v>
      </c>
      <c r="AD124" s="9">
        <v>25804.02463380219</v>
      </c>
      <c r="AE124" s="9">
        <v>25722.697861343924</v>
      </c>
      <c r="AF124" s="9">
        <v>25618.865965745576</v>
      </c>
      <c r="AG124" s="9">
        <v>25545.889074709055</v>
      </c>
      <c r="AH124" s="9">
        <v>25518.361682875151</v>
      </c>
      <c r="AI124" s="9">
        <v>25532.476890550071</v>
      </c>
      <c r="AJ124" s="9">
        <v>25548.734391421047</v>
      </c>
      <c r="AK124" s="9">
        <v>25555.498708619361</v>
      </c>
      <c r="AL124" s="9">
        <v>25587.027371103955</v>
      </c>
      <c r="AM124" s="9">
        <v>25648.144611041676</v>
      </c>
      <c r="AN124" s="9">
        <v>25709.175833179946</v>
      </c>
      <c r="AO124" s="9">
        <v>25794.336696202616</v>
      </c>
      <c r="AP124" s="9">
        <v>25875.024291716396</v>
      </c>
      <c r="AQ124" s="9">
        <v>25978.56417268312</v>
      </c>
      <c r="AR124" s="9">
        <v>26057.520442852663</v>
      </c>
      <c r="AS124" s="9">
        <v>26113.794124315602</v>
      </c>
      <c r="AT124" s="9">
        <v>26215.691761497612</v>
      </c>
      <c r="AU124" s="9">
        <v>26318.861009560937</v>
      </c>
      <c r="AV124" s="9">
        <v>26429.170952276105</v>
      </c>
      <c r="AW124" s="9">
        <v>26554.279868261696</v>
      </c>
    </row>
    <row r="125" spans="1:49">
      <c r="A125" s="51"/>
      <c r="B125" t="s">
        <v>212</v>
      </c>
      <c r="C125" s="9">
        <v>26329.653595322874</v>
      </c>
      <c r="D125" s="9">
        <v>26752.384700363575</v>
      </c>
      <c r="E125" s="9">
        <v>27181.902099532123</v>
      </c>
      <c r="F125" s="9">
        <v>27555.510635506664</v>
      </c>
      <c r="G125" s="9">
        <v>26732.087342766368</v>
      </c>
      <c r="H125" s="9">
        <v>23962.169579186699</v>
      </c>
      <c r="I125" s="9">
        <v>25493.333650498887</v>
      </c>
      <c r="J125" s="9">
        <v>24974.405249573298</v>
      </c>
      <c r="K125" s="9">
        <v>23904.789268226807</v>
      </c>
      <c r="L125" s="9">
        <v>23956.175077463875</v>
      </c>
      <c r="M125" s="9">
        <v>23789.451157915231</v>
      </c>
      <c r="N125" s="9">
        <v>24035.709810912886</v>
      </c>
      <c r="O125" s="9">
        <v>23924.829752885955</v>
      </c>
      <c r="P125" s="9">
        <v>24055.935230194886</v>
      </c>
      <c r="Q125" s="9">
        <v>24153.052755955439</v>
      </c>
      <c r="R125" s="9">
        <v>23761.250201872135</v>
      </c>
      <c r="S125" s="9">
        <v>23893.422599924856</v>
      </c>
      <c r="T125" s="9">
        <v>24124.253589130938</v>
      </c>
      <c r="U125" s="9">
        <v>24221.009277689165</v>
      </c>
      <c r="V125" s="9">
        <v>24358.415010780234</v>
      </c>
      <c r="W125" s="9">
        <v>24610.266083385057</v>
      </c>
      <c r="X125" s="9">
        <v>24659.16572816289</v>
      </c>
      <c r="Y125" s="9">
        <v>24773.630138486162</v>
      </c>
      <c r="Z125" s="9">
        <v>24897.657691643562</v>
      </c>
      <c r="AA125" s="9">
        <v>25026.932314774662</v>
      </c>
      <c r="AB125" s="9">
        <v>25161.232978467611</v>
      </c>
      <c r="AC125" s="9">
        <v>25307.854542625719</v>
      </c>
      <c r="AD125" s="9">
        <v>25509.53637118706</v>
      </c>
      <c r="AE125" s="9">
        <v>25700.004097922581</v>
      </c>
      <c r="AF125" s="9">
        <v>25890.064900730697</v>
      </c>
      <c r="AG125" s="9">
        <v>26090.536248124285</v>
      </c>
      <c r="AH125" s="9">
        <v>26304.182588751188</v>
      </c>
      <c r="AI125" s="9">
        <v>26528.124385651212</v>
      </c>
      <c r="AJ125" s="9">
        <v>26767.690398490628</v>
      </c>
      <c r="AK125" s="9">
        <v>27001.655987911632</v>
      </c>
      <c r="AL125" s="9">
        <v>27265.678062442563</v>
      </c>
      <c r="AM125" s="9">
        <v>27531.374246318708</v>
      </c>
      <c r="AN125" s="9">
        <v>27792.119727094432</v>
      </c>
      <c r="AO125" s="9">
        <v>28081.586157555106</v>
      </c>
      <c r="AP125" s="9">
        <v>28368.335357619479</v>
      </c>
      <c r="AQ125" s="9">
        <v>28662.609551863654</v>
      </c>
      <c r="AR125" s="9">
        <v>28951.810134392705</v>
      </c>
      <c r="AS125" s="9">
        <v>29227.616557597736</v>
      </c>
      <c r="AT125" s="9">
        <v>29519.565708196751</v>
      </c>
      <c r="AU125" s="9">
        <v>29813.665103155778</v>
      </c>
      <c r="AV125" s="9">
        <v>30111.440830718177</v>
      </c>
      <c r="AW125" s="9">
        <v>30401.809729716224</v>
      </c>
    </row>
    <row r="126" spans="1:49">
      <c r="A126" s="51"/>
      <c r="B126" t="s">
        <v>213</v>
      </c>
      <c r="C126" s="9">
        <v>7418.7659500267937</v>
      </c>
      <c r="D126" s="9">
        <v>7537.8766370223184</v>
      </c>
      <c r="E126" s="9">
        <v>7658.8985322650315</v>
      </c>
      <c r="F126" s="9">
        <v>7730.0333478490929</v>
      </c>
      <c r="G126" s="9">
        <v>7821.672940116031</v>
      </c>
      <c r="H126" s="9">
        <v>7235.2093976535689</v>
      </c>
      <c r="I126" s="9">
        <v>7562.6231291513777</v>
      </c>
      <c r="J126" s="9">
        <v>7704.2212472225174</v>
      </c>
      <c r="K126" s="9">
        <v>7556.9548909362302</v>
      </c>
      <c r="L126" s="9">
        <v>7540.5468180353728</v>
      </c>
      <c r="M126" s="9">
        <v>7510.1361243281644</v>
      </c>
      <c r="N126" s="9">
        <v>7672.1489337581734</v>
      </c>
      <c r="O126" s="9">
        <v>7858.171255439579</v>
      </c>
      <c r="P126" s="9">
        <v>8064.6022695425281</v>
      </c>
      <c r="Q126" s="9">
        <v>8135.3657393696803</v>
      </c>
      <c r="R126" s="9">
        <v>8292.8077674590495</v>
      </c>
      <c r="S126" s="9">
        <v>8398.0582076247392</v>
      </c>
      <c r="T126" s="9">
        <v>8477.3172994292763</v>
      </c>
      <c r="U126" s="9">
        <v>8512.9679072265408</v>
      </c>
      <c r="V126" s="9">
        <v>8573.9751476157162</v>
      </c>
      <c r="W126" s="9">
        <v>8609.493218634625</v>
      </c>
      <c r="X126" s="9">
        <v>8618.9990373030796</v>
      </c>
      <c r="Y126" s="9">
        <v>8651.7244863506367</v>
      </c>
      <c r="Z126" s="9">
        <v>8698.6718340275347</v>
      </c>
      <c r="AA126" s="9">
        <v>8755.6939406143647</v>
      </c>
      <c r="AB126" s="9">
        <v>8821.0041661928299</v>
      </c>
      <c r="AC126" s="9">
        <v>8893.9317911151338</v>
      </c>
      <c r="AD126" s="9">
        <v>8980.2072746256472</v>
      </c>
      <c r="AE126" s="9">
        <v>9072.1137837125225</v>
      </c>
      <c r="AF126" s="9">
        <v>9167.057531694818</v>
      </c>
      <c r="AG126" s="9">
        <v>9263.7689614152696</v>
      </c>
      <c r="AH126" s="9">
        <v>9364.4888144022298</v>
      </c>
      <c r="AI126" s="9">
        <v>9468.4749682718302</v>
      </c>
      <c r="AJ126" s="9">
        <v>9583.5059040897104</v>
      </c>
      <c r="AK126" s="9">
        <v>9699.8674798341708</v>
      </c>
      <c r="AL126" s="9">
        <v>9829.2571003070225</v>
      </c>
      <c r="AM126" s="9">
        <v>9961.9576868272852</v>
      </c>
      <c r="AN126" s="9">
        <v>10093.168439826233</v>
      </c>
      <c r="AO126" s="9">
        <v>10236.1611723887</v>
      </c>
      <c r="AP126" s="9">
        <v>10381.190039134668</v>
      </c>
      <c r="AQ126" s="9">
        <v>10529.418325021199</v>
      </c>
      <c r="AR126" s="9">
        <v>10678.938150068479</v>
      </c>
      <c r="AS126" s="9">
        <v>10826.342202475578</v>
      </c>
      <c r="AT126" s="9">
        <v>10978.369983254353</v>
      </c>
      <c r="AU126" s="9">
        <v>11132.973132181938</v>
      </c>
      <c r="AV126" s="9">
        <v>11290.051069639456</v>
      </c>
      <c r="AW126" s="9">
        <v>11445.208001237163</v>
      </c>
    </row>
    <row r="127" spans="1:49">
      <c r="A127" s="51"/>
      <c r="B127" t="s">
        <v>214</v>
      </c>
      <c r="C127" s="9">
        <v>27525.466333494129</v>
      </c>
      <c r="D127" s="9">
        <v>27967.396598842814</v>
      </c>
      <c r="E127" s="9">
        <v>28416.458139412589</v>
      </c>
      <c r="F127" s="9">
        <v>28732.648028256976</v>
      </c>
      <c r="G127" s="9">
        <v>29117.701748044907</v>
      </c>
      <c r="H127" s="9">
        <v>27165.478472648316</v>
      </c>
      <c r="I127" s="9">
        <v>28432.455639849766</v>
      </c>
      <c r="J127" s="9">
        <v>29093.464230142836</v>
      </c>
      <c r="K127" s="9">
        <v>28914.468346489328</v>
      </c>
      <c r="L127" s="9">
        <v>29064.715928852445</v>
      </c>
      <c r="M127" s="9">
        <v>29213.41164824125</v>
      </c>
      <c r="N127" s="9">
        <v>30103.559419848858</v>
      </c>
      <c r="O127" s="9">
        <v>30845.679419196447</v>
      </c>
      <c r="P127" s="9">
        <v>31970.946009016869</v>
      </c>
      <c r="Q127" s="9">
        <v>32573.372034601674</v>
      </c>
      <c r="R127" s="9">
        <v>33794.821227918073</v>
      </c>
      <c r="S127" s="9">
        <v>34333.118638039246</v>
      </c>
      <c r="T127" s="9">
        <v>34634.124072213766</v>
      </c>
      <c r="U127" s="9">
        <v>34745.862529647027</v>
      </c>
      <c r="V127" s="9">
        <v>34977.319588741411</v>
      </c>
      <c r="W127" s="9">
        <v>35147.775658500541</v>
      </c>
      <c r="X127" s="9">
        <v>35302.660474155469</v>
      </c>
      <c r="Y127" s="9">
        <v>35581.520224044762</v>
      </c>
      <c r="Z127" s="9">
        <v>35946.651550259274</v>
      </c>
      <c r="AA127" s="9">
        <v>36367.127595778111</v>
      </c>
      <c r="AB127" s="9">
        <v>36825.592299205666</v>
      </c>
      <c r="AC127" s="9">
        <v>37303.213015021262</v>
      </c>
      <c r="AD127" s="9">
        <v>37784.551326246437</v>
      </c>
      <c r="AE127" s="9">
        <v>38287.930231799393</v>
      </c>
      <c r="AF127" s="9">
        <v>38812.226081277353</v>
      </c>
      <c r="AG127" s="9">
        <v>39352.090949942358</v>
      </c>
      <c r="AH127" s="9">
        <v>39912.940506169107</v>
      </c>
      <c r="AI127" s="9">
        <v>40498.312562768253</v>
      </c>
      <c r="AJ127" s="9">
        <v>41118.412581981385</v>
      </c>
      <c r="AK127" s="9">
        <v>41762.732044356671</v>
      </c>
      <c r="AL127" s="9">
        <v>42437.915236502384</v>
      </c>
      <c r="AM127" s="9">
        <v>43136.292179170276</v>
      </c>
      <c r="AN127" s="9">
        <v>43803.230786315464</v>
      </c>
      <c r="AO127" s="9">
        <v>44480.196477559446</v>
      </c>
      <c r="AP127" s="9">
        <v>45170.205145384964</v>
      </c>
      <c r="AQ127" s="9">
        <v>45875.586770319998</v>
      </c>
      <c r="AR127" s="9">
        <v>46599.616592939885</v>
      </c>
      <c r="AS127" s="9">
        <v>47284.317210369227</v>
      </c>
      <c r="AT127" s="9">
        <v>47965.419269206548</v>
      </c>
      <c r="AU127" s="9">
        <v>48652.130432773731</v>
      </c>
      <c r="AV127" s="9">
        <v>49347.513013882184</v>
      </c>
      <c r="AW127" s="9">
        <v>50048.851014179942</v>
      </c>
    </row>
    <row r="128" spans="1:49">
      <c r="A128" s="51"/>
      <c r="B128" t="s">
        <v>215</v>
      </c>
      <c r="C128" s="9">
        <v>33976.037937291585</v>
      </c>
      <c r="D128" s="9">
        <v>34521.534216235588</v>
      </c>
      <c r="E128" s="9">
        <v>35075.833892796814</v>
      </c>
      <c r="F128" s="9">
        <v>36405.705528392034</v>
      </c>
      <c r="G128" s="9">
        <v>35811.262429795257</v>
      </c>
      <c r="H128" s="9">
        <v>30694.147495662492</v>
      </c>
      <c r="I128" s="9">
        <v>32662.432432397032</v>
      </c>
      <c r="J128" s="9">
        <v>34067.9656894129</v>
      </c>
      <c r="K128" s="9">
        <v>32830.832451625211</v>
      </c>
      <c r="L128" s="9">
        <v>31310.712575977028</v>
      </c>
      <c r="M128" s="9">
        <v>30663.624563642086</v>
      </c>
      <c r="N128" s="9">
        <v>31610.705125118449</v>
      </c>
      <c r="O128" s="9">
        <v>31815.741609752044</v>
      </c>
      <c r="P128" s="9">
        <v>32912.854066489534</v>
      </c>
      <c r="Q128" s="9">
        <v>33154.592279319309</v>
      </c>
      <c r="R128" s="9">
        <v>32546.313678121565</v>
      </c>
      <c r="S128" s="9">
        <v>32340.639491151287</v>
      </c>
      <c r="T128" s="9">
        <v>32408.777231185999</v>
      </c>
      <c r="U128" s="9">
        <v>32306.4574251019</v>
      </c>
      <c r="V128" s="9">
        <v>32335.771720339297</v>
      </c>
      <c r="W128" s="9">
        <v>32422.677982641624</v>
      </c>
      <c r="X128" s="9">
        <v>32179.745487219418</v>
      </c>
      <c r="Y128" s="9">
        <v>31996.22862393516</v>
      </c>
      <c r="Z128" s="9">
        <v>31843.040409398611</v>
      </c>
      <c r="AA128" s="9">
        <v>31713.969102476185</v>
      </c>
      <c r="AB128" s="9">
        <v>31599.42337238288</v>
      </c>
      <c r="AC128" s="9">
        <v>31517.060253207699</v>
      </c>
      <c r="AD128" s="9">
        <v>31564.625929640795</v>
      </c>
      <c r="AE128" s="9">
        <v>31598.657165200228</v>
      </c>
      <c r="AF128" s="9">
        <v>31636.327675835644</v>
      </c>
      <c r="AG128" s="9">
        <v>31706.962306417725</v>
      </c>
      <c r="AH128" s="9">
        <v>31815.743477190434</v>
      </c>
      <c r="AI128" s="9">
        <v>31960.312028155426</v>
      </c>
      <c r="AJ128" s="9">
        <v>32142.08246027365</v>
      </c>
      <c r="AK128" s="9">
        <v>32321.433835004107</v>
      </c>
      <c r="AL128" s="9">
        <v>32556.864147559529</v>
      </c>
      <c r="AM128" s="9">
        <v>32807.615914099282</v>
      </c>
      <c r="AN128" s="9">
        <v>33014.563624368449</v>
      </c>
      <c r="AO128" s="9">
        <v>33269.337825319948</v>
      </c>
      <c r="AP128" s="9">
        <v>33524.635689441609</v>
      </c>
      <c r="AQ128" s="9">
        <v>33802.561039703302</v>
      </c>
      <c r="AR128" s="9">
        <v>34091.4815327166</v>
      </c>
      <c r="AS128" s="9">
        <v>34312.194228883483</v>
      </c>
      <c r="AT128" s="9">
        <v>34555.419828515689</v>
      </c>
      <c r="AU128" s="9">
        <v>34805.299807923431</v>
      </c>
      <c r="AV128" s="9">
        <v>35064.90496049128</v>
      </c>
      <c r="AW128" s="9">
        <v>35319.428757465736</v>
      </c>
    </row>
    <row r="129" spans="1:49">
      <c r="A129" s="51"/>
      <c r="B129" t="s">
        <v>216</v>
      </c>
      <c r="C129" s="9">
        <v>34508.560431379927</v>
      </c>
      <c r="D129" s="9">
        <v>35062.606531215773</v>
      </c>
      <c r="E129" s="9">
        <v>35625.544737003205</v>
      </c>
      <c r="F129" s="9">
        <v>35699.198407870135</v>
      </c>
      <c r="G129" s="9">
        <v>33299.186866120181</v>
      </c>
      <c r="H129" s="9">
        <v>26870.816158041784</v>
      </c>
      <c r="I129" s="9">
        <v>29705.530177356097</v>
      </c>
      <c r="J129" s="9">
        <v>30629.54391779027</v>
      </c>
      <c r="K129" s="9">
        <v>28993.720626212762</v>
      </c>
      <c r="L129" s="9">
        <v>28785.451104666234</v>
      </c>
      <c r="M129" s="9">
        <v>28901.514078096756</v>
      </c>
      <c r="N129" s="9">
        <v>29105.594653003991</v>
      </c>
      <c r="O129" s="9">
        <v>28439.708680100837</v>
      </c>
      <c r="P129" s="9">
        <v>29962.56809405869</v>
      </c>
      <c r="Q129" s="9">
        <v>30253.334538103674</v>
      </c>
      <c r="R129" s="9">
        <v>29376.229187616107</v>
      </c>
      <c r="S129" s="9">
        <v>29581.608557868203</v>
      </c>
      <c r="T129" s="9">
        <v>29932.794980202532</v>
      </c>
      <c r="U129" s="9">
        <v>30140.590191365554</v>
      </c>
      <c r="V129" s="9">
        <v>30472.356420145763</v>
      </c>
      <c r="W129" s="9">
        <v>30919.844296743082</v>
      </c>
      <c r="X129" s="9">
        <v>31104.677564186804</v>
      </c>
      <c r="Y129" s="9">
        <v>31348.825057458173</v>
      </c>
      <c r="Z129" s="9">
        <v>31629.861483513305</v>
      </c>
      <c r="AA129" s="9">
        <v>31931.05533523321</v>
      </c>
      <c r="AB129" s="9">
        <v>32245.371170556977</v>
      </c>
      <c r="AC129" s="9">
        <v>32582.577833962358</v>
      </c>
      <c r="AD129" s="9">
        <v>33002.864523923992</v>
      </c>
      <c r="AE129" s="9">
        <v>33404.419443262246</v>
      </c>
      <c r="AF129" s="9">
        <v>33804.088767540481</v>
      </c>
      <c r="AG129" s="9">
        <v>34224.582311248247</v>
      </c>
      <c r="AH129" s="9">
        <v>34668.828522113428</v>
      </c>
      <c r="AI129" s="9">
        <v>35132.654325682546</v>
      </c>
      <c r="AJ129" s="9">
        <v>35621.245067880387</v>
      </c>
      <c r="AK129" s="9">
        <v>36098.069264025886</v>
      </c>
      <c r="AL129" s="9">
        <v>36624.423411047508</v>
      </c>
      <c r="AM129" s="9">
        <v>37150.624122031797</v>
      </c>
      <c r="AN129" s="9">
        <v>37667.851084925605</v>
      </c>
      <c r="AO129" s="9">
        <v>38233.96050774672</v>
      </c>
      <c r="AP129" s="9">
        <v>38792.668957073976</v>
      </c>
      <c r="AQ129" s="9">
        <v>39366.448503255793</v>
      </c>
      <c r="AR129" s="9">
        <v>39941.236993344908</v>
      </c>
      <c r="AS129" s="9">
        <v>40494.951637809616</v>
      </c>
      <c r="AT129" s="9">
        <v>41078.012687580638</v>
      </c>
      <c r="AU129" s="9">
        <v>41666.355185091605</v>
      </c>
      <c r="AV129" s="9">
        <v>42262.697161180527</v>
      </c>
      <c r="AW129" s="9">
        <v>42847.703186832856</v>
      </c>
    </row>
    <row r="130" spans="1:49">
      <c r="A130" s="51"/>
      <c r="B130" t="s">
        <v>217</v>
      </c>
      <c r="C130" s="9">
        <v>16199.577547101659</v>
      </c>
      <c r="D130" s="9">
        <v>16459.667004522205</v>
      </c>
      <c r="E130" s="9">
        <v>16723.935276513068</v>
      </c>
      <c r="F130" s="9">
        <v>16638.573904618763</v>
      </c>
      <c r="G130" s="9">
        <v>15726.091900437092</v>
      </c>
      <c r="H130" s="9">
        <v>13101.093367255149</v>
      </c>
      <c r="I130" s="9">
        <v>14245.883397014408</v>
      </c>
      <c r="J130" s="9">
        <v>14428.113312324183</v>
      </c>
      <c r="K130" s="9">
        <v>13825.786100395047</v>
      </c>
      <c r="L130" s="9">
        <v>13508.939924172795</v>
      </c>
      <c r="M130" s="9">
        <v>13661.03784987285</v>
      </c>
      <c r="N130" s="9">
        <v>13599.04635937927</v>
      </c>
      <c r="O130" s="9">
        <v>13372.169533281864</v>
      </c>
      <c r="P130" s="9">
        <v>14086.960288618897</v>
      </c>
      <c r="Q130" s="9">
        <v>14065.248778564363</v>
      </c>
      <c r="R130" s="9">
        <v>13724.529845989595</v>
      </c>
      <c r="S130" s="9">
        <v>13854.012060273919</v>
      </c>
      <c r="T130" s="9">
        <v>14025.276122546833</v>
      </c>
      <c r="U130" s="9">
        <v>14162.955899421439</v>
      </c>
      <c r="V130" s="9">
        <v>14345.762008413765</v>
      </c>
      <c r="W130" s="9">
        <v>14547.341681979784</v>
      </c>
      <c r="X130" s="9">
        <v>14686.768768206182</v>
      </c>
      <c r="Y130" s="9">
        <v>14844.429824368994</v>
      </c>
      <c r="Z130" s="9">
        <v>15004.814035547412</v>
      </c>
      <c r="AA130" s="9">
        <v>15169.854973780006</v>
      </c>
      <c r="AB130" s="9">
        <v>15339.878135103221</v>
      </c>
      <c r="AC130" s="9">
        <v>15519.49046431149</v>
      </c>
      <c r="AD130" s="9">
        <v>15725.849166499047</v>
      </c>
      <c r="AE130" s="9">
        <v>15931.49285008695</v>
      </c>
      <c r="AF130" s="9">
        <v>16141.853028510663</v>
      </c>
      <c r="AG130" s="9">
        <v>16361.35145655835</v>
      </c>
      <c r="AH130" s="9">
        <v>16590.958415908706</v>
      </c>
      <c r="AI130" s="9">
        <v>16829.219218059494</v>
      </c>
      <c r="AJ130" s="9">
        <v>17076.623531492078</v>
      </c>
      <c r="AK130" s="9">
        <v>17325.772535075514</v>
      </c>
      <c r="AL130" s="9">
        <v>17588.826530497412</v>
      </c>
      <c r="AM130" s="9">
        <v>17856.581439271191</v>
      </c>
      <c r="AN130" s="9">
        <v>18125.289202299013</v>
      </c>
      <c r="AO130" s="9">
        <v>18407.225906810418</v>
      </c>
      <c r="AP130" s="9">
        <v>18691.236402180777</v>
      </c>
      <c r="AQ130" s="9">
        <v>18981.409883168166</v>
      </c>
      <c r="AR130" s="9">
        <v>19272.891947176046</v>
      </c>
      <c r="AS130" s="9">
        <v>19561.06647784622</v>
      </c>
      <c r="AT130" s="9">
        <v>19858.500654179326</v>
      </c>
      <c r="AU130" s="9">
        <v>20159.419123575921</v>
      </c>
      <c r="AV130" s="9">
        <v>20464.436947672068</v>
      </c>
      <c r="AW130" s="9">
        <v>20770.04810362959</v>
      </c>
    </row>
    <row r="131" spans="1:49">
      <c r="A131" s="51"/>
      <c r="B131" t="s">
        <v>218</v>
      </c>
      <c r="C131" s="9">
        <v>546214.40437019244</v>
      </c>
      <c r="D131" s="9">
        <v>554984.05331041012</v>
      </c>
      <c r="E131" s="9">
        <v>563849.6121889893</v>
      </c>
      <c r="F131" s="9">
        <v>580790.50715835125</v>
      </c>
      <c r="G131" s="9">
        <v>574531.8579751153</v>
      </c>
      <c r="H131" s="9">
        <v>521496.21329501644</v>
      </c>
      <c r="I131" s="9">
        <v>538257.8501626763</v>
      </c>
      <c r="J131" s="9">
        <v>550758.36427680322</v>
      </c>
      <c r="K131" s="9">
        <v>543852.49340202368</v>
      </c>
      <c r="L131" s="9">
        <v>539032.43676233932</v>
      </c>
      <c r="M131" s="9">
        <v>544056.64625189034</v>
      </c>
      <c r="N131" s="9">
        <v>554008.11041699897</v>
      </c>
      <c r="O131" s="9">
        <v>560575.92734146118</v>
      </c>
      <c r="P131" s="9">
        <v>578938.49589818087</v>
      </c>
      <c r="Q131" s="9">
        <v>587742.28339872719</v>
      </c>
      <c r="R131" s="9">
        <v>600356.33184971381</v>
      </c>
      <c r="S131" s="9">
        <v>610771.6709990903</v>
      </c>
      <c r="T131" s="9">
        <v>626807.26634430676</v>
      </c>
      <c r="U131" s="9">
        <v>635266.39049359097</v>
      </c>
      <c r="V131" s="9">
        <v>645560.16642197722</v>
      </c>
      <c r="W131" s="9">
        <v>660722.02613224194</v>
      </c>
      <c r="X131" s="9">
        <v>661940.95196583436</v>
      </c>
      <c r="Y131" s="9">
        <v>669228.53446111479</v>
      </c>
      <c r="Z131" s="9">
        <v>677504.26212126599</v>
      </c>
      <c r="AA131" s="9">
        <v>685813.37889317481</v>
      </c>
      <c r="AB131" s="9">
        <v>694075.71994456253</v>
      </c>
      <c r="AC131" s="9">
        <v>702648.0948905634</v>
      </c>
      <c r="AD131" s="9">
        <v>714736.18541593757</v>
      </c>
      <c r="AE131" s="9">
        <v>724809.16047379258</v>
      </c>
      <c r="AF131" s="9">
        <v>734310.50879975013</v>
      </c>
      <c r="AG131" s="9">
        <v>744478.3983793708</v>
      </c>
      <c r="AH131" s="9">
        <v>755399.49764351675</v>
      </c>
      <c r="AI131" s="9">
        <v>767006.97565847123</v>
      </c>
      <c r="AJ131" s="9">
        <v>778946.84318684926</v>
      </c>
      <c r="AK131" s="9">
        <v>789835.95334256615</v>
      </c>
      <c r="AL131" s="9">
        <v>802642.80259751424</v>
      </c>
      <c r="AM131" s="9">
        <v>814761.89079571201</v>
      </c>
      <c r="AN131" s="9">
        <v>826605.5396704498</v>
      </c>
      <c r="AO131" s="9">
        <v>840529.34992944775</v>
      </c>
      <c r="AP131" s="9">
        <v>853648.56111291784</v>
      </c>
      <c r="AQ131" s="9">
        <v>867170.49300648819</v>
      </c>
      <c r="AR131" s="9">
        <v>879961.65461046156</v>
      </c>
      <c r="AS131" s="9">
        <v>891733.59380216035</v>
      </c>
      <c r="AT131" s="9">
        <v>905145.043839755</v>
      </c>
      <c r="AU131" s="9">
        <v>918595.83465840458</v>
      </c>
      <c r="AV131" s="9">
        <v>932217.1931433985</v>
      </c>
      <c r="AW131" s="9">
        <v>945092.1560742911</v>
      </c>
    </row>
    <row r="132" spans="1:49">
      <c r="A132" s="51"/>
      <c r="B132" t="s">
        <v>219</v>
      </c>
      <c r="C132" s="9">
        <v>289446.57950619445</v>
      </c>
      <c r="D132" s="9">
        <v>294093.73796431551</v>
      </c>
      <c r="E132" s="9">
        <v>298803.04314332735</v>
      </c>
      <c r="F132" s="9">
        <v>316412.41218867333</v>
      </c>
      <c r="G132" s="9">
        <v>317798.17188408115</v>
      </c>
      <c r="H132" s="9">
        <v>287304.60569335654</v>
      </c>
      <c r="I132" s="9">
        <v>287179.78030207742</v>
      </c>
      <c r="J132" s="9">
        <v>296319.35748944391</v>
      </c>
      <c r="K132" s="9">
        <v>293121.97614784556</v>
      </c>
      <c r="L132" s="9">
        <v>293417.16782823752</v>
      </c>
      <c r="M132" s="9">
        <v>289150.86291004805</v>
      </c>
      <c r="N132" s="9">
        <v>284173.16149813356</v>
      </c>
      <c r="O132" s="9">
        <v>287934.37668423977</v>
      </c>
      <c r="P132" s="9">
        <v>299508.05690727511</v>
      </c>
      <c r="Q132" s="9">
        <v>308689.70405239239</v>
      </c>
      <c r="R132" s="9">
        <v>319566.72091747768</v>
      </c>
      <c r="S132" s="9">
        <v>315922.75704580854</v>
      </c>
      <c r="T132" s="9">
        <v>328513.32719103579</v>
      </c>
      <c r="U132" s="9">
        <v>333003.19713449985</v>
      </c>
      <c r="V132" s="9">
        <v>345478.64476149849</v>
      </c>
      <c r="W132" s="9">
        <v>363390.63164207817</v>
      </c>
      <c r="X132" s="9">
        <v>367101.18132161541</v>
      </c>
      <c r="Y132" s="9">
        <v>372096.0930401184</v>
      </c>
      <c r="Z132" s="9">
        <v>372263.192239255</v>
      </c>
      <c r="AA132" s="9">
        <v>371090.8002288898</v>
      </c>
      <c r="AB132" s="9">
        <v>367958.61864510854</v>
      </c>
      <c r="AC132" s="9">
        <v>365153.80948651442</v>
      </c>
      <c r="AD132" s="9">
        <v>369014.08550120698</v>
      </c>
      <c r="AE132" s="9">
        <v>368867.10134200373</v>
      </c>
      <c r="AF132" s="9">
        <v>367988.54841430456</v>
      </c>
      <c r="AG132" s="9">
        <v>367624.12793100963</v>
      </c>
      <c r="AH132" s="9">
        <v>368152.6280184018</v>
      </c>
      <c r="AI132" s="9">
        <v>369682.12569073983</v>
      </c>
      <c r="AJ132" s="9">
        <v>370762.35641458514</v>
      </c>
      <c r="AK132" s="9">
        <v>371590.82820602058</v>
      </c>
      <c r="AL132" s="9">
        <v>372426.01999462117</v>
      </c>
      <c r="AM132" s="9">
        <v>374057.87969121273</v>
      </c>
      <c r="AN132" s="9">
        <v>375817.46781367721</v>
      </c>
      <c r="AO132" s="9">
        <v>377612.99170443742</v>
      </c>
      <c r="AP132" s="9">
        <v>379222.7928594072</v>
      </c>
      <c r="AQ132" s="9">
        <v>381375.62756897823</v>
      </c>
      <c r="AR132" s="9">
        <v>382612.65901071375</v>
      </c>
      <c r="AS132" s="9">
        <v>383295.02189167246</v>
      </c>
      <c r="AT132" s="9">
        <v>385233.30096663785</v>
      </c>
      <c r="AU132" s="9">
        <v>387075.76931548427</v>
      </c>
      <c r="AV132" s="9">
        <v>388999.01692788419</v>
      </c>
      <c r="AW132" s="9">
        <v>391670.37692098168</v>
      </c>
    </row>
    <row r="135" spans="1:49">
      <c r="A135" s="51" t="s">
        <v>228</v>
      </c>
      <c r="B135" t="s">
        <v>207</v>
      </c>
      <c r="C135" s="2">
        <v>88545.924148366103</v>
      </c>
      <c r="D135" s="2">
        <v>89967.557601558845</v>
      </c>
      <c r="E135" s="2">
        <v>91412.007057524446</v>
      </c>
      <c r="F135" s="2">
        <v>93470.638087744665</v>
      </c>
      <c r="G135" s="2">
        <v>91931.23248738976</v>
      </c>
      <c r="H135" s="2">
        <v>91154.661743423625</v>
      </c>
      <c r="I135" s="2">
        <v>95306.25476036912</v>
      </c>
      <c r="J135" s="2">
        <v>94068.65045745908</v>
      </c>
      <c r="K135" s="2">
        <v>94604.117069683867</v>
      </c>
      <c r="L135" s="2">
        <v>91454.371388383108</v>
      </c>
      <c r="M135" s="2">
        <v>95403.221938484901</v>
      </c>
      <c r="N135" s="2">
        <v>94972.139852377717</v>
      </c>
      <c r="O135" s="2">
        <v>92573.081540507308</v>
      </c>
      <c r="P135" s="2">
        <v>94261.13122183473</v>
      </c>
      <c r="Q135" s="2">
        <v>93125.763839163439</v>
      </c>
      <c r="R135" s="2">
        <v>93662.375957759665</v>
      </c>
      <c r="S135" s="2">
        <v>94848.840292150257</v>
      </c>
      <c r="T135" s="2">
        <v>96283.61361222931</v>
      </c>
      <c r="U135" s="2">
        <v>97401.51881641752</v>
      </c>
      <c r="V135" s="2">
        <v>98735.442705279231</v>
      </c>
      <c r="W135" s="2">
        <v>100016.56865137527</v>
      </c>
      <c r="X135" s="2">
        <v>101002.10411354314</v>
      </c>
      <c r="Y135" s="2">
        <v>102301.73894521021</v>
      </c>
      <c r="Z135" s="2">
        <v>103636.76633595763</v>
      </c>
      <c r="AA135" s="2">
        <v>105008.75650418064</v>
      </c>
      <c r="AB135" s="2">
        <v>106396.76987843274</v>
      </c>
      <c r="AC135" s="2">
        <v>107834.4216430036</v>
      </c>
      <c r="AD135" s="2">
        <v>109495.47281286414</v>
      </c>
      <c r="AE135" s="2">
        <v>111155.83075751823</v>
      </c>
      <c r="AF135" s="2">
        <v>112839.42658291574</v>
      </c>
      <c r="AG135" s="2">
        <v>114570.95135410059</v>
      </c>
      <c r="AH135" s="2">
        <v>116372.91137697428</v>
      </c>
      <c r="AI135" s="2">
        <v>118242.16209975291</v>
      </c>
      <c r="AJ135" s="2">
        <v>120209.49871354701</v>
      </c>
      <c r="AK135" s="2">
        <v>122225.33429832333</v>
      </c>
      <c r="AL135" s="2">
        <v>124360.82714824604</v>
      </c>
      <c r="AM135" s="2">
        <v>126602.57227116967</v>
      </c>
      <c r="AN135" s="2">
        <v>128879.1400068604</v>
      </c>
      <c r="AO135" s="2">
        <v>131277.65967529107</v>
      </c>
      <c r="AP135" s="2">
        <v>133752.36115089626</v>
      </c>
      <c r="AQ135" s="2">
        <v>136333.73532562231</v>
      </c>
      <c r="AR135" s="2">
        <v>138949.52215196288</v>
      </c>
      <c r="AS135" s="2">
        <v>141569.44053690293</v>
      </c>
      <c r="AT135" s="2">
        <v>144324.48084510557</v>
      </c>
      <c r="AU135" s="2">
        <v>147170.52982090812</v>
      </c>
      <c r="AV135" s="2">
        <v>150127.07320725644</v>
      </c>
      <c r="AW135" s="2">
        <v>153208.93523518712</v>
      </c>
    </row>
    <row r="136" spans="1:49">
      <c r="A136" s="51"/>
      <c r="B136" t="s">
        <v>208</v>
      </c>
      <c r="C136" s="2">
        <v>163926.10095536229</v>
      </c>
      <c r="D136" s="2">
        <v>166557.9875296001</v>
      </c>
      <c r="E136" s="2">
        <v>169232.129894096</v>
      </c>
      <c r="F136" s="2">
        <v>172614.44453179091</v>
      </c>
      <c r="G136" s="2">
        <v>170110.51092264854</v>
      </c>
      <c r="H136" s="2">
        <v>168745.16997624899</v>
      </c>
      <c r="I136" s="2">
        <v>170872.20056402936</v>
      </c>
      <c r="J136" s="2">
        <v>174596.79258979415</v>
      </c>
      <c r="K136" s="2">
        <v>172428.21581181118</v>
      </c>
      <c r="L136" s="2">
        <v>171087.21321260754</v>
      </c>
      <c r="M136" s="2">
        <v>174542.56704627234</v>
      </c>
      <c r="N136" s="2">
        <v>174649.67854433562</v>
      </c>
      <c r="O136" s="2">
        <v>174733.82483918997</v>
      </c>
      <c r="P136" s="2">
        <v>178770.67962601205</v>
      </c>
      <c r="Q136" s="2">
        <v>179758.61331200067</v>
      </c>
      <c r="R136" s="2">
        <v>178004.81884923606</v>
      </c>
      <c r="S136" s="2">
        <v>181565.93558305211</v>
      </c>
      <c r="T136" s="2">
        <v>185834.68588709526</v>
      </c>
      <c r="U136" s="2">
        <v>189423.78344894273</v>
      </c>
      <c r="V136" s="2">
        <v>193216.15149607844</v>
      </c>
      <c r="W136" s="2">
        <v>196283.76221334323</v>
      </c>
      <c r="X136" s="2">
        <v>199110.66850604548</v>
      </c>
      <c r="Y136" s="2">
        <v>202978.21399951464</v>
      </c>
      <c r="Z136" s="2">
        <v>207036.70053708408</v>
      </c>
      <c r="AA136" s="2">
        <v>211156.58490291753</v>
      </c>
      <c r="AB136" s="2">
        <v>215284.24606586932</v>
      </c>
      <c r="AC136" s="2">
        <v>219433.23907353656</v>
      </c>
      <c r="AD136" s="2">
        <v>223862.04793424328</v>
      </c>
      <c r="AE136" s="2">
        <v>228377.33901440928</v>
      </c>
      <c r="AF136" s="2">
        <v>232863.51962484233</v>
      </c>
      <c r="AG136" s="2">
        <v>237303.03253266134</v>
      </c>
      <c r="AH136" s="2">
        <v>241741.6051169096</v>
      </c>
      <c r="AI136" s="2">
        <v>246118.29117098809</v>
      </c>
      <c r="AJ136" s="2">
        <v>250688.0861576102</v>
      </c>
      <c r="AK136" s="2">
        <v>255299.15628309734</v>
      </c>
      <c r="AL136" s="2">
        <v>260125.01957869521</v>
      </c>
      <c r="AM136" s="2">
        <v>265112.96282633609</v>
      </c>
      <c r="AN136" s="2">
        <v>270018.00288113835</v>
      </c>
      <c r="AO136" s="2">
        <v>275108.44087573694</v>
      </c>
      <c r="AP136" s="2">
        <v>280313.51217357966</v>
      </c>
      <c r="AQ136" s="2">
        <v>285618.85993214464</v>
      </c>
      <c r="AR136" s="2">
        <v>290928.43875508546</v>
      </c>
      <c r="AS136" s="2">
        <v>296103.32151436381</v>
      </c>
      <c r="AT136" s="2">
        <v>301290.78243968461</v>
      </c>
      <c r="AU136" s="2">
        <v>306527.01641579758</v>
      </c>
      <c r="AV136" s="2">
        <v>311839.27846419008</v>
      </c>
      <c r="AW136" s="2">
        <v>317155.10909406497</v>
      </c>
    </row>
    <row r="137" spans="1:49">
      <c r="A137" s="51"/>
      <c r="B137" t="s">
        <v>209</v>
      </c>
      <c r="C137" s="2">
        <v>115280.24146420007</v>
      </c>
      <c r="D137" s="2">
        <v>117131.10302935846</v>
      </c>
      <c r="E137" s="2">
        <v>118961.06047329043</v>
      </c>
      <c r="F137" s="2">
        <v>120055.08576963759</v>
      </c>
      <c r="G137" s="2">
        <v>117185.0355947858</v>
      </c>
      <c r="H137" s="2">
        <v>102454.96528616745</v>
      </c>
      <c r="I137" s="2">
        <v>112137.21599501533</v>
      </c>
      <c r="J137" s="2">
        <v>114427.59536707184</v>
      </c>
      <c r="K137" s="2">
        <v>113372.95418658215</v>
      </c>
      <c r="L137" s="2">
        <v>114231.56947578742</v>
      </c>
      <c r="M137" s="2">
        <v>115477.87623758346</v>
      </c>
      <c r="N137" s="2">
        <v>121916.799372329</v>
      </c>
      <c r="O137" s="2">
        <v>124843.58725445003</v>
      </c>
      <c r="P137" s="2">
        <v>135468.6535755487</v>
      </c>
      <c r="Q137" s="2">
        <v>136904.40560529337</v>
      </c>
      <c r="R137" s="2">
        <v>139057.40432915287</v>
      </c>
      <c r="S137" s="2">
        <v>138719.08777044009</v>
      </c>
      <c r="T137" s="2">
        <v>140007.96422599084</v>
      </c>
      <c r="U137" s="2">
        <v>141274.95423755184</v>
      </c>
      <c r="V137" s="2">
        <v>143386.23443080072</v>
      </c>
      <c r="W137" s="2">
        <v>148352.13859628534</v>
      </c>
      <c r="X137" s="2">
        <v>150416.18959397916</v>
      </c>
      <c r="Y137" s="2">
        <v>149786.31755699607</v>
      </c>
      <c r="Z137" s="2">
        <v>151028.21430983889</v>
      </c>
      <c r="AA137" s="2">
        <v>152903.42822996079</v>
      </c>
      <c r="AB137" s="2">
        <v>155036.90503670697</v>
      </c>
      <c r="AC137" s="2">
        <v>157263.74486116722</v>
      </c>
      <c r="AD137" s="2">
        <v>159592.00013488106</v>
      </c>
      <c r="AE137" s="2">
        <v>161898.19332164075</v>
      </c>
      <c r="AF137" s="2">
        <v>163715.90479567155</v>
      </c>
      <c r="AG137" s="2">
        <v>165727.14221604599</v>
      </c>
      <c r="AH137" s="2">
        <v>167931.41657678373</v>
      </c>
      <c r="AI137" s="2">
        <v>170088.39733954615</v>
      </c>
      <c r="AJ137" s="2">
        <v>172707.16501183508</v>
      </c>
      <c r="AK137" s="2">
        <v>174662.48928882033</v>
      </c>
      <c r="AL137" s="2">
        <v>177443.59590237372</v>
      </c>
      <c r="AM137" s="2">
        <v>179799.98119520949</v>
      </c>
      <c r="AN137" s="2">
        <v>181773.31898881998</v>
      </c>
      <c r="AO137" s="2">
        <v>184721.80602896688</v>
      </c>
      <c r="AP137" s="2">
        <v>187223.86294331352</v>
      </c>
      <c r="AQ137" s="2">
        <v>189826.12323739671</v>
      </c>
      <c r="AR137" s="2">
        <v>192762.35319295005</v>
      </c>
      <c r="AS137" s="2">
        <v>195292.70206390921</v>
      </c>
      <c r="AT137" s="2">
        <v>198060.84236786899</v>
      </c>
      <c r="AU137" s="2">
        <v>200806.96289886147</v>
      </c>
      <c r="AV137" s="2">
        <v>203571.37704378227</v>
      </c>
      <c r="AW137" s="2">
        <v>205813.88608354478</v>
      </c>
    </row>
    <row r="138" spans="1:49">
      <c r="A138" s="51"/>
      <c r="B138" t="s">
        <v>210</v>
      </c>
      <c r="C138" s="2">
        <v>8881.9407361565172</v>
      </c>
      <c r="D138" s="2">
        <v>9024.5431676206481</v>
      </c>
      <c r="E138" s="2">
        <v>9169.4347538996626</v>
      </c>
      <c r="F138" s="2">
        <v>9252.5350405592726</v>
      </c>
      <c r="G138" s="2">
        <v>8693.8358327006827</v>
      </c>
      <c r="H138" s="2">
        <v>7462.5087020005039</v>
      </c>
      <c r="I138" s="2">
        <v>7723.0260728199219</v>
      </c>
      <c r="J138" s="2">
        <v>8648.0073638525118</v>
      </c>
      <c r="K138" s="2">
        <v>8090.971922437865</v>
      </c>
      <c r="L138" s="2">
        <v>7802.6959874531403</v>
      </c>
      <c r="M138" s="2">
        <v>7886.6478083546726</v>
      </c>
      <c r="N138" s="2">
        <v>7783.4612631151858</v>
      </c>
      <c r="O138" s="2">
        <v>8074.2179878232464</v>
      </c>
      <c r="P138" s="2">
        <v>8449.2171450621645</v>
      </c>
      <c r="Q138" s="2">
        <v>8592.9912472664564</v>
      </c>
      <c r="R138" s="2">
        <v>8628.6097971891541</v>
      </c>
      <c r="S138" s="2">
        <v>8739.1756727503707</v>
      </c>
      <c r="T138" s="2">
        <v>8883.2348284454911</v>
      </c>
      <c r="U138" s="2">
        <v>8977.6387518709635</v>
      </c>
      <c r="V138" s="2">
        <v>9099.9198488339516</v>
      </c>
      <c r="W138" s="2">
        <v>9238.0876859039854</v>
      </c>
      <c r="X138" s="2">
        <v>9316.6341750303254</v>
      </c>
      <c r="Y138" s="2">
        <v>9418.5968884979502</v>
      </c>
      <c r="Z138" s="2">
        <v>9529.80821952314</v>
      </c>
      <c r="AA138" s="2">
        <v>9646.5034320981122</v>
      </c>
      <c r="AB138" s="2">
        <v>9765.8688048181211</v>
      </c>
      <c r="AC138" s="2">
        <v>9890.9496219444482</v>
      </c>
      <c r="AD138" s="2">
        <v>10039.128244798683</v>
      </c>
      <c r="AE138" s="2">
        <v>10184.953635443177</v>
      </c>
      <c r="AF138" s="2">
        <v>10329.626996667748</v>
      </c>
      <c r="AG138" s="2">
        <v>10477.909403571184</v>
      </c>
      <c r="AH138" s="2">
        <v>10631.539254250936</v>
      </c>
      <c r="AI138" s="2">
        <v>10787.919704671711</v>
      </c>
      <c r="AJ138" s="2">
        <v>10953.407378168315</v>
      </c>
      <c r="AK138" s="2">
        <v>11116.948408011538</v>
      </c>
      <c r="AL138" s="2">
        <v>11294.463259203007</v>
      </c>
      <c r="AM138" s="2">
        <v>11475.059932560343</v>
      </c>
      <c r="AN138" s="2">
        <v>11654.351815935053</v>
      </c>
      <c r="AO138" s="2">
        <v>11847.48214319382</v>
      </c>
      <c r="AP138" s="2">
        <v>12041.075130498457</v>
      </c>
      <c r="AQ138" s="2">
        <v>12239.280642350772</v>
      </c>
      <c r="AR138" s="2">
        <v>12437.233659402398</v>
      </c>
      <c r="AS138" s="2">
        <v>12631.02721486355</v>
      </c>
      <c r="AT138" s="2">
        <v>12831.585179645806</v>
      </c>
      <c r="AU138" s="2">
        <v>13034.104651418102</v>
      </c>
      <c r="AV138" s="2">
        <v>13239.514180074695</v>
      </c>
      <c r="AW138" s="2">
        <v>13442.793680448252</v>
      </c>
    </row>
    <row r="139" spans="1:49">
      <c r="A139" s="51"/>
      <c r="B139" t="s">
        <v>211</v>
      </c>
      <c r="C139" s="2">
        <v>26051.930412949278</v>
      </c>
      <c r="D139" s="2">
        <v>26470.20258246483</v>
      </c>
      <c r="E139" s="2">
        <v>26895.190698240523</v>
      </c>
      <c r="F139" s="2">
        <v>27208.783652390241</v>
      </c>
      <c r="G139" s="2">
        <v>25579.938328926983</v>
      </c>
      <c r="H139" s="2">
        <v>21910.737500206342</v>
      </c>
      <c r="I139" s="2">
        <v>22718.674868248458</v>
      </c>
      <c r="J139" s="2">
        <v>25656.9684813284</v>
      </c>
      <c r="K139" s="2">
        <v>23800.453382670155</v>
      </c>
      <c r="L139" s="2">
        <v>22883.812580816033</v>
      </c>
      <c r="M139" s="2">
        <v>23134.565846719488</v>
      </c>
      <c r="N139" s="2">
        <v>22726.337911987313</v>
      </c>
      <c r="O139" s="2">
        <v>23648.109285570801</v>
      </c>
      <c r="P139" s="2">
        <v>24787.811591191097</v>
      </c>
      <c r="Q139" s="2">
        <v>25157.043373579734</v>
      </c>
      <c r="R139" s="2">
        <v>25323.310979523922</v>
      </c>
      <c r="S139" s="2">
        <v>25030.509455648174</v>
      </c>
      <c r="T139" s="2">
        <v>25495.246842197794</v>
      </c>
      <c r="U139" s="2">
        <v>25525.31573874045</v>
      </c>
      <c r="V139" s="2">
        <v>25919.318761265287</v>
      </c>
      <c r="W139" s="2">
        <v>26565.999449991916</v>
      </c>
      <c r="X139" s="2">
        <v>26522.030812256155</v>
      </c>
      <c r="Y139" s="2">
        <v>26562.417891886624</v>
      </c>
      <c r="Z139" s="2">
        <v>26425.539083028456</v>
      </c>
      <c r="AA139" s="2">
        <v>26248.77853748242</v>
      </c>
      <c r="AB139" s="2">
        <v>26008.129067166137</v>
      </c>
      <c r="AC139" s="2">
        <v>25795.318040133523</v>
      </c>
      <c r="AD139" s="2">
        <v>25860.338020679901</v>
      </c>
      <c r="AE139" s="2">
        <v>25778.833778782206</v>
      </c>
      <c r="AF139" s="2">
        <v>25674.775293523246</v>
      </c>
      <c r="AG139" s="2">
        <v>25601.639138547594</v>
      </c>
      <c r="AH139" s="2">
        <v>25574.051664161791</v>
      </c>
      <c r="AI139" s="2">
        <v>25588.197683628736</v>
      </c>
      <c r="AJ139" s="2">
        <v>25604.490655041995</v>
      </c>
      <c r="AK139" s="2">
        <v>25611.269728120576</v>
      </c>
      <c r="AL139" s="2">
        <v>25642.86720740602</v>
      </c>
      <c r="AM139" s="2">
        <v>25704.117827107664</v>
      </c>
      <c r="AN139" s="2">
        <v>25765.282237789474</v>
      </c>
      <c r="AO139" s="2">
        <v>25850.628948625188</v>
      </c>
      <c r="AP139" s="2">
        <v>25931.49262632582</v>
      </c>
      <c r="AQ139" s="2">
        <v>26035.258474082315</v>
      </c>
      <c r="AR139" s="2">
        <v>26114.38705850581</v>
      </c>
      <c r="AS139" s="2">
        <v>26170.783552438763</v>
      </c>
      <c r="AT139" s="2">
        <v>26272.903551852043</v>
      </c>
      <c r="AU139" s="2">
        <v>26376.297951417411</v>
      </c>
      <c r="AV139" s="2">
        <v>26486.848643224315</v>
      </c>
      <c r="AW139" s="2">
        <v>26612.230582188051</v>
      </c>
    </row>
    <row r="140" spans="1:49">
      <c r="A140" s="51"/>
      <c r="B140" t="s">
        <v>212</v>
      </c>
      <c r="C140" s="2">
        <v>27133.748321094208</v>
      </c>
      <c r="D140" s="2">
        <v>27569.389427049049</v>
      </c>
      <c r="E140" s="2">
        <v>28012.024075769208</v>
      </c>
      <c r="F140" s="2">
        <v>28397.042435104966</v>
      </c>
      <c r="G140" s="2">
        <v>27548.472200780492</v>
      </c>
      <c r="H140" s="2">
        <v>24693.962496154643</v>
      </c>
      <c r="I140" s="2">
        <v>26271.887583148866</v>
      </c>
      <c r="J140" s="2">
        <v>25737.111363914824</v>
      </c>
      <c r="K140" s="2">
        <v>24634.829826401383</v>
      </c>
      <c r="L140" s="2">
        <v>24687.78493569632</v>
      </c>
      <c r="M140" s="2">
        <v>24515.969350967182</v>
      </c>
      <c r="N140" s="2">
        <v>24769.748629890648</v>
      </c>
      <c r="O140" s="2">
        <v>24655.482334785636</v>
      </c>
      <c r="P140" s="2">
        <v>24790.591712348203</v>
      </c>
      <c r="Q140" s="2">
        <v>24890.675153974105</v>
      </c>
      <c r="R140" s="2">
        <v>24486.907156556623</v>
      </c>
      <c r="S140" s="2">
        <v>24623.116021574013</v>
      </c>
      <c r="T140" s="2">
        <v>24860.996478326564</v>
      </c>
      <c r="U140" s="2">
        <v>24960.707045399708</v>
      </c>
      <c r="V140" s="2">
        <v>25102.309069453047</v>
      </c>
      <c r="W140" s="2">
        <v>25361.851553746921</v>
      </c>
      <c r="X140" s="2">
        <v>25412.244564600791</v>
      </c>
      <c r="Y140" s="2">
        <v>25530.204667591348</v>
      </c>
      <c r="Z140" s="2">
        <v>25658.019957577253</v>
      </c>
      <c r="AA140" s="2">
        <v>25791.242575832119</v>
      </c>
      <c r="AB140" s="2">
        <v>25929.644703039576</v>
      </c>
      <c r="AC140" s="2">
        <v>26080.744024871306</v>
      </c>
      <c r="AD140" s="2">
        <v>26288.585116682527</v>
      </c>
      <c r="AE140" s="2">
        <v>26484.869644161736</v>
      </c>
      <c r="AF140" s="2">
        <v>26680.734807370358</v>
      </c>
      <c r="AG140" s="2">
        <v>26887.328443847633</v>
      </c>
      <c r="AH140" s="2">
        <v>27107.499441813288</v>
      </c>
      <c r="AI140" s="2">
        <v>27338.280310798342</v>
      </c>
      <c r="AJ140" s="2">
        <v>27585.16256429625</v>
      </c>
      <c r="AK140" s="2">
        <v>27826.273338829895</v>
      </c>
      <c r="AL140" s="2">
        <v>28098.358521046561</v>
      </c>
      <c r="AM140" s="2">
        <v>28372.168930500524</v>
      </c>
      <c r="AN140" s="2">
        <v>28640.877459262556</v>
      </c>
      <c r="AO140" s="2">
        <v>28939.184052415047</v>
      </c>
      <c r="AP140" s="2">
        <v>29234.690413959266</v>
      </c>
      <c r="AQ140" s="2">
        <v>29537.951609390719</v>
      </c>
      <c r="AR140" s="2">
        <v>29835.984231206727</v>
      </c>
      <c r="AS140" s="2">
        <v>30120.213656192031</v>
      </c>
      <c r="AT140" s="2">
        <v>30421.078787888924</v>
      </c>
      <c r="AU140" s="2">
        <v>30724.159835663806</v>
      </c>
      <c r="AV140" s="2">
        <v>31031.029485885065</v>
      </c>
      <c r="AW140" s="2">
        <v>31330.26609852583</v>
      </c>
    </row>
    <row r="141" spans="1:49">
      <c r="A141" s="51"/>
      <c r="B141" t="s">
        <v>213</v>
      </c>
      <c r="C141" s="2">
        <v>7440.9648849028645</v>
      </c>
      <c r="D141" s="2">
        <v>7560.4319829782617</v>
      </c>
      <c r="E141" s="2">
        <v>7681.8160090557385</v>
      </c>
      <c r="F141" s="2">
        <v>7753.1636783635586</v>
      </c>
      <c r="G141" s="2">
        <v>7845.0774808169463</v>
      </c>
      <c r="H141" s="2">
        <v>7256.8590833088938</v>
      </c>
      <c r="I141" s="2">
        <v>7585.2525230338679</v>
      </c>
      <c r="J141" s="2">
        <v>7727.2743407369771</v>
      </c>
      <c r="K141" s="2">
        <v>7579.567324615412</v>
      </c>
      <c r="L141" s="2">
        <v>7563.110153556041</v>
      </c>
      <c r="M141" s="2">
        <v>7532.6084634544322</v>
      </c>
      <c r="N141" s="2">
        <v>7695.1060590597081</v>
      </c>
      <c r="O141" s="2">
        <v>7881.6850093917074</v>
      </c>
      <c r="P141" s="2">
        <v>8088.7337195828904</v>
      </c>
      <c r="Q141" s="2">
        <v>8159.7089329156097</v>
      </c>
      <c r="R141" s="2">
        <v>8317.6220692584902</v>
      </c>
      <c r="S141" s="2">
        <v>8423.1874465151141</v>
      </c>
      <c r="T141" s="2">
        <v>8502.6837036803172</v>
      </c>
      <c r="U141" s="2">
        <v>8538.4409872484321</v>
      </c>
      <c r="V141" s="2">
        <v>8599.6307768136576</v>
      </c>
      <c r="W141" s="2">
        <v>8635.2551289263029</v>
      </c>
      <c r="X141" s="2">
        <v>8644.7893907274702</v>
      </c>
      <c r="Y141" s="2">
        <v>8677.6127636214296</v>
      </c>
      <c r="Z141" s="2">
        <v>8724.7005903539612</v>
      </c>
      <c r="AA141" s="2">
        <v>8781.8933213874789</v>
      </c>
      <c r="AB141" s="2">
        <v>8847.3989732284062</v>
      </c>
      <c r="AC141" s="2">
        <v>8920.5448171155531</v>
      </c>
      <c r="AD141" s="2">
        <v>9007.0784596626181</v>
      </c>
      <c r="AE141" s="2">
        <v>9099.2599785072744</v>
      </c>
      <c r="AF141" s="2">
        <v>9194.4878230180911</v>
      </c>
      <c r="AG141" s="2">
        <v>9291.4886406720143</v>
      </c>
      <c r="AH141" s="2">
        <v>9392.5098737861244</v>
      </c>
      <c r="AI141" s="2">
        <v>9496.807180810456</v>
      </c>
      <c r="AJ141" s="2">
        <v>9612.1823206205427</v>
      </c>
      <c r="AK141" s="2">
        <v>9728.8920816302416</v>
      </c>
      <c r="AL141" s="2">
        <v>9858.6688712772866</v>
      </c>
      <c r="AM141" s="2">
        <v>9991.7665324030604</v>
      </c>
      <c r="AN141" s="2">
        <v>10123.369902561382</v>
      </c>
      <c r="AO141" s="2">
        <v>10266.790508286604</v>
      </c>
      <c r="AP141" s="2">
        <v>10412.25334042235</v>
      </c>
      <c r="AQ141" s="2">
        <v>10560.925164836508</v>
      </c>
      <c r="AR141" s="2">
        <v>10710.892393831533</v>
      </c>
      <c r="AS141" s="2">
        <v>10858.73751859187</v>
      </c>
      <c r="AT141" s="2">
        <v>11011.220206236025</v>
      </c>
      <c r="AU141" s="2">
        <v>11166.285969952851</v>
      </c>
      <c r="AV141" s="2">
        <v>11323.833927089534</v>
      </c>
      <c r="AW141" s="2">
        <v>11479.455129896623</v>
      </c>
    </row>
    <row r="142" spans="1:49">
      <c r="A142" s="51"/>
      <c r="B142" t="s">
        <v>214</v>
      </c>
      <c r="C142" s="2">
        <v>28137.170309912064</v>
      </c>
      <c r="D142" s="2">
        <v>28588.921680463311</v>
      </c>
      <c r="E142" s="2">
        <v>29047.962797010339</v>
      </c>
      <c r="F142" s="2">
        <v>29371.179439489664</v>
      </c>
      <c r="G142" s="2">
        <v>29764.790291095491</v>
      </c>
      <c r="H142" s="2">
        <v>27769.182356569203</v>
      </c>
      <c r="I142" s="2">
        <v>29064.315823507433</v>
      </c>
      <c r="J142" s="2">
        <v>29740.014136119949</v>
      </c>
      <c r="K142" s="2">
        <v>29557.040389299622</v>
      </c>
      <c r="L142" s="2">
        <v>29710.626959027784</v>
      </c>
      <c r="M142" s="2">
        <v>29862.627162889607</v>
      </c>
      <c r="N142" s="2">
        <v>30772.556881691591</v>
      </c>
      <c r="O142" s="2">
        <v>31531.169152463393</v>
      </c>
      <c r="P142" s="2">
        <v>32681.442773228362</v>
      </c>
      <c r="Q142" s="2">
        <v>33297.256630031618</v>
      </c>
      <c r="R142" s="2">
        <v>34545.850329780274</v>
      </c>
      <c r="S142" s="2">
        <v>35096.110446897415</v>
      </c>
      <c r="T142" s="2">
        <v>35403.805175334186</v>
      </c>
      <c r="U142" s="2">
        <v>35518.02681805563</v>
      </c>
      <c r="V142" s="2">
        <v>35754.627590868869</v>
      </c>
      <c r="W142" s="2">
        <v>35928.871741611729</v>
      </c>
      <c r="X142" s="2">
        <v>36087.198609195468</v>
      </c>
      <c r="Y142" s="2">
        <v>36372.255512901684</v>
      </c>
      <c r="Z142" s="2">
        <v>36745.501218513513</v>
      </c>
      <c r="AA142" s="2">
        <v>37175.321598316768</v>
      </c>
      <c r="AB142" s="2">
        <v>37643.97485283007</v>
      </c>
      <c r="AC142" s="2">
        <v>38132.209824757418</v>
      </c>
      <c r="AD142" s="2">
        <v>38624.245009580824</v>
      </c>
      <c r="AE142" s="2">
        <v>39138.810611237815</v>
      </c>
      <c r="AF142" s="2">
        <v>39674.757987407102</v>
      </c>
      <c r="AG142" s="2">
        <v>40226.620385387949</v>
      </c>
      <c r="AH142" s="2">
        <v>40799.933816233657</v>
      </c>
      <c r="AI142" s="2">
        <v>41398.314712513595</v>
      </c>
      <c r="AJ142" s="2">
        <v>42032.195330553201</v>
      </c>
      <c r="AK142" s="2">
        <v>42690.833633859431</v>
      </c>
      <c r="AL142" s="2">
        <v>43381.021573692356</v>
      </c>
      <c r="AM142" s="2">
        <v>44094.918679161383</v>
      </c>
      <c r="AN142" s="2">
        <v>44776.678796691747</v>
      </c>
      <c r="AO142" s="2">
        <v>45468.688832593914</v>
      </c>
      <c r="AP142" s="2">
        <v>46174.031712543983</v>
      </c>
      <c r="AQ142" s="2">
        <v>46895.089173348031</v>
      </c>
      <c r="AR142" s="2">
        <v>47635.209243956233</v>
      </c>
      <c r="AS142" s="2">
        <v>48335.126099908521</v>
      </c>
      <c r="AT142" s="2">
        <v>49031.36444013354</v>
      </c>
      <c r="AU142" s="2">
        <v>49733.336518752403</v>
      </c>
      <c r="AV142" s="2">
        <v>50444.17272529281</v>
      </c>
      <c r="AW142" s="2">
        <v>51161.096699465663</v>
      </c>
    </row>
    <row r="143" spans="1:49">
      <c r="A143" s="51"/>
      <c r="B143" t="s">
        <v>215</v>
      </c>
      <c r="C143" s="2">
        <v>33976.037937291585</v>
      </c>
      <c r="D143" s="2">
        <v>34521.534216235588</v>
      </c>
      <c r="E143" s="2">
        <v>35075.833892796814</v>
      </c>
      <c r="F143" s="2">
        <v>36405.705528392034</v>
      </c>
      <c r="G143" s="2">
        <v>35811.262429795257</v>
      </c>
      <c r="H143" s="2">
        <v>30694.147495662492</v>
      </c>
      <c r="I143" s="2">
        <v>32662.432432397032</v>
      </c>
      <c r="J143" s="2">
        <v>34067.9656894129</v>
      </c>
      <c r="K143" s="2">
        <v>32830.832451625211</v>
      </c>
      <c r="L143" s="2">
        <v>31310.712575977028</v>
      </c>
      <c r="M143" s="2">
        <v>30663.624563642086</v>
      </c>
      <c r="N143" s="2">
        <v>31610.705125118449</v>
      </c>
      <c r="O143" s="2">
        <v>31815.741609752044</v>
      </c>
      <c r="P143" s="2">
        <v>32912.854066489534</v>
      </c>
      <c r="Q143" s="2">
        <v>33154.592279319309</v>
      </c>
      <c r="R143" s="2">
        <v>32546.313678121565</v>
      </c>
      <c r="S143" s="2">
        <v>32340.639491151287</v>
      </c>
      <c r="T143" s="2">
        <v>32408.777231185999</v>
      </c>
      <c r="U143" s="2">
        <v>32306.4574251019</v>
      </c>
      <c r="V143" s="2">
        <v>32335.771720339297</v>
      </c>
      <c r="W143" s="2">
        <v>32422.677982641624</v>
      </c>
      <c r="X143" s="2">
        <v>32179.745487219418</v>
      </c>
      <c r="Y143" s="2">
        <v>31996.22862393516</v>
      </c>
      <c r="Z143" s="2">
        <v>31843.040409398611</v>
      </c>
      <c r="AA143" s="2">
        <v>31713.969102476185</v>
      </c>
      <c r="AB143" s="2">
        <v>31599.42337238288</v>
      </c>
      <c r="AC143" s="2">
        <v>31517.060253207699</v>
      </c>
      <c r="AD143" s="2">
        <v>31564.625929640795</v>
      </c>
      <c r="AE143" s="2">
        <v>31598.657165200228</v>
      </c>
      <c r="AF143" s="2">
        <v>31636.327675835644</v>
      </c>
      <c r="AG143" s="2">
        <v>31706.962306417725</v>
      </c>
      <c r="AH143" s="2">
        <v>31815.743477190434</v>
      </c>
      <c r="AI143" s="2">
        <v>31960.312028155426</v>
      </c>
      <c r="AJ143" s="2">
        <v>32142.08246027365</v>
      </c>
      <c r="AK143" s="2">
        <v>32321.433835004107</v>
      </c>
      <c r="AL143" s="2">
        <v>32556.864147559529</v>
      </c>
      <c r="AM143" s="2">
        <v>32807.615914099282</v>
      </c>
      <c r="AN143" s="2">
        <v>33014.563624368449</v>
      </c>
      <c r="AO143" s="2">
        <v>33269.337825319948</v>
      </c>
      <c r="AP143" s="2">
        <v>33524.635689441609</v>
      </c>
      <c r="AQ143" s="2">
        <v>33802.561039703302</v>
      </c>
      <c r="AR143" s="2">
        <v>34091.4815327166</v>
      </c>
      <c r="AS143" s="2">
        <v>34312.194228883483</v>
      </c>
      <c r="AT143" s="2">
        <v>34555.419828515689</v>
      </c>
      <c r="AU143" s="2">
        <v>34805.299807923431</v>
      </c>
      <c r="AV143" s="2">
        <v>35064.90496049128</v>
      </c>
      <c r="AW143" s="2">
        <v>35319.428757465736</v>
      </c>
    </row>
    <row r="144" spans="1:49">
      <c r="A144" s="51"/>
      <c r="B144" t="s">
        <v>216</v>
      </c>
      <c r="C144" s="2">
        <v>38524.410768936665</v>
      </c>
      <c r="D144" s="2">
        <v>39142.932644905603</v>
      </c>
      <c r="E144" s="2">
        <v>39771.381431319714</v>
      </c>
      <c r="F144" s="2">
        <v>39853.606360133512</v>
      </c>
      <c r="G144" s="2">
        <v>37174.299285771303</v>
      </c>
      <c r="H144" s="2">
        <v>29997.842464947989</v>
      </c>
      <c r="I144" s="2">
        <v>33162.439483685186</v>
      </c>
      <c r="J144" s="2">
        <v>34193.983087274501</v>
      </c>
      <c r="K144" s="2">
        <v>32367.79481188504</v>
      </c>
      <c r="L144" s="2">
        <v>32135.288428950997</v>
      </c>
      <c r="M144" s="2">
        <v>32264.857942759449</v>
      </c>
      <c r="N144" s="2">
        <v>32492.687907052976</v>
      </c>
      <c r="O144" s="2">
        <v>31749.311056306153</v>
      </c>
      <c r="P144" s="2">
        <v>33449.389548038715</v>
      </c>
      <c r="Q144" s="2">
        <v>33773.993253974048</v>
      </c>
      <c r="R144" s="2">
        <v>32794.816875279575</v>
      </c>
      <c r="S144" s="2">
        <v>33024.096776289633</v>
      </c>
      <c r="T144" s="2">
        <v>33416.15166835217</v>
      </c>
      <c r="U144" s="2">
        <v>33648.128535564523</v>
      </c>
      <c r="V144" s="2">
        <v>34018.503275621151</v>
      </c>
      <c r="W144" s="2">
        <v>34518.06646689053</v>
      </c>
      <c r="X144" s="2">
        <v>34724.409256628147</v>
      </c>
      <c r="Y144" s="2">
        <v>34996.968818474299</v>
      </c>
      <c r="Z144" s="2">
        <v>35310.71018624468</v>
      </c>
      <c r="AA144" s="2">
        <v>35646.954745481555</v>
      </c>
      <c r="AB144" s="2">
        <v>35997.848329939239</v>
      </c>
      <c r="AC144" s="2">
        <v>36374.296611694364</v>
      </c>
      <c r="AD144" s="2">
        <v>36843.493125194131</v>
      </c>
      <c r="AE144" s="2">
        <v>37291.77804300937</v>
      </c>
      <c r="AF144" s="2">
        <v>37737.957919887187</v>
      </c>
      <c r="AG144" s="2">
        <v>38207.385373376004</v>
      </c>
      <c r="AH144" s="2">
        <v>38703.329682174248</v>
      </c>
      <c r="AI144" s="2">
        <v>39221.132080584983</v>
      </c>
      <c r="AJ144" s="2">
        <v>39766.581384005156</v>
      </c>
      <c r="AK144" s="2">
        <v>40298.894850463192</v>
      </c>
      <c r="AL144" s="2">
        <v>40886.502185008983</v>
      </c>
      <c r="AM144" s="2">
        <v>41473.938230836473</v>
      </c>
      <c r="AN144" s="2">
        <v>42051.356245691808</v>
      </c>
      <c r="AO144" s="2">
        <v>42683.345287049866</v>
      </c>
      <c r="AP144" s="2">
        <v>43307.072068496615</v>
      </c>
      <c r="AQ144" s="2">
        <v>43947.623818220418</v>
      </c>
      <c r="AR144" s="2">
        <v>44589.301944786734</v>
      </c>
      <c r="AS144" s="2">
        <v>45207.453793088171</v>
      </c>
      <c r="AT144" s="2">
        <v>45858.367167426361</v>
      </c>
      <c r="AU144" s="2">
        <v>46515.176581373154</v>
      </c>
      <c r="AV144" s="2">
        <v>47180.91642495316</v>
      </c>
      <c r="AW144" s="2">
        <v>47834.001111353369</v>
      </c>
    </row>
    <row r="145" spans="1:49">
      <c r="A145" s="51"/>
      <c r="B145" t="s">
        <v>217</v>
      </c>
      <c r="C145" s="2">
        <v>17624.009177136766</v>
      </c>
      <c r="D145" s="2">
        <v>17906.968345122943</v>
      </c>
      <c r="E145" s="2">
        <v>18194.473776176997</v>
      </c>
      <c r="F145" s="2">
        <v>18101.606560252181</v>
      </c>
      <c r="G145" s="2">
        <v>17108.889850423984</v>
      </c>
      <c r="H145" s="2">
        <v>14253.074752180328</v>
      </c>
      <c r="I145" s="2">
        <v>15498.526365454283</v>
      </c>
      <c r="J145" s="2">
        <v>15696.779788641918</v>
      </c>
      <c r="K145" s="2">
        <v>15041.489845319958</v>
      </c>
      <c r="L145" s="2">
        <v>14696.783321851704</v>
      </c>
      <c r="M145" s="2">
        <v>14862.255255493759</v>
      </c>
      <c r="N145" s="2">
        <v>14794.812832578116</v>
      </c>
      <c r="O145" s="2">
        <v>14547.986697317891</v>
      </c>
      <c r="P145" s="2">
        <v>15325.629116212003</v>
      </c>
      <c r="Q145" s="2">
        <v>15302.008508799623</v>
      </c>
      <c r="R145" s="2">
        <v>14931.330107974616</v>
      </c>
      <c r="S145" s="2">
        <v>15072.197717053537</v>
      </c>
      <c r="T145" s="2">
        <v>15258.521051360847</v>
      </c>
      <c r="U145" s="2">
        <v>15408.307040645852</v>
      </c>
      <c r="V145" s="2">
        <v>15607.187318740911</v>
      </c>
      <c r="W145" s="2">
        <v>15826.491935440778</v>
      </c>
      <c r="X145" s="2">
        <v>15978.178866795186</v>
      </c>
      <c r="Y145" s="2">
        <v>16149.703088089225</v>
      </c>
      <c r="Z145" s="2">
        <v>16324.18989974125</v>
      </c>
      <c r="AA145" s="2">
        <v>16503.742925135033</v>
      </c>
      <c r="AB145" s="2">
        <v>16688.716253010385</v>
      </c>
      <c r="AC145" s="2">
        <v>16884.121920382237</v>
      </c>
      <c r="AD145" s="2">
        <v>17108.625778399528</v>
      </c>
      <c r="AE145" s="2">
        <v>17332.351747716559</v>
      </c>
      <c r="AF145" s="2">
        <v>17561.208928477063</v>
      </c>
      <c r="AG145" s="2">
        <v>17800.007897872783</v>
      </c>
      <c r="AH145" s="2">
        <v>18049.804225477328</v>
      </c>
      <c r="AI145" s="2">
        <v>18309.015347306937</v>
      </c>
      <c r="AJ145" s="2">
        <v>18578.17396285414</v>
      </c>
      <c r="AK145" s="2">
        <v>18849.230675114803</v>
      </c>
      <c r="AL145" s="2">
        <v>19135.41506714794</v>
      </c>
      <c r="AM145" s="2">
        <v>19426.713699082273</v>
      </c>
      <c r="AN145" s="2">
        <v>19719.048989032515</v>
      </c>
      <c r="AO145" s="2">
        <v>20025.776434243493</v>
      </c>
      <c r="AP145" s="2">
        <v>20334.760031161473</v>
      </c>
      <c r="AQ145" s="2">
        <v>20650.448508176734</v>
      </c>
      <c r="AR145" s="2">
        <v>20967.560640357373</v>
      </c>
      <c r="AS145" s="2">
        <v>21281.074403201685</v>
      </c>
      <c r="AT145" s="2">
        <v>21604.662019434414</v>
      </c>
      <c r="AU145" s="2">
        <v>21932.040296457501</v>
      </c>
      <c r="AV145" s="2">
        <v>22263.878395884953</v>
      </c>
      <c r="AW145" s="2">
        <v>22596.361988738314</v>
      </c>
    </row>
    <row r="146" spans="1:49">
      <c r="A146" s="51"/>
      <c r="B146" t="s">
        <v>218</v>
      </c>
      <c r="C146" s="2">
        <v>536593.02905841952</v>
      </c>
      <c r="D146" s="2">
        <v>545208.20370588452</v>
      </c>
      <c r="E146" s="2">
        <v>553916.87295254867</v>
      </c>
      <c r="F146" s="2">
        <v>570726.72484900698</v>
      </c>
      <c r="G146" s="2">
        <v>564834.74959156977</v>
      </c>
      <c r="H146" s="2">
        <v>512871.19454990013</v>
      </c>
      <c r="I146" s="2">
        <v>529169.92924636311</v>
      </c>
      <c r="J146" s="2">
        <v>541484.61343817285</v>
      </c>
      <c r="K146" s="2">
        <v>534865.52042069717</v>
      </c>
      <c r="L146" s="2">
        <v>530091.67912710411</v>
      </c>
      <c r="M146" s="2">
        <v>535071.74381807924</v>
      </c>
      <c r="N146" s="2">
        <v>545015.16613200726</v>
      </c>
      <c r="O146" s="2">
        <v>551632.999432988</v>
      </c>
      <c r="P146" s="2">
        <v>569648.25928244623</v>
      </c>
      <c r="Q146" s="2">
        <v>578376.73133231711</v>
      </c>
      <c r="R146" s="2">
        <v>591053.63107589516</v>
      </c>
      <c r="S146" s="2">
        <v>601410.71863648354</v>
      </c>
      <c r="T146" s="2">
        <v>617293.0399149661</v>
      </c>
      <c r="U146" s="2">
        <v>625651.81847817823</v>
      </c>
      <c r="V146" s="2">
        <v>635786.85804991645</v>
      </c>
      <c r="W146" s="2">
        <v>650737.24040317012</v>
      </c>
      <c r="X146" s="2">
        <v>651837.72177930165</v>
      </c>
      <c r="Y146" s="2">
        <v>659012.91270168102</v>
      </c>
      <c r="Z146" s="2">
        <v>667183.75190546957</v>
      </c>
      <c r="AA146" s="2">
        <v>675386.43082256347</v>
      </c>
      <c r="AB146" s="2">
        <v>683547.06149580388</v>
      </c>
      <c r="AC146" s="2">
        <v>692012.16020760499</v>
      </c>
      <c r="AD146" s="2">
        <v>703956.542642007</v>
      </c>
      <c r="AE146" s="2">
        <v>713900.29023304838</v>
      </c>
      <c r="AF146" s="2">
        <v>723275.68369661423</v>
      </c>
      <c r="AG146" s="2">
        <v>733313.48871831934</v>
      </c>
      <c r="AH146" s="2">
        <v>744097.30011533422</v>
      </c>
      <c r="AI146" s="2">
        <v>755560.34871055128</v>
      </c>
      <c r="AJ146" s="2">
        <v>767350.26718167239</v>
      </c>
      <c r="AK146" s="2">
        <v>778089.95143964153</v>
      </c>
      <c r="AL146" s="2">
        <v>790738.61690053355</v>
      </c>
      <c r="AM146" s="2">
        <v>802691.58912150934</v>
      </c>
      <c r="AN146" s="2">
        <v>814372.51772640238</v>
      </c>
      <c r="AO146" s="2">
        <v>828125.53031762387</v>
      </c>
      <c r="AP146" s="2">
        <v>841072.32728136005</v>
      </c>
      <c r="AQ146" s="2">
        <v>854415.80503393314</v>
      </c>
      <c r="AR146" s="2">
        <v>867028.52775588038</v>
      </c>
      <c r="AS146" s="2">
        <v>878630.68211476167</v>
      </c>
      <c r="AT146" s="2">
        <v>891865.30118177528</v>
      </c>
      <c r="AU146" s="2">
        <v>905137.97015681746</v>
      </c>
      <c r="AV146" s="2">
        <v>918578.4831412239</v>
      </c>
      <c r="AW146" s="2">
        <v>931272.30175229127</v>
      </c>
    </row>
    <row r="147" spans="1:49">
      <c r="A147" s="51"/>
      <c r="B147" t="s">
        <v>219</v>
      </c>
      <c r="C147" s="2">
        <v>290750.15033193195</v>
      </c>
      <c r="D147" s="2">
        <v>295418.23804131098</v>
      </c>
      <c r="E147" s="2">
        <v>300148.75234939251</v>
      </c>
      <c r="F147" s="2">
        <v>317837.42809772782</v>
      </c>
      <c r="G147" s="2">
        <v>319229.4288612986</v>
      </c>
      <c r="H147" s="2">
        <v>288598.52979830286</v>
      </c>
      <c r="I147" s="2">
        <v>288473.14216300513</v>
      </c>
      <c r="J147" s="2">
        <v>297653.88105682289</v>
      </c>
      <c r="K147" s="2">
        <v>294442.0997711625</v>
      </c>
      <c r="L147" s="2">
        <v>294738.620789996</v>
      </c>
      <c r="M147" s="2">
        <v>290453.10198718734</v>
      </c>
      <c r="N147" s="2">
        <v>285452.9825663864</v>
      </c>
      <c r="O147" s="2">
        <v>289231.137082353</v>
      </c>
      <c r="P147" s="2">
        <v>300856.94120137597</v>
      </c>
      <c r="Q147" s="2">
        <v>310079.93950364372</v>
      </c>
      <c r="R147" s="2">
        <v>321005.94286527717</v>
      </c>
      <c r="S147" s="2">
        <v>317345.56778591045</v>
      </c>
      <c r="T147" s="2">
        <v>329992.84163272387</v>
      </c>
      <c r="U147" s="2">
        <v>334502.93243220286</v>
      </c>
      <c r="V147" s="2">
        <v>347034.56531722471</v>
      </c>
      <c r="W147" s="2">
        <v>365027.22185592802</v>
      </c>
      <c r="X147" s="2">
        <v>368754.48257905943</v>
      </c>
      <c r="Y147" s="2">
        <v>373771.88971399935</v>
      </c>
      <c r="Z147" s="2">
        <v>373939.74149838521</v>
      </c>
      <c r="AA147" s="2">
        <v>372762.06929734914</v>
      </c>
      <c r="AB147" s="2">
        <v>369615.78149750869</v>
      </c>
      <c r="AC147" s="2">
        <v>366798.34034959861</v>
      </c>
      <c r="AD147" s="2">
        <v>370676.00182083424</v>
      </c>
      <c r="AE147" s="2">
        <v>370528.35572931851</v>
      </c>
      <c r="AF147" s="2">
        <v>369645.84596820374</v>
      </c>
      <c r="AG147" s="2">
        <v>369279.7843408531</v>
      </c>
      <c r="AH147" s="2">
        <v>369810.66453375452</v>
      </c>
      <c r="AI147" s="2">
        <v>371347.05069492542</v>
      </c>
      <c r="AJ147" s="2">
        <v>372432.14641782676</v>
      </c>
      <c r="AK147" s="2">
        <v>373264.34930055856</v>
      </c>
      <c r="AL147" s="2">
        <v>374103.3026140944</v>
      </c>
      <c r="AM147" s="2">
        <v>375742.51156200538</v>
      </c>
      <c r="AN147" s="2">
        <v>377510.02429473732</v>
      </c>
      <c r="AO147" s="2">
        <v>379313.63461811747</v>
      </c>
      <c r="AP147" s="2">
        <v>380930.68584690813</v>
      </c>
      <c r="AQ147" s="2">
        <v>383093.21617763856</v>
      </c>
      <c r="AR147" s="2">
        <v>384335.81872974633</v>
      </c>
      <c r="AS147" s="2">
        <v>385021.25484737888</v>
      </c>
      <c r="AT147" s="2">
        <v>386968.26331867074</v>
      </c>
      <c r="AU147" s="2">
        <v>388819.02944834059</v>
      </c>
      <c r="AV147" s="2">
        <v>390750.9387222064</v>
      </c>
      <c r="AW147" s="2">
        <v>393434.32962836715</v>
      </c>
    </row>
    <row r="150" spans="1:49">
      <c r="A150" s="50" t="s">
        <v>205</v>
      </c>
      <c r="B150" t="s">
        <v>207</v>
      </c>
      <c r="C150" s="2">
        <v>7.2526097292197198</v>
      </c>
      <c r="D150" s="2">
        <v>7.3690527243454298</v>
      </c>
      <c r="E150" s="2">
        <v>7.4873652489999998</v>
      </c>
      <c r="F150" s="2">
        <v>7.6118473049999995</v>
      </c>
      <c r="G150" s="2">
        <v>7.3272041300000001</v>
      </c>
      <c r="H150" s="2">
        <v>7.3734746189999996</v>
      </c>
      <c r="I150" s="2">
        <v>7.6151343410000001</v>
      </c>
      <c r="J150" s="2">
        <v>7.320258903</v>
      </c>
      <c r="K150" s="2">
        <v>7.0746008409999996</v>
      </c>
      <c r="L150" s="2">
        <v>6.7064503289999999</v>
      </c>
      <c r="M150" s="2">
        <v>6.9246954280000006</v>
      </c>
      <c r="N150" s="2">
        <v>7.0242356890000002</v>
      </c>
      <c r="O150" s="2">
        <v>7.0761606820000003</v>
      </c>
      <c r="P150" s="2">
        <v>7.2396901090000005</v>
      </c>
      <c r="Q150" s="2">
        <v>6.9968303679999995</v>
      </c>
      <c r="R150" s="2">
        <v>6.9704436849999993</v>
      </c>
      <c r="S150" s="2">
        <v>6.9771440980000001</v>
      </c>
      <c r="T150" s="2">
        <v>6.9876351579999998</v>
      </c>
      <c r="U150" s="2">
        <v>6.9718140340000003</v>
      </c>
      <c r="V150" s="2">
        <v>6.9648206670000006</v>
      </c>
      <c r="W150" s="2">
        <v>6.8376481880000002</v>
      </c>
      <c r="X150" s="2">
        <v>6.7395011880000002</v>
      </c>
      <c r="Y150" s="2">
        <v>6.7174449220000003</v>
      </c>
      <c r="Z150" s="2">
        <v>6.7390491919999995</v>
      </c>
      <c r="AA150" s="2">
        <v>6.7922287070000005</v>
      </c>
      <c r="AB150" s="2">
        <v>6.8659523260000004</v>
      </c>
      <c r="AC150" s="2">
        <v>6.9484040070000006</v>
      </c>
      <c r="AD150" s="2">
        <v>6.9481664009999999</v>
      </c>
      <c r="AE150" s="2">
        <v>6.9319585020000005</v>
      </c>
      <c r="AF150" s="2">
        <v>6.8930055470000005</v>
      </c>
      <c r="AG150" s="2">
        <v>6.8426160420000004</v>
      </c>
      <c r="AH150" s="2">
        <v>6.7705942120000007</v>
      </c>
      <c r="AI150" s="2">
        <v>6.6382871290000001</v>
      </c>
      <c r="AJ150" s="2">
        <v>6.4564242670000001</v>
      </c>
      <c r="AK150" s="2">
        <v>6.2099167259999994</v>
      </c>
      <c r="AL150" s="2">
        <v>5.903595911</v>
      </c>
      <c r="AM150" s="2">
        <v>5.503154544</v>
      </c>
      <c r="AN150" s="2">
        <v>5.3445198339999997</v>
      </c>
      <c r="AO150" s="2">
        <v>5.1329250930000008</v>
      </c>
      <c r="AP150" s="2">
        <v>4.8573543609999996</v>
      </c>
      <c r="AQ150" s="2">
        <v>4.504848269</v>
      </c>
      <c r="AR150" s="2">
        <v>4.05219869</v>
      </c>
      <c r="AS150" s="2">
        <v>4.0212807360000005</v>
      </c>
      <c r="AT150" s="2">
        <v>3.9745458</v>
      </c>
      <c r="AU150" s="2">
        <v>3.9103555890000004</v>
      </c>
      <c r="AV150" s="2">
        <v>3.8273428029999996</v>
      </c>
      <c r="AW150" s="2">
        <v>3.722303519</v>
      </c>
    </row>
    <row r="151" spans="1:49">
      <c r="A151" s="50"/>
      <c r="B151" t="s">
        <v>208</v>
      </c>
      <c r="C151" s="2">
        <v>11.4308908120918</v>
      </c>
      <c r="D151" s="2">
        <v>11.614417461506299</v>
      </c>
      <c r="E151" s="2">
        <v>11.800890689999999</v>
      </c>
      <c r="F151" s="2">
        <v>11.7486497</v>
      </c>
      <c r="G151" s="2">
        <v>11.106113089999999</v>
      </c>
      <c r="H151" s="2">
        <v>10.99217593</v>
      </c>
      <c r="I151" s="2">
        <v>10.804845199999999</v>
      </c>
      <c r="J151" s="2">
        <v>10.51531935</v>
      </c>
      <c r="K151" s="2">
        <v>9.8335780030000013</v>
      </c>
      <c r="L151" s="2">
        <v>9.410072293999999</v>
      </c>
      <c r="M151" s="2">
        <v>9.3410739590000009</v>
      </c>
      <c r="N151" s="2">
        <v>9.2801838389999993</v>
      </c>
      <c r="O151" s="2">
        <v>8.9990557679999892</v>
      </c>
      <c r="P151" s="2">
        <v>8.5983153419999994</v>
      </c>
      <c r="Q151" s="2">
        <v>7.8983804299999996</v>
      </c>
      <c r="R151" s="2">
        <v>7.3117233779999999</v>
      </c>
      <c r="S151" s="2">
        <v>6.999748984</v>
      </c>
      <c r="T151" s="2">
        <v>6.8731790269999999</v>
      </c>
      <c r="U151" s="2">
        <v>6.8968316490000001</v>
      </c>
      <c r="V151" s="2">
        <v>6.9939689769999998</v>
      </c>
      <c r="W151" s="2">
        <v>6.0568931189999997</v>
      </c>
      <c r="X151" s="2">
        <v>5.2498564400000003</v>
      </c>
      <c r="Y151" s="2">
        <v>4.5409568059999996</v>
      </c>
      <c r="Z151" s="2">
        <v>3.9586966760000002</v>
      </c>
      <c r="AA151" s="2">
        <v>3.4899429710000001</v>
      </c>
      <c r="AB151" s="2">
        <v>3.1130826540000003</v>
      </c>
      <c r="AC151" s="2">
        <v>2.8022548949999999</v>
      </c>
      <c r="AD151" s="2">
        <v>2.6547652730000002</v>
      </c>
      <c r="AE151" s="2">
        <v>2.578033107</v>
      </c>
      <c r="AF151" s="2">
        <v>2.5249515970000003</v>
      </c>
      <c r="AG151" s="2">
        <v>2.5002398320000001</v>
      </c>
      <c r="AH151" s="2">
        <v>2.4869604190000003</v>
      </c>
      <c r="AI151" s="2">
        <v>2.4512685380000003</v>
      </c>
      <c r="AJ151" s="2">
        <v>2.3963711110000001</v>
      </c>
      <c r="AK151" s="2">
        <v>2.3151619910000001</v>
      </c>
      <c r="AL151" s="2">
        <v>2.2140128259999998</v>
      </c>
      <c r="AM151" s="2">
        <v>2.0789611629999998</v>
      </c>
      <c r="AN151" s="2">
        <v>2.0233271209999999</v>
      </c>
      <c r="AO151" s="2">
        <v>1.9479769680000001</v>
      </c>
      <c r="AP151" s="2">
        <v>1.8492328500000002</v>
      </c>
      <c r="AQ151" s="2">
        <v>1.7219690390000002</v>
      </c>
      <c r="AR151" s="2">
        <v>1.558080846</v>
      </c>
      <c r="AS151" s="2">
        <v>1.5159664339999999</v>
      </c>
      <c r="AT151" s="2">
        <v>1.464881329</v>
      </c>
      <c r="AU151" s="2">
        <v>1.4050169429999999</v>
      </c>
      <c r="AV151" s="2">
        <v>1.335837092</v>
      </c>
      <c r="AW151" s="2">
        <v>1.255820114</v>
      </c>
    </row>
    <row r="152" spans="1:49">
      <c r="A152" s="50"/>
      <c r="B152" t="s">
        <v>209</v>
      </c>
      <c r="C152" s="2">
        <v>1.1534624058594101</v>
      </c>
      <c r="D152" s="2">
        <v>1.1719816178834699</v>
      </c>
      <c r="E152" s="2">
        <v>1.1907981620000001</v>
      </c>
      <c r="F152" s="2">
        <v>1.1478973109999999</v>
      </c>
      <c r="G152" s="2">
        <v>1.0501137199999999</v>
      </c>
      <c r="H152" s="2">
        <v>0.89028821710000006</v>
      </c>
      <c r="I152" s="2">
        <v>0.92779736589999995</v>
      </c>
      <c r="J152" s="2">
        <v>0.88260063280000001</v>
      </c>
      <c r="K152" s="2">
        <v>0.8058337163</v>
      </c>
      <c r="L152" s="2">
        <v>0.75886669779999993</v>
      </c>
      <c r="M152" s="2">
        <v>0.72718046930000002</v>
      </c>
      <c r="N152" s="2">
        <v>0.7433212052</v>
      </c>
      <c r="O152" s="2">
        <v>0.73133798109999992</v>
      </c>
      <c r="P152" s="2">
        <v>0.73360149699999999</v>
      </c>
      <c r="Q152" s="2">
        <v>0.66767891369999999</v>
      </c>
      <c r="R152" s="2">
        <v>0.61612309620000005</v>
      </c>
      <c r="S152" s="2">
        <v>0.56095913149999999</v>
      </c>
      <c r="T152" s="2">
        <v>0.52574272259999999</v>
      </c>
      <c r="U152" s="2">
        <v>0.50765118239999996</v>
      </c>
      <c r="V152" s="2">
        <v>0.50068835180000004</v>
      </c>
      <c r="W152" s="2">
        <v>0.40611081160000001</v>
      </c>
      <c r="X152" s="2">
        <v>0.32985257809999996</v>
      </c>
      <c r="Y152" s="2">
        <v>0.26292889620000004</v>
      </c>
      <c r="Z152" s="2">
        <v>0.21511355429999998</v>
      </c>
      <c r="AA152" s="2">
        <v>0.17943632310000002</v>
      </c>
      <c r="AB152" s="2">
        <v>0.1523522726</v>
      </c>
      <c r="AC152" s="2">
        <v>0.13092264949999999</v>
      </c>
      <c r="AD152" s="2">
        <v>0.11993506870000001</v>
      </c>
      <c r="AE152" s="2">
        <v>0.1134941617</v>
      </c>
      <c r="AF152" s="2">
        <v>0.10865756209999999</v>
      </c>
      <c r="AG152" s="2">
        <v>0.1055910937</v>
      </c>
      <c r="AH152" s="2">
        <v>0.1032319961</v>
      </c>
      <c r="AI152" s="2">
        <v>0.1001019167</v>
      </c>
      <c r="AJ152" s="2">
        <v>9.6579046160000001E-2</v>
      </c>
      <c r="AK152" s="2">
        <v>9.1846003280000005E-2</v>
      </c>
      <c r="AL152" s="2">
        <v>8.7057617530000006E-2</v>
      </c>
      <c r="AM152" s="2">
        <v>8.0939178949999996E-2</v>
      </c>
      <c r="AN152" s="2">
        <v>7.7590110190000006E-2</v>
      </c>
      <c r="AO152" s="2">
        <v>7.3995579119999988E-2</v>
      </c>
      <c r="AP152" s="2">
        <v>6.9457166289999997E-2</v>
      </c>
      <c r="AQ152" s="2">
        <v>6.4055687979999998E-2</v>
      </c>
      <c r="AR152" s="2">
        <v>5.7632064310000002E-2</v>
      </c>
      <c r="AS152" s="2">
        <v>5.4459699739999999E-2</v>
      </c>
      <c r="AT152" s="2">
        <v>5.1021915819999999E-2</v>
      </c>
      <c r="AU152" s="2">
        <v>4.7239372809999999E-2</v>
      </c>
      <c r="AV152" s="2">
        <v>4.3098987569999997E-2</v>
      </c>
      <c r="AW152" s="2">
        <v>3.8458158139999997E-2</v>
      </c>
    </row>
    <row r="153" spans="1:49">
      <c r="A153" s="50"/>
      <c r="B153" t="s">
        <v>210</v>
      </c>
      <c r="C153" s="2">
        <v>6.2132266268323901</v>
      </c>
      <c r="D153" s="2">
        <v>6.3129819900512798</v>
      </c>
      <c r="E153" s="2">
        <v>6.4143389579999992</v>
      </c>
      <c r="F153" s="2">
        <v>6.4178951480000004</v>
      </c>
      <c r="G153" s="2">
        <v>5.8612011500000003</v>
      </c>
      <c r="H153" s="2">
        <v>5.1493836709999998</v>
      </c>
      <c r="I153" s="2">
        <v>5.2072689329999999</v>
      </c>
      <c r="J153" s="2">
        <v>5.5858111470000003</v>
      </c>
      <c r="K153" s="2">
        <v>4.9991652860000002</v>
      </c>
      <c r="L153" s="2">
        <v>4.7298573450000001</v>
      </c>
      <c r="M153" s="2">
        <v>4.7819254999999998</v>
      </c>
      <c r="N153" s="2">
        <v>4.8760281550000002</v>
      </c>
      <c r="O153" s="2">
        <v>4.9349134129999994</v>
      </c>
      <c r="P153" s="2">
        <v>4.7750286370000001</v>
      </c>
      <c r="Q153" s="2">
        <v>4.3919012390000001</v>
      </c>
      <c r="R153" s="2">
        <v>4.0911160200000003</v>
      </c>
      <c r="S153" s="2">
        <v>3.8451500479999998</v>
      </c>
      <c r="T153" s="2">
        <v>3.7593978410000002</v>
      </c>
      <c r="U153" s="2">
        <v>3.7549325680000001</v>
      </c>
      <c r="V153" s="2">
        <v>3.7908713169999997</v>
      </c>
      <c r="W153" s="2">
        <v>3.5358340739999998</v>
      </c>
      <c r="X153" s="2">
        <v>3.20653693</v>
      </c>
      <c r="Y153" s="2">
        <v>2.8754716600000001</v>
      </c>
      <c r="Z153" s="2">
        <v>2.5792746200000001</v>
      </c>
      <c r="AA153" s="2">
        <v>2.3280023550000002</v>
      </c>
      <c r="AB153" s="2">
        <v>2.1167905789999999</v>
      </c>
      <c r="AC153" s="2">
        <v>1.938197693</v>
      </c>
      <c r="AD153" s="2">
        <v>1.852757907</v>
      </c>
      <c r="AE153" s="2">
        <v>1.8077756999999999</v>
      </c>
      <c r="AF153" s="2">
        <v>1.775262973</v>
      </c>
      <c r="AG153" s="2">
        <v>1.7608842279999999</v>
      </c>
      <c r="AH153" s="2">
        <v>1.754815767</v>
      </c>
      <c r="AI153" s="2">
        <v>1.7334751429999999</v>
      </c>
      <c r="AJ153" s="2">
        <v>1.6977801079999999</v>
      </c>
      <c r="AK153" s="2">
        <v>1.641774624</v>
      </c>
      <c r="AL153" s="2">
        <v>1.569101793</v>
      </c>
      <c r="AM153" s="2">
        <v>1.4701353700000002</v>
      </c>
      <c r="AN153" s="2">
        <v>1.432408892</v>
      </c>
      <c r="AO153" s="2">
        <v>1.380521962</v>
      </c>
      <c r="AP153" s="2">
        <v>1.3105806640000002</v>
      </c>
      <c r="AQ153" s="2">
        <v>1.2193661850000002</v>
      </c>
      <c r="AR153" s="2">
        <v>1.1007300330000001</v>
      </c>
      <c r="AS153" s="2">
        <v>1.0875249769999999</v>
      </c>
      <c r="AT153" s="2">
        <v>1.069420593</v>
      </c>
      <c r="AU153" s="2">
        <v>1.0459606619999999</v>
      </c>
      <c r="AV153" s="2">
        <v>1.016752538</v>
      </c>
      <c r="AW153" s="2">
        <v>0.98056041729999999</v>
      </c>
    </row>
    <row r="154" spans="1:49">
      <c r="A154" s="50"/>
      <c r="B154" t="s">
        <v>211</v>
      </c>
      <c r="C154" s="2">
        <v>19.0752281274589</v>
      </c>
      <c r="D154" s="2">
        <v>19.381487085102599</v>
      </c>
      <c r="E154" s="2">
        <v>19.69266313</v>
      </c>
      <c r="F154" s="2">
        <v>19.823479329999998</v>
      </c>
      <c r="G154" s="2">
        <v>18.193569359999998</v>
      </c>
      <c r="H154" s="2">
        <v>15.889618029999999</v>
      </c>
      <c r="I154" s="2">
        <v>16.149312289999997</v>
      </c>
      <c r="J154" s="2">
        <v>17.595347059999998</v>
      </c>
      <c r="K154" s="2">
        <v>15.76438068</v>
      </c>
      <c r="L154" s="2">
        <v>14.96634815</v>
      </c>
      <c r="M154" s="2">
        <v>15.148532749999999</v>
      </c>
      <c r="N154" s="2">
        <v>15.264185339999999</v>
      </c>
      <c r="O154" s="2">
        <v>15.371242430000001</v>
      </c>
      <c r="P154" s="2">
        <v>14.943768519999999</v>
      </c>
      <c r="Q154" s="2">
        <v>13.832113380000001</v>
      </c>
      <c r="R154" s="2">
        <v>12.959691080000001</v>
      </c>
      <c r="S154" s="2">
        <v>11.924790740000001</v>
      </c>
      <c r="T154" s="2">
        <v>11.670947029999999</v>
      </c>
      <c r="U154" s="2">
        <v>11.513195380000001</v>
      </c>
      <c r="V154" s="2">
        <v>11.595869310000001</v>
      </c>
      <c r="W154" s="2">
        <v>11.2584556</v>
      </c>
      <c r="X154" s="2">
        <v>10.401657</v>
      </c>
      <c r="Y154" s="2">
        <v>9.5403936030000001</v>
      </c>
      <c r="Z154" s="2">
        <v>8.6729402390000008</v>
      </c>
      <c r="AA154" s="2">
        <v>7.8939608359999998</v>
      </c>
      <c r="AB154" s="2">
        <v>7.1957516129999997</v>
      </c>
      <c r="AC154" s="2">
        <v>6.5918081849999997</v>
      </c>
      <c r="AD154" s="2">
        <v>6.2816562500000002</v>
      </c>
      <c r="AE154" s="2">
        <v>6.0525712460000003</v>
      </c>
      <c r="AF154" s="2">
        <v>5.8583831640000001</v>
      </c>
      <c r="AG154" s="2">
        <v>5.7188592819999995</v>
      </c>
      <c r="AH154" s="2">
        <v>5.6082507039999996</v>
      </c>
      <c r="AI154" s="2">
        <v>5.4640670629999999</v>
      </c>
      <c r="AJ154" s="2">
        <v>5.2796475420000002</v>
      </c>
      <c r="AK154" s="2">
        <v>5.0426217410000005</v>
      </c>
      <c r="AL154" s="2">
        <v>4.7627272110000005</v>
      </c>
      <c r="AM154" s="2">
        <v>4.4205427999999998</v>
      </c>
      <c r="AN154" s="2">
        <v>4.2642067079999997</v>
      </c>
      <c r="AO154" s="2">
        <v>4.0724599929999998</v>
      </c>
      <c r="AP154" s="2">
        <v>3.8358748169999997</v>
      </c>
      <c r="AQ154" s="2">
        <v>3.5500956120000002</v>
      </c>
      <c r="AR154" s="2">
        <v>3.195375716</v>
      </c>
      <c r="AS154" s="2">
        <v>3.1432733719999999</v>
      </c>
      <c r="AT154" s="2">
        <v>3.0852888059999999</v>
      </c>
      <c r="AU154" s="2">
        <v>3.016084201</v>
      </c>
      <c r="AV154" s="2">
        <v>2.935431758</v>
      </c>
      <c r="AW154" s="2">
        <v>2.8423097749999999</v>
      </c>
    </row>
    <row r="155" spans="1:49">
      <c r="A155" s="50"/>
      <c r="B155" t="s">
        <v>212</v>
      </c>
      <c r="C155" s="2">
        <v>14.4307212592922</v>
      </c>
      <c r="D155" s="2">
        <v>14.6624111568592</v>
      </c>
      <c r="E155" s="2">
        <v>14.89782091</v>
      </c>
      <c r="F155" s="2">
        <v>14.861546349999999</v>
      </c>
      <c r="G155" s="2">
        <v>13.832316499999999</v>
      </c>
      <c r="H155" s="2">
        <v>12.64113294</v>
      </c>
      <c r="I155" s="2">
        <v>13.054868130000001</v>
      </c>
      <c r="J155" s="2">
        <v>12.120519890000001</v>
      </c>
      <c r="K155" s="2">
        <v>10.995165029999999</v>
      </c>
      <c r="L155" s="2">
        <v>10.76255768</v>
      </c>
      <c r="M155" s="2">
        <v>10.64814939</v>
      </c>
      <c r="N155" s="2">
        <v>11.090815429999999</v>
      </c>
      <c r="O155" s="2">
        <v>10.826953420000001</v>
      </c>
      <c r="P155" s="2">
        <v>10.10882572</v>
      </c>
      <c r="Q155" s="2">
        <v>9.2197666300000005</v>
      </c>
      <c r="R155" s="2">
        <v>8.4946696829999997</v>
      </c>
      <c r="S155" s="2">
        <v>7.9937660020000001</v>
      </c>
      <c r="T155" s="2">
        <v>7.8378146399999995</v>
      </c>
      <c r="U155" s="2">
        <v>7.8531675390000002</v>
      </c>
      <c r="V155" s="2">
        <v>7.9401525739999999</v>
      </c>
      <c r="W155" s="2">
        <v>7.3984386220000005</v>
      </c>
      <c r="X155" s="2">
        <v>6.623709539</v>
      </c>
      <c r="Y155" s="2">
        <v>5.8755142630000003</v>
      </c>
      <c r="Z155" s="2">
        <v>5.2233260360000004</v>
      </c>
      <c r="AA155" s="2">
        <v>4.6819819409999992</v>
      </c>
      <c r="AB155" s="2">
        <v>4.2345895100000002</v>
      </c>
      <c r="AC155" s="2">
        <v>3.861765734</v>
      </c>
      <c r="AD155" s="2">
        <v>3.684361328</v>
      </c>
      <c r="AE155" s="2">
        <v>3.5873459040000002</v>
      </c>
      <c r="AF155" s="2">
        <v>3.5141454510000001</v>
      </c>
      <c r="AG155" s="2">
        <v>3.479630249</v>
      </c>
      <c r="AH155" s="2">
        <v>3.465188253</v>
      </c>
      <c r="AI155" s="2">
        <v>3.4225075460000003</v>
      </c>
      <c r="AJ155" s="2">
        <v>3.3513732850000002</v>
      </c>
      <c r="AK155" s="2">
        <v>3.2410957410000001</v>
      </c>
      <c r="AL155" s="2">
        <v>3.0980250250000001</v>
      </c>
      <c r="AM155" s="2">
        <v>2.905817254</v>
      </c>
      <c r="AN155" s="2">
        <v>2.8296618900000001</v>
      </c>
      <c r="AO155" s="2">
        <v>2.7274967370000001</v>
      </c>
      <c r="AP155" s="2">
        <v>2.5924414049999998</v>
      </c>
      <c r="AQ155" s="2">
        <v>2.4191426979999999</v>
      </c>
      <c r="AR155" s="2">
        <v>2.19664335</v>
      </c>
      <c r="AS155" s="2">
        <v>2.1731694959999999</v>
      </c>
      <c r="AT155" s="2">
        <v>2.1413649229999998</v>
      </c>
      <c r="AU155" s="2">
        <v>2.1004093650000004</v>
      </c>
      <c r="AV155" s="2">
        <v>2.0498341619999998</v>
      </c>
      <c r="AW155" s="2">
        <v>1.9876145109999999</v>
      </c>
    </row>
    <row r="156" spans="1:49">
      <c r="A156" s="50"/>
      <c r="B156" t="s">
        <v>213</v>
      </c>
      <c r="C156" s="2">
        <v>9.2809756555804288</v>
      </c>
      <c r="D156" s="2">
        <v>9.4299847217474095</v>
      </c>
      <c r="E156" s="2">
        <v>9.58138617699999</v>
      </c>
      <c r="F156" s="2">
        <v>9.5232815340000005</v>
      </c>
      <c r="G156" s="2">
        <v>9.2126362760000013</v>
      </c>
      <c r="H156" s="2">
        <v>8.5195871949999997</v>
      </c>
      <c r="I156" s="2">
        <v>8.6875626029999999</v>
      </c>
      <c r="J156" s="2">
        <v>8.4862094489999897</v>
      </c>
      <c r="K156" s="2">
        <v>8.0523515579999998</v>
      </c>
      <c r="L156" s="2">
        <v>7.9743135089999999</v>
      </c>
      <c r="M156" s="2">
        <v>7.9097552059999998</v>
      </c>
      <c r="N156" s="2">
        <v>8.1306390900000007</v>
      </c>
      <c r="O156" s="2">
        <v>7.9759540269999993</v>
      </c>
      <c r="P156" s="2">
        <v>7.7046337149999999</v>
      </c>
      <c r="Q156" s="2">
        <v>7.3307712060000005</v>
      </c>
      <c r="R156" s="2">
        <v>7.1923317989999997</v>
      </c>
      <c r="S156" s="2">
        <v>7.007362745</v>
      </c>
      <c r="T156" s="2">
        <v>6.8977238119999997</v>
      </c>
      <c r="U156" s="2">
        <v>6.8829069050000005</v>
      </c>
      <c r="V156" s="2">
        <v>6.9222114670000003</v>
      </c>
      <c r="W156" s="2">
        <v>6.1568778949999992</v>
      </c>
      <c r="X156" s="2">
        <v>5.5625750530000007</v>
      </c>
      <c r="Y156" s="2">
        <v>4.9971753949999993</v>
      </c>
      <c r="Z156" s="2">
        <v>4.5092523870000001</v>
      </c>
      <c r="AA156" s="2">
        <v>4.098700257</v>
      </c>
      <c r="AB156" s="2">
        <v>3.7576069859999999</v>
      </c>
      <c r="AC156" s="2">
        <v>3.467547379</v>
      </c>
      <c r="AD156" s="2">
        <v>3.3209531370000001</v>
      </c>
      <c r="AE156" s="2">
        <v>3.2335808259999999</v>
      </c>
      <c r="AF156" s="2">
        <v>3.164553894</v>
      </c>
      <c r="AG156" s="2">
        <v>3.1257906590000002</v>
      </c>
      <c r="AH156" s="2">
        <v>3.1017861309999999</v>
      </c>
      <c r="AI156" s="2">
        <v>3.0589908769999998</v>
      </c>
      <c r="AJ156" s="2">
        <v>3.0017200989999999</v>
      </c>
      <c r="AK156" s="2">
        <v>2.9227693700000001</v>
      </c>
      <c r="AL156" s="2">
        <v>2.8334923390000002</v>
      </c>
      <c r="AM156" s="2">
        <v>2.7191217249999999</v>
      </c>
      <c r="AN156" s="2">
        <v>2.667880008</v>
      </c>
      <c r="AO156" s="2">
        <v>2.6036189580000002</v>
      </c>
      <c r="AP156" s="2">
        <v>2.5220928739999997</v>
      </c>
      <c r="AQ156" s="2">
        <v>2.42066121</v>
      </c>
      <c r="AR156" s="2">
        <v>2.2941978760000001</v>
      </c>
      <c r="AS156" s="2">
        <v>2.2440244690000002</v>
      </c>
      <c r="AT156" s="2">
        <v>2.1872083180000002</v>
      </c>
      <c r="AU156" s="2">
        <v>2.1235460109999997</v>
      </c>
      <c r="AV156" s="2">
        <v>2.052788402</v>
      </c>
      <c r="AW156" s="2">
        <v>1.973551845</v>
      </c>
    </row>
    <row r="157" spans="1:49">
      <c r="A157" s="50"/>
      <c r="B157" t="s">
        <v>214</v>
      </c>
      <c r="C157" s="2">
        <v>10.7841424039852</v>
      </c>
      <c r="D157" s="2">
        <v>10.9572852985109</v>
      </c>
      <c r="E157" s="2">
        <v>11.133224859999999</v>
      </c>
      <c r="F157" s="2">
        <v>11.110934759999999</v>
      </c>
      <c r="G157" s="2">
        <v>11.07196053</v>
      </c>
      <c r="H157" s="2">
        <v>10.211815359999999</v>
      </c>
      <c r="I157" s="2">
        <v>10.55291018</v>
      </c>
      <c r="J157" s="2">
        <v>10.634408310000001</v>
      </c>
      <c r="K157" s="2">
        <v>10.399030640000001</v>
      </c>
      <c r="L157" s="2">
        <v>10.31284342</v>
      </c>
      <c r="M157" s="2">
        <v>10.243138570000001</v>
      </c>
      <c r="N157" s="2">
        <v>10.44561493</v>
      </c>
      <c r="O157" s="2">
        <v>10.546356490000001</v>
      </c>
      <c r="P157" s="2">
        <v>10.73676433</v>
      </c>
      <c r="Q157" s="2">
        <v>10.726356539999999</v>
      </c>
      <c r="R157" s="2">
        <v>10.92059527</v>
      </c>
      <c r="S157" s="2">
        <v>10.883556159999999</v>
      </c>
      <c r="T157" s="2">
        <v>10.76111564</v>
      </c>
      <c r="U157" s="2">
        <v>10.706802119999999</v>
      </c>
      <c r="V157" s="2">
        <v>10.7063518</v>
      </c>
      <c r="W157" s="2">
        <v>10.115901920000001</v>
      </c>
      <c r="X157" s="2">
        <v>9.820789048</v>
      </c>
      <c r="Y157" s="2">
        <v>9.5631236509999997</v>
      </c>
      <c r="Z157" s="2">
        <v>9.3472320329999992</v>
      </c>
      <c r="AA157" s="2">
        <v>9.1608210210000003</v>
      </c>
      <c r="AB157" s="2">
        <v>9.0023514289999991</v>
      </c>
      <c r="AC157" s="2">
        <v>8.8547848340000002</v>
      </c>
      <c r="AD157" s="2">
        <v>8.6651405059999895</v>
      </c>
      <c r="AE157" s="2">
        <v>8.4901740050000001</v>
      </c>
      <c r="AF157" s="2">
        <v>8.311237319</v>
      </c>
      <c r="AG157" s="2">
        <v>8.1330542030000004</v>
      </c>
      <c r="AH157" s="2">
        <v>7.9371549359999998</v>
      </c>
      <c r="AI157" s="2">
        <v>7.6844222929999999</v>
      </c>
      <c r="AJ157" s="2">
        <v>7.3898085080000007</v>
      </c>
      <c r="AK157" s="2">
        <v>7.0392468519999998</v>
      </c>
      <c r="AL157" s="2">
        <v>6.6450860829999998</v>
      </c>
      <c r="AM157" s="2">
        <v>6.1643138249999998</v>
      </c>
      <c r="AN157" s="2">
        <v>5.9330735029999992</v>
      </c>
      <c r="AO157" s="2">
        <v>5.6549753880000004</v>
      </c>
      <c r="AP157" s="2">
        <v>5.3202504359999994</v>
      </c>
      <c r="AQ157" s="2">
        <v>4.9152731009999995</v>
      </c>
      <c r="AR157" s="2">
        <v>4.421002562</v>
      </c>
      <c r="AS157" s="2">
        <v>4.2863752869999994</v>
      </c>
      <c r="AT157" s="2">
        <v>4.1347982930000002</v>
      </c>
      <c r="AU157" s="2">
        <v>3.9653100399999999</v>
      </c>
      <c r="AV157" s="2">
        <v>3.7756537080000001</v>
      </c>
      <c r="AW157" s="2">
        <v>3.562261452</v>
      </c>
    </row>
    <row r="158" spans="1:49">
      <c r="A158" s="50"/>
      <c r="B158" t="s">
        <v>215</v>
      </c>
      <c r="C158" s="2">
        <v>0.58413744729637207</v>
      </c>
      <c r="D158" s="2">
        <v>0.593515962957326</v>
      </c>
      <c r="E158" s="2">
        <v>0.60304505370000006</v>
      </c>
      <c r="F158" s="2">
        <v>0.61029144619999998</v>
      </c>
      <c r="G158" s="2">
        <v>0.57742412479999994</v>
      </c>
      <c r="H158" s="2">
        <v>0.4889679348</v>
      </c>
      <c r="I158" s="2">
        <v>0.5053883374</v>
      </c>
      <c r="J158" s="2">
        <v>0.50519994499999998</v>
      </c>
      <c r="K158" s="2">
        <v>0.46401082739999999</v>
      </c>
      <c r="L158" s="2">
        <v>0.42673266300000001</v>
      </c>
      <c r="M158" s="2">
        <v>0.40787335969999999</v>
      </c>
      <c r="N158" s="2">
        <v>0.41656663799999999</v>
      </c>
      <c r="O158" s="2">
        <v>0.41089330969999999</v>
      </c>
      <c r="P158" s="2">
        <v>0.40554714039999995</v>
      </c>
      <c r="Q158" s="2">
        <v>0.38281008830000002</v>
      </c>
      <c r="R158" s="2">
        <v>0.35381893550000004</v>
      </c>
      <c r="S158" s="2">
        <v>0.33098933860000002</v>
      </c>
      <c r="T158" s="2">
        <v>0.31570741569999999</v>
      </c>
      <c r="U158" s="2">
        <v>0.30651593239999997</v>
      </c>
      <c r="V158" s="2">
        <v>0.3016731486</v>
      </c>
      <c r="W158" s="2">
        <v>0.25323420410000003</v>
      </c>
      <c r="X158" s="2">
        <v>0.21524736189999999</v>
      </c>
      <c r="Y158" s="2">
        <v>0.185348604</v>
      </c>
      <c r="Z158" s="2">
        <v>0.16249745339999999</v>
      </c>
      <c r="AA158" s="2">
        <v>0.14471712280000001</v>
      </c>
      <c r="AB158" s="2">
        <v>0.13062025739999999</v>
      </c>
      <c r="AC158" s="2">
        <v>0.11907844250000001</v>
      </c>
      <c r="AD158" s="2">
        <v>0.1118368949</v>
      </c>
      <c r="AE158" s="2">
        <v>0.10673195690000001</v>
      </c>
      <c r="AF158" s="2">
        <v>0.10260159029999999</v>
      </c>
      <c r="AG158" s="2">
        <v>9.9171330299999999E-2</v>
      </c>
      <c r="AH158" s="2">
        <v>9.5899133919999907E-2</v>
      </c>
      <c r="AI158" s="2">
        <v>9.209634274999999E-2</v>
      </c>
      <c r="AJ158" s="2">
        <v>8.7887163419999997E-2</v>
      </c>
      <c r="AK158" s="2">
        <v>8.3016777030000002E-2</v>
      </c>
      <c r="AL158" s="2">
        <v>7.7756384829999997E-2</v>
      </c>
      <c r="AM158" s="2">
        <v>7.1520127989999904E-2</v>
      </c>
      <c r="AN158" s="2">
        <v>6.8362674610000007E-2</v>
      </c>
      <c r="AO158" s="2">
        <v>6.4774612319999994E-2</v>
      </c>
      <c r="AP158" s="2">
        <v>6.0540260540000002E-2</v>
      </c>
      <c r="AQ158" s="2">
        <v>5.5538014909999996E-2</v>
      </c>
      <c r="AR158" s="2">
        <v>4.9516481260000002E-2</v>
      </c>
      <c r="AS158" s="2">
        <v>4.7895266919999999E-2</v>
      </c>
      <c r="AT158" s="2">
        <v>4.613907356E-2</v>
      </c>
      <c r="AU158" s="2">
        <v>4.4206238459999998E-2</v>
      </c>
      <c r="AV158" s="2">
        <v>4.2069837379999996E-2</v>
      </c>
      <c r="AW158" s="2">
        <v>3.9670052800000001E-2</v>
      </c>
    </row>
    <row r="159" spans="1:49">
      <c r="A159" s="50"/>
      <c r="B159" t="s">
        <v>216</v>
      </c>
      <c r="C159" s="2">
        <v>22.712835553921099</v>
      </c>
      <c r="D159" s="2">
        <v>23.077497475414102</v>
      </c>
      <c r="E159" s="2">
        <v>23.448014699999998</v>
      </c>
      <c r="F159" s="2">
        <v>23.48310433</v>
      </c>
      <c r="G159" s="2">
        <v>20.474954499999999</v>
      </c>
      <c r="H159" s="2">
        <v>16.638698039999998</v>
      </c>
      <c r="I159" s="2">
        <v>18.10016422</v>
      </c>
      <c r="J159" s="2">
        <v>17.840362300000002</v>
      </c>
      <c r="K159" s="2">
        <v>16.69585459</v>
      </c>
      <c r="L159" s="2">
        <v>17.183971769999999</v>
      </c>
      <c r="M159" s="2">
        <v>17.621098839999998</v>
      </c>
      <c r="N159" s="2">
        <v>18.024043149999997</v>
      </c>
      <c r="O159" s="2">
        <v>15.769876050000001</v>
      </c>
      <c r="P159" s="2">
        <v>14.522027380000001</v>
      </c>
      <c r="Q159" s="2">
        <v>13.19624849</v>
      </c>
      <c r="R159" s="2">
        <v>12.052080999999999</v>
      </c>
      <c r="S159" s="2">
        <v>11.42806218</v>
      </c>
      <c r="T159" s="2">
        <v>11.261960109999999</v>
      </c>
      <c r="U159" s="2">
        <v>11.34536005</v>
      </c>
      <c r="V159" s="2">
        <v>11.570357509999999</v>
      </c>
      <c r="W159" s="2">
        <v>11.221083570000001</v>
      </c>
      <c r="X159" s="2">
        <v>10.63243582</v>
      </c>
      <c r="Y159" s="2">
        <v>10.058193080000001</v>
      </c>
      <c r="Z159" s="2">
        <v>9.5502772880000002</v>
      </c>
      <c r="AA159" s="2">
        <v>9.114775418999999</v>
      </c>
      <c r="AB159" s="2">
        <v>8.7434763680000014</v>
      </c>
      <c r="AC159" s="2">
        <v>8.4285633000000004</v>
      </c>
      <c r="AD159" s="2">
        <v>8.3803831540000004</v>
      </c>
      <c r="AE159" s="2">
        <v>8.4236213390000003</v>
      </c>
      <c r="AF159" s="2">
        <v>8.504502145</v>
      </c>
      <c r="AG159" s="2">
        <v>8.6559277530000003</v>
      </c>
      <c r="AH159" s="2">
        <v>8.863672266</v>
      </c>
      <c r="AI159" s="2">
        <v>9.0780834440000007</v>
      </c>
      <c r="AJ159" s="2">
        <v>9.2934829329999999</v>
      </c>
      <c r="AK159" s="2">
        <v>9.4960472329999899</v>
      </c>
      <c r="AL159" s="2">
        <v>9.7050050920000004</v>
      </c>
      <c r="AM159" s="2">
        <v>9.9114154499999891</v>
      </c>
      <c r="AN159" s="2">
        <v>10.1101721</v>
      </c>
      <c r="AO159" s="2">
        <v>10.31394787</v>
      </c>
      <c r="AP159" s="2">
        <v>10.510282779999999</v>
      </c>
      <c r="AQ159" s="2">
        <v>10.70699731</v>
      </c>
      <c r="AR159" s="2">
        <v>10.90075433</v>
      </c>
      <c r="AS159" s="2">
        <v>11.07681504</v>
      </c>
      <c r="AT159" s="2">
        <v>11.25409337</v>
      </c>
      <c r="AU159" s="2">
        <v>11.428663240000001</v>
      </c>
      <c r="AV159" s="2">
        <v>11.60310952</v>
      </c>
      <c r="AW159" s="2">
        <v>11.77345618</v>
      </c>
    </row>
    <row r="160" spans="1:49">
      <c r="A160" s="50"/>
      <c r="B160" t="s">
        <v>217</v>
      </c>
      <c r="C160" s="2">
        <v>0.61194961832884498</v>
      </c>
      <c r="D160" s="2">
        <v>0.62177466739182696</v>
      </c>
      <c r="E160" s="2">
        <v>0.63175746079999995</v>
      </c>
      <c r="F160" s="2">
        <v>0.61050288600000002</v>
      </c>
      <c r="G160" s="2">
        <v>0.54845171440000007</v>
      </c>
      <c r="H160" s="2">
        <v>0.45035862119999998</v>
      </c>
      <c r="I160" s="2">
        <v>0.47324599680000001</v>
      </c>
      <c r="J160" s="2">
        <v>0.453901212</v>
      </c>
      <c r="K160" s="2">
        <v>0.40740680769999998</v>
      </c>
      <c r="L160" s="2">
        <v>0.37862012979999998</v>
      </c>
      <c r="M160" s="2">
        <v>0.36696075300000003</v>
      </c>
      <c r="N160" s="2">
        <v>0.3548223835</v>
      </c>
      <c r="O160" s="2">
        <v>0.34034171360000004</v>
      </c>
      <c r="P160" s="2">
        <v>0.3392420163</v>
      </c>
      <c r="Q160" s="2">
        <v>0.31013961740000001</v>
      </c>
      <c r="R160" s="2">
        <v>0.28190229849999998</v>
      </c>
      <c r="S160" s="2">
        <v>0.26617637170000003</v>
      </c>
      <c r="T160" s="2">
        <v>0.25452078179999998</v>
      </c>
      <c r="U160" s="2">
        <v>0.24959595189999997</v>
      </c>
      <c r="V160" s="2">
        <v>0.24900937400000001</v>
      </c>
      <c r="W160" s="2">
        <v>0.1768507335</v>
      </c>
      <c r="X160" s="2">
        <v>0.12966385850000001</v>
      </c>
      <c r="Y160" s="2">
        <v>9.5592061319999908E-2</v>
      </c>
      <c r="Z160" s="2">
        <v>7.2458273400000009E-2</v>
      </c>
      <c r="AA160" s="2">
        <v>5.6426740089999997E-2</v>
      </c>
      <c r="AB160" s="2">
        <v>4.5119461539999996E-2</v>
      </c>
      <c r="AC160" s="2">
        <v>3.6683549339999996E-2</v>
      </c>
      <c r="AD160" s="2">
        <v>3.2677495100000002E-2</v>
      </c>
      <c r="AE160" s="2">
        <v>3.0218323840000002E-2</v>
      </c>
      <c r="AF160" s="2">
        <v>2.837014082E-2</v>
      </c>
      <c r="AG160" s="2">
        <v>2.7132979200000001E-2</v>
      </c>
      <c r="AH160" s="2">
        <v>2.6125176230000002E-2</v>
      </c>
      <c r="AI160" s="2">
        <v>2.491901945E-2</v>
      </c>
      <c r="AJ160" s="2">
        <v>2.3584538030000001E-2</v>
      </c>
      <c r="AK160" s="2">
        <v>2.2096679520000002E-2</v>
      </c>
      <c r="AL160" s="2">
        <v>2.0722233939999998E-2</v>
      </c>
      <c r="AM160" s="2">
        <v>1.9231289320000001E-2</v>
      </c>
      <c r="AN160" s="2">
        <v>1.8104824840000002E-2</v>
      </c>
      <c r="AO160" s="2">
        <v>1.6893177250000002E-2</v>
      </c>
      <c r="AP160" s="2">
        <v>1.5586876350000001E-2</v>
      </c>
      <c r="AQ160" s="2">
        <v>1.418908092E-2</v>
      </c>
      <c r="AR160" s="2">
        <v>1.2692647810000001E-2</v>
      </c>
      <c r="AS160" s="2">
        <v>1.0583555500000001E-2</v>
      </c>
      <c r="AT160" s="2">
        <v>8.3390092380000013E-3</v>
      </c>
      <c r="AU160" s="2">
        <v>5.9560188719999995E-3</v>
      </c>
      <c r="AV160" s="2">
        <v>3.4307659319999999E-3</v>
      </c>
      <c r="AW160" s="2">
        <v>7.5638004179999995E-4</v>
      </c>
    </row>
    <row r="161" spans="1:49">
      <c r="A161" s="50"/>
      <c r="B161" t="s">
        <v>218</v>
      </c>
      <c r="C161" s="2">
        <v>18.607410111153101</v>
      </c>
      <c r="D161" s="2">
        <v>18.906158099224999</v>
      </c>
      <c r="E161" s="2">
        <v>19.209702579999998</v>
      </c>
      <c r="F161" s="2">
        <v>19.30341069</v>
      </c>
      <c r="G161" s="2">
        <v>18.207457550000001</v>
      </c>
      <c r="H161" s="2">
        <v>16.334999189999998</v>
      </c>
      <c r="I161" s="2">
        <v>16.368759019999999</v>
      </c>
      <c r="J161" s="2">
        <v>15.965982619999998</v>
      </c>
      <c r="K161" s="2">
        <v>15.000977070000001</v>
      </c>
      <c r="L161" s="2">
        <v>14.426563659999999</v>
      </c>
      <c r="M161" s="2">
        <v>14.191989</v>
      </c>
      <c r="N161" s="2">
        <v>14.26123524</v>
      </c>
      <c r="O161" s="2">
        <v>13.93354242</v>
      </c>
      <c r="P161" s="2">
        <v>13.56770365</v>
      </c>
      <c r="Q161" s="2">
        <v>12.79097816</v>
      </c>
      <c r="R161" s="2">
        <v>12.370237099999999</v>
      </c>
      <c r="S161" s="2">
        <v>11.95158758</v>
      </c>
      <c r="T161" s="2">
        <v>11.803913470000001</v>
      </c>
      <c r="U161" s="2">
        <v>11.78295644</v>
      </c>
      <c r="V161" s="2">
        <v>11.900833310000001</v>
      </c>
      <c r="W161" s="2">
        <v>10.17748688</v>
      </c>
      <c r="X161" s="2">
        <v>8.6245795080000001</v>
      </c>
      <c r="Y161" s="2">
        <v>7.3731555980000003</v>
      </c>
      <c r="Z161" s="2">
        <v>6.383621379</v>
      </c>
      <c r="AA161" s="2">
        <v>5.598096731</v>
      </c>
      <c r="AB161" s="2">
        <v>4.9713789009999996</v>
      </c>
      <c r="AC161" s="2">
        <v>4.4575317050000001</v>
      </c>
      <c r="AD161" s="2">
        <v>4.2234618260000003</v>
      </c>
      <c r="AE161" s="2">
        <v>4.0870194209999999</v>
      </c>
      <c r="AF161" s="2">
        <v>3.9870698289999997</v>
      </c>
      <c r="AG161" s="2">
        <v>3.9387785380000002</v>
      </c>
      <c r="AH161" s="2">
        <v>3.9156691439999998</v>
      </c>
      <c r="AI161" s="2">
        <v>3.8677881060000003</v>
      </c>
      <c r="AJ161" s="2">
        <v>3.7942518980000002</v>
      </c>
      <c r="AK161" s="2">
        <v>3.6813128679999996</v>
      </c>
      <c r="AL161" s="2">
        <v>3.5516364819999997</v>
      </c>
      <c r="AM161" s="2">
        <v>3.3754368530000001</v>
      </c>
      <c r="AN161" s="2">
        <v>3.3016215019999997</v>
      </c>
      <c r="AO161" s="2">
        <v>3.2097073199999997</v>
      </c>
      <c r="AP161" s="2">
        <v>3.084824979</v>
      </c>
      <c r="AQ161" s="2">
        <v>2.926039678</v>
      </c>
      <c r="AR161" s="2">
        <v>2.7209418319999998</v>
      </c>
      <c r="AS161" s="2">
        <v>2.6569626519999998</v>
      </c>
      <c r="AT161" s="2">
        <v>2.5861752680000003</v>
      </c>
      <c r="AU161" s="2">
        <v>2.5039110619999998</v>
      </c>
      <c r="AV161" s="2">
        <v>2.4099827740000004</v>
      </c>
      <c r="AW161" s="2">
        <v>2.3008820380000001</v>
      </c>
    </row>
    <row r="162" spans="1:49">
      <c r="A162" s="50"/>
      <c r="B162" t="s">
        <v>219</v>
      </c>
      <c r="C162" s="2">
        <v>0.58343823064318701</v>
      </c>
      <c r="D162" s="2">
        <v>0.59280552015460597</v>
      </c>
      <c r="E162" s="2">
        <v>0.60232320449999999</v>
      </c>
      <c r="F162" s="2">
        <v>0.61850436880000004</v>
      </c>
      <c r="G162" s="2">
        <v>0.60276990729999991</v>
      </c>
      <c r="H162" s="2">
        <v>0.51612323289999995</v>
      </c>
      <c r="I162" s="2">
        <v>0.50394487900000007</v>
      </c>
      <c r="J162" s="2">
        <v>0.50939451520000001</v>
      </c>
      <c r="K162" s="2">
        <v>0.48775266979999998</v>
      </c>
      <c r="L162" s="2">
        <v>0.46623902950000001</v>
      </c>
      <c r="M162" s="2">
        <v>0.42756043689999995</v>
      </c>
      <c r="N162" s="2">
        <v>0.38187636400000002</v>
      </c>
      <c r="O162" s="2">
        <v>0.3618365892</v>
      </c>
      <c r="P162" s="2">
        <v>0.36201203259999998</v>
      </c>
      <c r="Q162" s="2">
        <v>0.3594130559</v>
      </c>
      <c r="R162" s="2">
        <v>0.35785356689999998</v>
      </c>
      <c r="S162" s="2">
        <v>0.34708197759999998</v>
      </c>
      <c r="T162" s="2">
        <v>0.35731669569999996</v>
      </c>
      <c r="U162" s="2">
        <v>0.36162786670000002</v>
      </c>
      <c r="V162" s="2">
        <v>0.3765104527</v>
      </c>
      <c r="W162" s="2">
        <v>0.34803435199999999</v>
      </c>
      <c r="X162" s="2">
        <v>0.33621243310000004</v>
      </c>
      <c r="Y162" s="2">
        <v>0.32209693900000003</v>
      </c>
      <c r="Z162" s="2">
        <v>0.30464359120000001</v>
      </c>
      <c r="AA162" s="2">
        <v>0.28696803450000002</v>
      </c>
      <c r="AB162" s="2">
        <v>0.26977328499999997</v>
      </c>
      <c r="AC162" s="2">
        <v>0.25326680629999998</v>
      </c>
      <c r="AD162" s="2">
        <v>0.24145318139999999</v>
      </c>
      <c r="AE162" s="2">
        <v>0.22675634109999998</v>
      </c>
      <c r="AF162" s="2">
        <v>0.211640887</v>
      </c>
      <c r="AG162" s="2">
        <v>0.19802348190000002</v>
      </c>
      <c r="AH162" s="2">
        <v>0.18504354310000001</v>
      </c>
      <c r="AI162" s="2">
        <v>0.17151997630000002</v>
      </c>
      <c r="AJ162" s="2">
        <v>0.15753252350000002</v>
      </c>
      <c r="AK162" s="2">
        <v>0.14330225700000002</v>
      </c>
      <c r="AL162" s="2">
        <v>0.13056705639999999</v>
      </c>
      <c r="AM162" s="2">
        <v>0.1178477302</v>
      </c>
      <c r="AN162" s="2">
        <v>0.10836989280000001</v>
      </c>
      <c r="AO162" s="2">
        <v>9.8957648960000005E-2</v>
      </c>
      <c r="AP162" s="2">
        <v>8.9385867880000011E-2</v>
      </c>
      <c r="AQ162" s="2">
        <v>7.9754807550000001E-2</v>
      </c>
      <c r="AR162" s="2">
        <v>6.9729136740000003E-2</v>
      </c>
      <c r="AS162" s="2">
        <v>5.6910222690000005E-2</v>
      </c>
      <c r="AT162" s="2">
        <v>4.4071179519999996E-2</v>
      </c>
      <c r="AU162" s="2">
        <v>3.0932667349999998E-2</v>
      </c>
      <c r="AV162" s="2">
        <v>1.750717395E-2</v>
      </c>
      <c r="AW162" s="2">
        <v>3.7995943400000003E-3</v>
      </c>
    </row>
    <row r="165" spans="1:49">
      <c r="A165" s="50" t="s">
        <v>206</v>
      </c>
      <c r="B165" t="s">
        <v>207</v>
      </c>
      <c r="C165">
        <v>2.7703288319169999</v>
      </c>
      <c r="D165">
        <v>2.8148073574016701</v>
      </c>
      <c r="E165">
        <v>2.86</v>
      </c>
      <c r="F165">
        <v>2.9263373380000002</v>
      </c>
      <c r="G165">
        <v>2.8472815909999998</v>
      </c>
      <c r="H165">
        <v>2.863963273</v>
      </c>
      <c r="I165">
        <v>2.9822814379999998</v>
      </c>
      <c r="J165">
        <v>2.9037555269999999</v>
      </c>
      <c r="K165">
        <v>2.8440478910000002</v>
      </c>
      <c r="L165">
        <v>2.7166868549999998</v>
      </c>
      <c r="M165">
        <v>2.8151858910000001</v>
      </c>
      <c r="N165">
        <v>2.8461855950000001</v>
      </c>
      <c r="O165">
        <v>2.8440292939999998</v>
      </c>
      <c r="P165">
        <v>2.911114784</v>
      </c>
      <c r="Q165">
        <v>2.8334903929999999</v>
      </c>
      <c r="R165">
        <v>2.8233503359999998</v>
      </c>
      <c r="S165">
        <v>2.831975275</v>
      </c>
      <c r="T165">
        <v>2.8425034189999998</v>
      </c>
      <c r="U165">
        <v>2.8393481120000001</v>
      </c>
      <c r="V165">
        <v>2.8387271869999999</v>
      </c>
      <c r="W165">
        <v>2.826521745</v>
      </c>
      <c r="X165">
        <v>2.8061038229999999</v>
      </c>
      <c r="Y165">
        <v>2.813249211</v>
      </c>
      <c r="Z165">
        <v>2.8380160820000002</v>
      </c>
      <c r="AA165">
        <v>2.876101561</v>
      </c>
      <c r="AB165">
        <v>2.9237506280000001</v>
      </c>
      <c r="AC165">
        <v>2.9769719490000002</v>
      </c>
      <c r="AD165">
        <v>3.0394688419999998</v>
      </c>
      <c r="AE165">
        <v>3.104345125</v>
      </c>
      <c r="AF165">
        <v>3.1706887340000001</v>
      </c>
      <c r="AG165">
        <v>3.238803801</v>
      </c>
      <c r="AH165">
        <v>3.3086616210000002</v>
      </c>
      <c r="AI165">
        <v>3.379378692</v>
      </c>
      <c r="AJ165">
        <v>3.4524351530000001</v>
      </c>
      <c r="AK165">
        <v>3.5266263269999998</v>
      </c>
      <c r="AL165">
        <v>3.6049669519999998</v>
      </c>
      <c r="AM165">
        <v>3.6864605109999999</v>
      </c>
      <c r="AN165">
        <v>3.7648151959999998</v>
      </c>
      <c r="AO165">
        <v>3.8440277300000001</v>
      </c>
      <c r="AP165">
        <v>3.9235862620000002</v>
      </c>
      <c r="AQ165">
        <v>4.0053554010000001</v>
      </c>
      <c r="AR165">
        <v>4.0883417260000003</v>
      </c>
      <c r="AS165">
        <v>4.1664760540000003</v>
      </c>
      <c r="AT165">
        <v>4.2447427409999996</v>
      </c>
      <c r="AU165">
        <v>4.3230355969999996</v>
      </c>
      <c r="AV165">
        <v>4.4027257339999997</v>
      </c>
      <c r="AW165">
        <v>4.4845524079999999</v>
      </c>
    </row>
    <row r="166" spans="1:49">
      <c r="A166" s="50"/>
      <c r="B166" t="s">
        <v>208</v>
      </c>
      <c r="C166">
        <v>6.18523199925892</v>
      </c>
      <c r="D166">
        <v>6.2845378996769998</v>
      </c>
      <c r="E166">
        <v>6.3854381880000002</v>
      </c>
      <c r="F166">
        <v>6.4522611259999998</v>
      </c>
      <c r="G166">
        <v>6.2559234769999996</v>
      </c>
      <c r="H166">
        <v>6.1926317920000002</v>
      </c>
      <c r="I166">
        <v>6.2010639769999996</v>
      </c>
      <c r="J166">
        <v>6.2148215440000003</v>
      </c>
      <c r="K166">
        <v>5.9982245509999998</v>
      </c>
      <c r="L166">
        <v>5.8497150429999998</v>
      </c>
      <c r="M166">
        <v>5.8858689159999997</v>
      </c>
      <c r="N166">
        <v>5.8491898219999996</v>
      </c>
      <c r="O166">
        <v>5.669540553</v>
      </c>
      <c r="P166">
        <v>5.515009687</v>
      </c>
      <c r="Q166">
        <v>5.2177605089999997</v>
      </c>
      <c r="R166">
        <v>4.8899991619999996</v>
      </c>
      <c r="S166">
        <v>4.735117324</v>
      </c>
      <c r="T166">
        <v>4.6623862689999997</v>
      </c>
      <c r="U166">
        <v>4.664879258</v>
      </c>
      <c r="V166">
        <v>4.7042813389999996</v>
      </c>
      <c r="W166">
        <v>4.5399587539999997</v>
      </c>
      <c r="X166">
        <v>4.3244891980000002</v>
      </c>
      <c r="Y166">
        <v>4.1465269149999999</v>
      </c>
      <c r="Z166">
        <v>3.9992342779999999</v>
      </c>
      <c r="AA166">
        <v>3.8787962249999999</v>
      </c>
      <c r="AB166">
        <v>3.7806045670000001</v>
      </c>
      <c r="AC166">
        <v>3.699187276</v>
      </c>
      <c r="AD166">
        <v>3.6911467230000001</v>
      </c>
      <c r="AE166">
        <v>3.7211778849999999</v>
      </c>
      <c r="AF166">
        <v>3.7725696200000001</v>
      </c>
      <c r="AG166">
        <v>3.8353041430000001</v>
      </c>
      <c r="AH166">
        <v>3.9035519110000001</v>
      </c>
      <c r="AI166">
        <v>3.973751193</v>
      </c>
      <c r="AJ166">
        <v>4.0491992909999999</v>
      </c>
      <c r="AK166">
        <v>4.1273164490000003</v>
      </c>
      <c r="AL166">
        <v>4.2109829569999997</v>
      </c>
      <c r="AM166">
        <v>4.2986931909999999</v>
      </c>
      <c r="AN166">
        <v>4.3857880319999998</v>
      </c>
      <c r="AO166">
        <v>4.4770084890000001</v>
      </c>
      <c r="AP166">
        <v>4.5713624859999999</v>
      </c>
      <c r="AQ166">
        <v>4.6687490450000002</v>
      </c>
      <c r="AR166">
        <v>4.7677296130000002</v>
      </c>
      <c r="AS166">
        <v>4.8649196840000002</v>
      </c>
      <c r="AT166">
        <v>4.9633009259999996</v>
      </c>
      <c r="AU166">
        <v>5.0637256869999998</v>
      </c>
      <c r="AV166">
        <v>5.1667204609999997</v>
      </c>
      <c r="AW166">
        <v>5.2710609740000001</v>
      </c>
    </row>
    <row r="167" spans="1:49">
      <c r="A167" s="50"/>
      <c r="B167" t="s">
        <v>209</v>
      </c>
      <c r="C167">
        <v>0.93799827590948903</v>
      </c>
      <c r="D167">
        <v>0.953058141633355</v>
      </c>
      <c r="E167">
        <v>0.96835979839999997</v>
      </c>
      <c r="F167">
        <v>0.95209158000000005</v>
      </c>
      <c r="G167">
        <v>0.90273708100000005</v>
      </c>
      <c r="H167">
        <v>0.76632421880000001</v>
      </c>
      <c r="I167">
        <v>0.81863851089999995</v>
      </c>
      <c r="J167">
        <v>0.81085310249999998</v>
      </c>
      <c r="K167">
        <v>0.77444614789999999</v>
      </c>
      <c r="L167">
        <v>0.75037736389999998</v>
      </c>
      <c r="M167">
        <v>0.73067349049999997</v>
      </c>
      <c r="N167">
        <v>0.74413138469999995</v>
      </c>
      <c r="O167">
        <v>0.71856327819999999</v>
      </c>
      <c r="P167">
        <v>0.72370939639999998</v>
      </c>
      <c r="Q167">
        <v>0.67301525200000001</v>
      </c>
      <c r="R167">
        <v>0.62448143280000001</v>
      </c>
      <c r="S167">
        <v>0.57258611049999997</v>
      </c>
      <c r="T167">
        <v>0.53792129759999996</v>
      </c>
      <c r="U167">
        <v>0.51745548789999996</v>
      </c>
      <c r="V167">
        <v>0.50655536180000005</v>
      </c>
      <c r="W167">
        <v>0.49310186540000001</v>
      </c>
      <c r="X167">
        <v>0.47132466439999998</v>
      </c>
      <c r="Y167">
        <v>0.44365812180000003</v>
      </c>
      <c r="Z167">
        <v>0.42364179470000002</v>
      </c>
      <c r="AA167">
        <v>0.40669662499999998</v>
      </c>
      <c r="AB167">
        <v>0.39186005489999998</v>
      </c>
      <c r="AC167">
        <v>0.37843780919999997</v>
      </c>
      <c r="AD167">
        <v>0.37065138209999998</v>
      </c>
      <c r="AE167">
        <v>0.36746888630000002</v>
      </c>
      <c r="AF167">
        <v>0.36678531539999998</v>
      </c>
      <c r="AG167">
        <v>0.36718540910000003</v>
      </c>
      <c r="AH167">
        <v>0.36767936070000001</v>
      </c>
      <c r="AI167">
        <v>0.36865250259999999</v>
      </c>
      <c r="AJ167">
        <v>0.37122423399999999</v>
      </c>
      <c r="AK167">
        <v>0.37301852839999999</v>
      </c>
      <c r="AL167">
        <v>0.37716663319999999</v>
      </c>
      <c r="AM167">
        <v>0.38068383620000001</v>
      </c>
      <c r="AN167">
        <v>0.38372465319999999</v>
      </c>
      <c r="AO167">
        <v>0.38917445880000001</v>
      </c>
      <c r="AP167">
        <v>0.39396944490000002</v>
      </c>
      <c r="AQ167">
        <v>0.39922605049999998</v>
      </c>
      <c r="AR167">
        <v>0.40543699119999999</v>
      </c>
      <c r="AS167">
        <v>0.41118150679999999</v>
      </c>
      <c r="AT167">
        <v>0.41780423560000002</v>
      </c>
      <c r="AU167">
        <v>0.42468943409999999</v>
      </c>
      <c r="AV167">
        <v>0.4318608531</v>
      </c>
      <c r="AW167">
        <v>0.43810847330000002</v>
      </c>
    </row>
    <row r="168" spans="1:49">
      <c r="A168" s="50"/>
      <c r="B168" t="s">
        <v>210</v>
      </c>
      <c r="C168">
        <v>2.5672422222947699</v>
      </c>
      <c r="D168">
        <v>2.6084601265717402</v>
      </c>
      <c r="E168">
        <v>2.6503397980000001</v>
      </c>
      <c r="F168">
        <v>2.6777899779999998</v>
      </c>
      <c r="G168">
        <v>2.4828593460000001</v>
      </c>
      <c r="H168">
        <v>2.1831176120000002</v>
      </c>
      <c r="I168">
        <v>2.2339892529999998</v>
      </c>
      <c r="J168">
        <v>2.439321139</v>
      </c>
      <c r="K168">
        <v>2.2237577470000001</v>
      </c>
      <c r="L168">
        <v>2.1272507279999999</v>
      </c>
      <c r="M168">
        <v>2.1620471399999999</v>
      </c>
      <c r="N168">
        <v>2.1950929659999998</v>
      </c>
      <c r="O168">
        <v>2.2202655770000002</v>
      </c>
      <c r="P168">
        <v>2.176939511</v>
      </c>
      <c r="Q168">
        <v>2.042218611</v>
      </c>
      <c r="R168">
        <v>1.9249132280000001</v>
      </c>
      <c r="S168">
        <v>1.8321175080000001</v>
      </c>
      <c r="T168">
        <v>1.7989975199999999</v>
      </c>
      <c r="U168">
        <v>1.7971151670000001</v>
      </c>
      <c r="V168">
        <v>1.8117481639999999</v>
      </c>
      <c r="W168">
        <v>1.7672184900000001</v>
      </c>
      <c r="X168">
        <v>1.661975333</v>
      </c>
      <c r="Y168">
        <v>1.556858077</v>
      </c>
      <c r="Z168">
        <v>1.462808133</v>
      </c>
      <c r="AA168">
        <v>1.3831913659999999</v>
      </c>
      <c r="AB168">
        <v>1.3163153000000001</v>
      </c>
      <c r="AC168">
        <v>1.2603237169999999</v>
      </c>
      <c r="AD168">
        <v>1.248772754</v>
      </c>
      <c r="AE168">
        <v>1.2546487850000001</v>
      </c>
      <c r="AF168">
        <v>1.268493541</v>
      </c>
      <c r="AG168">
        <v>1.2915866659999999</v>
      </c>
      <c r="AH168">
        <v>1.321525976</v>
      </c>
      <c r="AI168">
        <v>1.352702855</v>
      </c>
      <c r="AJ168">
        <v>1.3850087470000001</v>
      </c>
      <c r="AK168">
        <v>1.4166292979999999</v>
      </c>
      <c r="AL168">
        <v>1.449757956</v>
      </c>
      <c r="AM168">
        <v>1.4836348829999999</v>
      </c>
      <c r="AN168">
        <v>1.516136143</v>
      </c>
      <c r="AO168">
        <v>1.549646533</v>
      </c>
      <c r="AP168">
        <v>1.5829500750000001</v>
      </c>
      <c r="AQ168">
        <v>1.6169899050000001</v>
      </c>
      <c r="AR168">
        <v>1.65140445</v>
      </c>
      <c r="AS168">
        <v>1.6840430099999999</v>
      </c>
      <c r="AT168">
        <v>1.716841748</v>
      </c>
      <c r="AU168">
        <v>1.749644406</v>
      </c>
      <c r="AV168">
        <v>1.782883131</v>
      </c>
      <c r="AW168">
        <v>1.816088967</v>
      </c>
    </row>
    <row r="169" spans="1:49">
      <c r="A169" s="50"/>
      <c r="B169" t="s">
        <v>211</v>
      </c>
      <c r="C169">
        <v>6.9555208572076603</v>
      </c>
      <c r="D169">
        <v>7.0671939943971003</v>
      </c>
      <c r="E169">
        <v>7.18066008</v>
      </c>
      <c r="F169">
        <v>7.2729848830000003</v>
      </c>
      <c r="G169">
        <v>6.7435809549999997</v>
      </c>
      <c r="H169">
        <v>5.8977178349999999</v>
      </c>
      <c r="I169">
        <v>6.0393688159999996</v>
      </c>
      <c r="J169">
        <v>6.6534447590000001</v>
      </c>
      <c r="K169">
        <v>6.0250010349999998</v>
      </c>
      <c r="L169">
        <v>5.7531070809999996</v>
      </c>
      <c r="M169">
        <v>5.8421561799999999</v>
      </c>
      <c r="N169">
        <v>5.8788360989999999</v>
      </c>
      <c r="O169">
        <v>5.9361932570000002</v>
      </c>
      <c r="P169">
        <v>5.8298820669999998</v>
      </c>
      <c r="Q169">
        <v>5.467607128</v>
      </c>
      <c r="R169">
        <v>5.1646026970000003</v>
      </c>
      <c r="S169">
        <v>4.7938093589999999</v>
      </c>
      <c r="T169">
        <v>4.7099410150000001</v>
      </c>
      <c r="U169">
        <v>4.6514503940000003</v>
      </c>
      <c r="V169">
        <v>4.6854400219999999</v>
      </c>
      <c r="W169">
        <v>4.6507117820000001</v>
      </c>
      <c r="X169">
        <v>4.3784619139999998</v>
      </c>
      <c r="Y169">
        <v>4.1073521260000003</v>
      </c>
      <c r="Z169">
        <v>3.8270940800000002</v>
      </c>
      <c r="AA169">
        <v>3.5726723840000001</v>
      </c>
      <c r="AB169">
        <v>3.3403729360000001</v>
      </c>
      <c r="AC169">
        <v>3.1386347300000002</v>
      </c>
      <c r="AD169">
        <v>3.0727583840000001</v>
      </c>
      <c r="AE169">
        <v>3.0334269589999998</v>
      </c>
      <c r="AF169">
        <v>3.0115476960000001</v>
      </c>
      <c r="AG169">
        <v>3.014452339</v>
      </c>
      <c r="AH169">
        <v>3.036849176</v>
      </c>
      <c r="AI169">
        <v>3.0656907470000001</v>
      </c>
      <c r="AJ169">
        <v>3.0942376149999999</v>
      </c>
      <c r="AK169">
        <v>3.1201744150000001</v>
      </c>
      <c r="AL169">
        <v>3.1481051149999999</v>
      </c>
      <c r="AM169">
        <v>3.180157522</v>
      </c>
      <c r="AN169">
        <v>3.2079248840000001</v>
      </c>
      <c r="AO169">
        <v>3.2357801859999999</v>
      </c>
      <c r="AP169">
        <v>3.2616200489999998</v>
      </c>
      <c r="AQ169">
        <v>3.2900318209999999</v>
      </c>
      <c r="AR169">
        <v>3.3158921989999999</v>
      </c>
      <c r="AS169">
        <v>3.3354942159999998</v>
      </c>
      <c r="AT169">
        <v>3.358715085</v>
      </c>
      <c r="AU169">
        <v>3.380996938</v>
      </c>
      <c r="AV169">
        <v>3.4038001379999998</v>
      </c>
      <c r="AW169">
        <v>3.4285942669999998</v>
      </c>
    </row>
    <row r="170" spans="1:49">
      <c r="A170" s="50"/>
      <c r="B170" t="s">
        <v>212</v>
      </c>
      <c r="C170">
        <v>6.1262766028879696</v>
      </c>
      <c r="D170">
        <v>6.22463595534765</v>
      </c>
      <c r="E170">
        <v>6.3245744989999997</v>
      </c>
      <c r="F170">
        <v>6.3569148340000003</v>
      </c>
      <c r="G170">
        <v>6.0118141720000002</v>
      </c>
      <c r="H170">
        <v>5.4771764860000003</v>
      </c>
      <c r="I170">
        <v>5.7164524339999998</v>
      </c>
      <c r="J170">
        <v>5.4059294930000004</v>
      </c>
      <c r="K170">
        <v>4.9963371849999998</v>
      </c>
      <c r="L170">
        <v>4.9330288869999999</v>
      </c>
      <c r="M170">
        <v>4.8915019380000002</v>
      </c>
      <c r="N170">
        <v>5.0524853519999997</v>
      </c>
      <c r="O170">
        <v>4.9302500880000002</v>
      </c>
      <c r="P170">
        <v>4.671973597</v>
      </c>
      <c r="Q170">
        <v>4.3560855739999997</v>
      </c>
      <c r="R170">
        <v>4.063221435</v>
      </c>
      <c r="S170">
        <v>3.8756727149999999</v>
      </c>
      <c r="T170">
        <v>3.816043944</v>
      </c>
      <c r="U170">
        <v>3.8201667769999998</v>
      </c>
      <c r="V170">
        <v>3.851240292</v>
      </c>
      <c r="W170">
        <v>3.763116825</v>
      </c>
      <c r="X170">
        <v>3.5375904710000001</v>
      </c>
      <c r="Y170">
        <v>3.315687091</v>
      </c>
      <c r="Z170">
        <v>3.118692298</v>
      </c>
      <c r="AA170">
        <v>2.9533732399999999</v>
      </c>
      <c r="AB170">
        <v>2.8155551449999998</v>
      </c>
      <c r="AC170">
        <v>2.70089639</v>
      </c>
      <c r="AD170">
        <v>2.6717469330000001</v>
      </c>
      <c r="AE170">
        <v>2.6735001569999999</v>
      </c>
      <c r="AF170">
        <v>2.688779808</v>
      </c>
      <c r="AG170">
        <v>2.7219355909999998</v>
      </c>
      <c r="AH170">
        <v>2.7686644029999998</v>
      </c>
      <c r="AI170">
        <v>2.817613251</v>
      </c>
      <c r="AJ170">
        <v>2.8675128170000002</v>
      </c>
      <c r="AK170">
        <v>2.91516741</v>
      </c>
      <c r="AL170">
        <v>2.964721988</v>
      </c>
      <c r="AM170">
        <v>3.0146049939999999</v>
      </c>
      <c r="AN170">
        <v>3.0614999749999998</v>
      </c>
      <c r="AO170">
        <v>3.1097568450000002</v>
      </c>
      <c r="AP170">
        <v>3.156869602</v>
      </c>
      <c r="AQ170">
        <v>3.2046502449999998</v>
      </c>
      <c r="AR170">
        <v>3.252076293</v>
      </c>
      <c r="AS170">
        <v>3.2953412160000002</v>
      </c>
      <c r="AT170">
        <v>3.3386389310000002</v>
      </c>
      <c r="AU170">
        <v>3.3813254420000001</v>
      </c>
      <c r="AV170">
        <v>3.424163783</v>
      </c>
      <c r="AW170">
        <v>3.4662840469999998</v>
      </c>
    </row>
    <row r="171" spans="1:49">
      <c r="A171" s="50"/>
      <c r="B171" t="s">
        <v>213</v>
      </c>
      <c r="C171">
        <v>4.6730475251106096</v>
      </c>
      <c r="D171">
        <v>4.7480748146663103</v>
      </c>
      <c r="E171">
        <v>4.8243066920000004</v>
      </c>
      <c r="F171">
        <v>4.8714143070000002</v>
      </c>
      <c r="G171">
        <v>4.8724580729999998</v>
      </c>
      <c r="H171">
        <v>4.5341501009999998</v>
      </c>
      <c r="I171">
        <v>4.7185278500000001</v>
      </c>
      <c r="J171">
        <v>4.7556891769999998</v>
      </c>
      <c r="K171">
        <v>4.6347390199999996</v>
      </c>
      <c r="L171">
        <v>4.6378827950000003</v>
      </c>
      <c r="M171">
        <v>4.6342541070000003</v>
      </c>
      <c r="N171">
        <v>4.76612262</v>
      </c>
      <c r="O171">
        <v>4.7336925839999999</v>
      </c>
      <c r="P171">
        <v>4.6708015439999997</v>
      </c>
      <c r="Q171">
        <v>4.5366764149999996</v>
      </c>
      <c r="R171">
        <v>4.4860469959999998</v>
      </c>
      <c r="S171">
        <v>4.4110726910000002</v>
      </c>
      <c r="T171">
        <v>4.3612489480000001</v>
      </c>
      <c r="U171">
        <v>4.3530093030000003</v>
      </c>
      <c r="V171">
        <v>4.368982506</v>
      </c>
      <c r="W171">
        <v>4.3297509529999996</v>
      </c>
      <c r="X171">
        <v>4.2467481649999996</v>
      </c>
      <c r="Y171">
        <v>4.1706112839999996</v>
      </c>
      <c r="Z171">
        <v>4.1047399850000001</v>
      </c>
      <c r="AA171">
        <v>4.0502908719999997</v>
      </c>
      <c r="AB171">
        <v>4.0067060049999998</v>
      </c>
      <c r="AC171">
        <v>3.9726788399999999</v>
      </c>
      <c r="AD171">
        <v>3.9784666309999999</v>
      </c>
      <c r="AE171">
        <v>4.0032216390000004</v>
      </c>
      <c r="AF171">
        <v>4.0379325250000004</v>
      </c>
      <c r="AG171">
        <v>4.08072781</v>
      </c>
      <c r="AH171">
        <v>4.1298257979999997</v>
      </c>
      <c r="AI171">
        <v>4.1812473480000003</v>
      </c>
      <c r="AJ171">
        <v>4.2377297660000002</v>
      </c>
      <c r="AK171">
        <v>4.2947347139999996</v>
      </c>
      <c r="AL171">
        <v>4.3575651290000001</v>
      </c>
      <c r="AM171">
        <v>4.4220852920000002</v>
      </c>
      <c r="AN171">
        <v>4.4852958430000003</v>
      </c>
      <c r="AO171">
        <v>4.5534010389999997</v>
      </c>
      <c r="AP171">
        <v>4.6223586719999998</v>
      </c>
      <c r="AQ171">
        <v>4.6928750089999998</v>
      </c>
      <c r="AR171">
        <v>4.7642035959999998</v>
      </c>
      <c r="AS171">
        <v>4.8342023459999997</v>
      </c>
      <c r="AT171">
        <v>4.9061210600000003</v>
      </c>
      <c r="AU171">
        <v>4.9792692760000001</v>
      </c>
      <c r="AV171">
        <v>5.0537332289999997</v>
      </c>
      <c r="AW171">
        <v>5.1276180230000001</v>
      </c>
    </row>
    <row r="172" spans="1:49">
      <c r="A172" s="50"/>
      <c r="B172" t="s">
        <v>214</v>
      </c>
      <c r="C172">
        <v>1.34142830874698</v>
      </c>
      <c r="D172">
        <v>1.3629653741412</v>
      </c>
      <c r="E172">
        <v>1.384848224</v>
      </c>
      <c r="F172">
        <v>1.39882533</v>
      </c>
      <c r="G172">
        <v>1.4331242230000001</v>
      </c>
      <c r="H172">
        <v>1.3060617969999999</v>
      </c>
      <c r="I172">
        <v>1.3748547179999999</v>
      </c>
      <c r="J172">
        <v>1.433732684</v>
      </c>
      <c r="K172">
        <v>1.455927696</v>
      </c>
      <c r="L172">
        <v>1.4714578549999999</v>
      </c>
      <c r="M172">
        <v>1.4666852880000001</v>
      </c>
      <c r="N172">
        <v>1.4682138659999999</v>
      </c>
      <c r="O172">
        <v>1.4521681230000001</v>
      </c>
      <c r="P172">
        <v>1.491184099</v>
      </c>
      <c r="Q172">
        <v>1.5309391349999999</v>
      </c>
      <c r="R172">
        <v>1.575336388</v>
      </c>
      <c r="S172">
        <v>1.5929128340000001</v>
      </c>
      <c r="T172">
        <v>1.581959283</v>
      </c>
      <c r="U172">
        <v>1.5693073639999999</v>
      </c>
      <c r="V172">
        <v>1.5588002080000001</v>
      </c>
      <c r="W172">
        <v>1.662351417</v>
      </c>
      <c r="X172">
        <v>1.8083436450000001</v>
      </c>
      <c r="Y172">
        <v>1.9583388429999999</v>
      </c>
      <c r="Z172">
        <v>2.1002560859999999</v>
      </c>
      <c r="AA172">
        <v>2.230071074</v>
      </c>
      <c r="AB172">
        <v>2.3488963479999998</v>
      </c>
      <c r="AC172">
        <v>2.457952294</v>
      </c>
      <c r="AD172">
        <v>2.510991127</v>
      </c>
      <c r="AE172">
        <v>2.5457822430000001</v>
      </c>
      <c r="AF172">
        <v>2.5763586549999999</v>
      </c>
      <c r="AG172">
        <v>2.594702904</v>
      </c>
      <c r="AH172">
        <v>2.603586124</v>
      </c>
      <c r="AI172">
        <v>2.6143890509999999</v>
      </c>
      <c r="AJ172">
        <v>2.6293687499999998</v>
      </c>
      <c r="AK172">
        <v>2.648677009</v>
      </c>
      <c r="AL172">
        <v>2.672326338</v>
      </c>
      <c r="AM172">
        <v>2.6980986640000002</v>
      </c>
      <c r="AN172">
        <v>2.7238042469999999</v>
      </c>
      <c r="AO172">
        <v>2.7517623979999999</v>
      </c>
      <c r="AP172">
        <v>2.7814919530000002</v>
      </c>
      <c r="AQ172">
        <v>2.812707928</v>
      </c>
      <c r="AR172">
        <v>2.8454873639999998</v>
      </c>
      <c r="AS172">
        <v>2.8782396910000001</v>
      </c>
      <c r="AT172">
        <v>2.9125615420000002</v>
      </c>
      <c r="AU172">
        <v>2.9482556710000001</v>
      </c>
      <c r="AV172">
        <v>2.9850113939999998</v>
      </c>
      <c r="AW172">
        <v>3.0223044190000001</v>
      </c>
    </row>
    <row r="173" spans="1:49">
      <c r="A173" s="50"/>
      <c r="B173" t="s">
        <v>215</v>
      </c>
      <c r="C173">
        <v>0.59857356798088102</v>
      </c>
      <c r="D173">
        <v>0.60818386022892001</v>
      </c>
      <c r="E173">
        <v>0.61794844879999999</v>
      </c>
      <c r="F173">
        <v>0.63521211430000002</v>
      </c>
      <c r="G173">
        <v>0.61647132680000005</v>
      </c>
      <c r="H173">
        <v>0.52494878759999997</v>
      </c>
      <c r="I173">
        <v>0.55252153410000004</v>
      </c>
      <c r="J173">
        <v>0.56742628220000002</v>
      </c>
      <c r="K173">
        <v>0.53691742220000005</v>
      </c>
      <c r="L173">
        <v>0.504040555</v>
      </c>
      <c r="M173">
        <v>0.48762937560000003</v>
      </c>
      <c r="N173">
        <v>0.49892747669999998</v>
      </c>
      <c r="O173">
        <v>0.4842719043</v>
      </c>
      <c r="P173">
        <v>0.47500438150000002</v>
      </c>
      <c r="Q173">
        <v>0.45006555669999998</v>
      </c>
      <c r="R173">
        <v>0.41547111060000003</v>
      </c>
      <c r="S173">
        <v>0.38912689909999998</v>
      </c>
      <c r="T173">
        <v>0.37227623199999998</v>
      </c>
      <c r="U173">
        <v>0.36146045269999999</v>
      </c>
      <c r="V173">
        <v>0.35497659450000002</v>
      </c>
      <c r="W173">
        <v>0.33851417010000001</v>
      </c>
      <c r="X173">
        <v>0.3176858098</v>
      </c>
      <c r="Y173">
        <v>0.29930628570000001</v>
      </c>
      <c r="Z173">
        <v>0.28320484080000002</v>
      </c>
      <c r="AA173">
        <v>0.26903976349999997</v>
      </c>
      <c r="AB173">
        <v>0.2565255421</v>
      </c>
      <c r="AC173">
        <v>0.24547664429999999</v>
      </c>
      <c r="AD173">
        <v>0.23949622679999999</v>
      </c>
      <c r="AE173">
        <v>0.2359896215</v>
      </c>
      <c r="AF173">
        <v>0.23424209900000001</v>
      </c>
      <c r="AG173">
        <v>0.2332962421</v>
      </c>
      <c r="AH173">
        <v>0.23269940080000001</v>
      </c>
      <c r="AI173">
        <v>0.23262273510000001</v>
      </c>
      <c r="AJ173">
        <v>0.23306892500000001</v>
      </c>
      <c r="AK173">
        <v>0.23376467810000001</v>
      </c>
      <c r="AL173">
        <v>0.2351146586</v>
      </c>
      <c r="AM173">
        <v>0.2367240159</v>
      </c>
      <c r="AN173">
        <v>0.23814050749999999</v>
      </c>
      <c r="AO173">
        <v>0.24003704579999999</v>
      </c>
      <c r="AP173">
        <v>0.24205843690000001</v>
      </c>
      <c r="AQ173">
        <v>0.2443554533</v>
      </c>
      <c r="AR173">
        <v>0.2468460358</v>
      </c>
      <c r="AS173">
        <v>0.248972837</v>
      </c>
      <c r="AT173">
        <v>0.25140330189999999</v>
      </c>
      <c r="AU173">
        <v>0.2540080911</v>
      </c>
      <c r="AV173">
        <v>0.25679179200000002</v>
      </c>
      <c r="AW173">
        <v>0.2596265613</v>
      </c>
    </row>
    <row r="174" spans="1:49">
      <c r="A174" s="50"/>
      <c r="B174" t="s">
        <v>216</v>
      </c>
      <c r="C174">
        <v>6.2585198140568004</v>
      </c>
      <c r="D174">
        <v>6.35900237404707</v>
      </c>
      <c r="E174">
        <v>6.4610982139999997</v>
      </c>
      <c r="F174">
        <v>6.4845461340000004</v>
      </c>
      <c r="G174">
        <v>5.7682114609999999</v>
      </c>
      <c r="H174">
        <v>4.684420254</v>
      </c>
      <c r="I174">
        <v>5.1231363099999996</v>
      </c>
      <c r="J174">
        <v>5.1210981589999998</v>
      </c>
      <c r="K174">
        <v>4.8155094289999996</v>
      </c>
      <c r="L174">
        <v>4.911301849</v>
      </c>
      <c r="M174">
        <v>5.0119286379999997</v>
      </c>
      <c r="N174">
        <v>5.10900555</v>
      </c>
      <c r="O174">
        <v>4.5880476479999999</v>
      </c>
      <c r="P174">
        <v>4.3719460830000001</v>
      </c>
      <c r="Q174">
        <v>4.0814882590000003</v>
      </c>
      <c r="R174">
        <v>3.7755566859999998</v>
      </c>
      <c r="S174">
        <v>3.6267518700000001</v>
      </c>
      <c r="T174">
        <v>3.5833200430000001</v>
      </c>
      <c r="U174">
        <v>3.599377542</v>
      </c>
      <c r="V174">
        <v>3.6505123780000002</v>
      </c>
      <c r="W174">
        <v>3.635681773</v>
      </c>
      <c r="X174">
        <v>3.536571124</v>
      </c>
      <c r="Y174">
        <v>3.4379094210000001</v>
      </c>
      <c r="Z174">
        <v>3.3493013340000002</v>
      </c>
      <c r="AA174">
        <v>3.2729681140000002</v>
      </c>
      <c r="AB174">
        <v>3.2079929439999999</v>
      </c>
      <c r="AC174">
        <v>3.1542087539999999</v>
      </c>
      <c r="AD174">
        <v>3.1593325540000001</v>
      </c>
      <c r="AE174">
        <v>3.1842517340000001</v>
      </c>
      <c r="AF174">
        <v>3.2186666399999999</v>
      </c>
      <c r="AG174">
        <v>3.268300472</v>
      </c>
      <c r="AH174">
        <v>3.3301379569999998</v>
      </c>
      <c r="AI174">
        <v>3.3948224439999999</v>
      </c>
      <c r="AJ174">
        <v>3.4613092669999999</v>
      </c>
      <c r="AK174">
        <v>3.525256218</v>
      </c>
      <c r="AL174">
        <v>3.5928527479999999</v>
      </c>
      <c r="AM174">
        <v>3.6602844779999999</v>
      </c>
      <c r="AN174">
        <v>3.7250515979999999</v>
      </c>
      <c r="AO174">
        <v>3.7931455089999999</v>
      </c>
      <c r="AP174">
        <v>3.8595333639999998</v>
      </c>
      <c r="AQ174">
        <v>3.9267873789999999</v>
      </c>
      <c r="AR174">
        <v>3.9935975369999999</v>
      </c>
      <c r="AS174">
        <v>4.0571842690000004</v>
      </c>
      <c r="AT174">
        <v>4.1228135699999999</v>
      </c>
      <c r="AU174">
        <v>4.1885409420000004</v>
      </c>
      <c r="AV174">
        <v>4.2549501379999999</v>
      </c>
      <c r="AW174">
        <v>4.3203057300000003</v>
      </c>
    </row>
    <row r="175" spans="1:49">
      <c r="A175" s="50"/>
      <c r="B175" t="s">
        <v>217</v>
      </c>
      <c r="C175">
        <v>1.27854192111613</v>
      </c>
      <c r="D175">
        <v>1.2990693252157499</v>
      </c>
      <c r="E175">
        <v>1.3199263029999999</v>
      </c>
      <c r="F175">
        <v>1.313349106</v>
      </c>
      <c r="G175">
        <v>1.240831689</v>
      </c>
      <c r="H175">
        <v>1.033685899</v>
      </c>
      <c r="I175">
        <v>1.124032514</v>
      </c>
      <c r="J175">
        <v>1.1363154820000001</v>
      </c>
      <c r="K175">
        <v>1.085299306</v>
      </c>
      <c r="L175">
        <v>1.0564595269999999</v>
      </c>
      <c r="M175">
        <v>1.064537063</v>
      </c>
      <c r="N175">
        <v>1.056250183</v>
      </c>
      <c r="O175">
        <v>0.97816225609999996</v>
      </c>
      <c r="P175">
        <v>0.95085618869999999</v>
      </c>
      <c r="Q175">
        <v>0.87154779640000002</v>
      </c>
      <c r="R175">
        <v>0.78049816999999999</v>
      </c>
      <c r="S175">
        <v>0.72649392639999999</v>
      </c>
      <c r="T175">
        <v>0.69270963620000003</v>
      </c>
      <c r="U175">
        <v>0.67462317100000002</v>
      </c>
      <c r="V175">
        <v>0.66534725809999995</v>
      </c>
      <c r="W175">
        <v>0.65424895869999999</v>
      </c>
      <c r="X175">
        <v>0.63509019320000004</v>
      </c>
      <c r="Y175">
        <v>0.61342834239999999</v>
      </c>
      <c r="Z175">
        <v>0.59108757349999996</v>
      </c>
      <c r="AA175">
        <v>0.56950148739999995</v>
      </c>
      <c r="AB175">
        <v>0.54946898349999995</v>
      </c>
      <c r="AC175">
        <v>0.53116904509999996</v>
      </c>
      <c r="AD175">
        <v>0.52229030170000001</v>
      </c>
      <c r="AE175">
        <v>0.51952344480000001</v>
      </c>
      <c r="AF175">
        <v>0.52136122389999995</v>
      </c>
      <c r="AG175">
        <v>0.52422780010000003</v>
      </c>
      <c r="AH175">
        <v>0.52675451240000004</v>
      </c>
      <c r="AI175">
        <v>0.52998766649999995</v>
      </c>
      <c r="AJ175">
        <v>0.53408637790000002</v>
      </c>
      <c r="AK175">
        <v>0.53898697529999995</v>
      </c>
      <c r="AL175">
        <v>0.54505524699999996</v>
      </c>
      <c r="AM175">
        <v>0.55165164420000001</v>
      </c>
      <c r="AN175">
        <v>0.558831191</v>
      </c>
      <c r="AO175">
        <v>0.56700793299999996</v>
      </c>
      <c r="AP175">
        <v>0.57575418320000005</v>
      </c>
      <c r="AQ175">
        <v>0.58512888559999998</v>
      </c>
      <c r="AR175">
        <v>0.59495881849999999</v>
      </c>
      <c r="AS175">
        <v>0.60542058659999998</v>
      </c>
      <c r="AT175">
        <v>0.61693711380000005</v>
      </c>
      <c r="AU175">
        <v>0.62924532499999997</v>
      </c>
      <c r="AV175">
        <v>0.64226846179999997</v>
      </c>
      <c r="AW175">
        <v>0.65580162379999996</v>
      </c>
    </row>
    <row r="176" spans="1:49">
      <c r="A176" s="50"/>
      <c r="B176" t="s">
        <v>218</v>
      </c>
      <c r="C176">
        <v>9.4770972246274603</v>
      </c>
      <c r="D176">
        <v>9.6292550860228108</v>
      </c>
      <c r="E176">
        <v>9.783855891</v>
      </c>
      <c r="F176">
        <v>9.980979627</v>
      </c>
      <c r="G176">
        <v>9.722582847</v>
      </c>
      <c r="H176">
        <v>8.7545702179999996</v>
      </c>
      <c r="I176">
        <v>8.945193991</v>
      </c>
      <c r="J176">
        <v>9.0025652619999903</v>
      </c>
      <c r="K176">
        <v>8.6988268439999903</v>
      </c>
      <c r="L176">
        <v>8.4607718300000005</v>
      </c>
      <c r="M176">
        <v>8.3929391619999905</v>
      </c>
      <c r="N176">
        <v>8.4259819290000006</v>
      </c>
      <c r="O176">
        <v>8.3485988839999994</v>
      </c>
      <c r="P176">
        <v>8.3557625509999998</v>
      </c>
      <c r="Q176">
        <v>8.1242699070000004</v>
      </c>
      <c r="R176">
        <v>7.9687191110000004</v>
      </c>
      <c r="S176">
        <v>7.8080153450000003</v>
      </c>
      <c r="T176">
        <v>7.7417549860000001</v>
      </c>
      <c r="U176">
        <v>7.7123496649999996</v>
      </c>
      <c r="V176">
        <v>7.752457551</v>
      </c>
      <c r="W176">
        <v>7.3386883750000003</v>
      </c>
      <c r="X176">
        <v>6.746575816</v>
      </c>
      <c r="Y176">
        <v>6.3142214409999999</v>
      </c>
      <c r="Z176">
        <v>5.9813490099999997</v>
      </c>
      <c r="AA176">
        <v>5.7168928230000002</v>
      </c>
      <c r="AB176">
        <v>5.5041372019999999</v>
      </c>
      <c r="AC176">
        <v>5.329531362</v>
      </c>
      <c r="AD176">
        <v>5.2967575629999999</v>
      </c>
      <c r="AE176">
        <v>5.306586244</v>
      </c>
      <c r="AF176">
        <v>5.3448871330000003</v>
      </c>
      <c r="AG176">
        <v>5.4078497460000001</v>
      </c>
      <c r="AH176">
        <v>5.4863886099999997</v>
      </c>
      <c r="AI176">
        <v>5.5742016259999998</v>
      </c>
      <c r="AJ176">
        <v>5.6671309150000004</v>
      </c>
      <c r="AK176">
        <v>5.7546499119999996</v>
      </c>
      <c r="AL176">
        <v>5.8584639090000001</v>
      </c>
      <c r="AM176">
        <v>5.9588036779999998</v>
      </c>
      <c r="AN176">
        <v>6.0580225470000002</v>
      </c>
      <c r="AO176">
        <v>6.1736573090000002</v>
      </c>
      <c r="AP176">
        <v>6.2846729349999997</v>
      </c>
      <c r="AQ176">
        <v>6.4000534389999997</v>
      </c>
      <c r="AR176">
        <v>6.5115210030000004</v>
      </c>
      <c r="AS176">
        <v>6.6157515900000003</v>
      </c>
      <c r="AT176">
        <v>6.7329903230000001</v>
      </c>
      <c r="AU176">
        <v>6.8517053299999997</v>
      </c>
      <c r="AV176">
        <v>6.9730022619999996</v>
      </c>
      <c r="AW176">
        <v>7.0900127550000001</v>
      </c>
    </row>
    <row r="177" spans="1:49">
      <c r="A177" s="50"/>
      <c r="B177" t="s">
        <v>219</v>
      </c>
      <c r="C177">
        <v>0.264378921988764</v>
      </c>
      <c r="D177">
        <v>0.268623611097079</v>
      </c>
      <c r="E177">
        <v>0.27293645010000001</v>
      </c>
      <c r="F177">
        <v>0.28892855029999998</v>
      </c>
      <c r="G177">
        <v>0.29027858719999999</v>
      </c>
      <c r="H177">
        <v>0.25623151989999998</v>
      </c>
      <c r="I177">
        <v>0.25791578679999999</v>
      </c>
      <c r="J177">
        <v>0.26876017540000002</v>
      </c>
      <c r="K177">
        <v>0.26529316539999998</v>
      </c>
      <c r="L177">
        <v>0.26142719199999997</v>
      </c>
      <c r="M177">
        <v>0.2471469858</v>
      </c>
      <c r="N177">
        <v>0.22756013489999999</v>
      </c>
      <c r="O177">
        <v>0.21653817619999999</v>
      </c>
      <c r="P177">
        <v>0.217569595</v>
      </c>
      <c r="Q177">
        <v>0.2169336191</v>
      </c>
      <c r="R177">
        <v>0.21692058589999999</v>
      </c>
      <c r="S177">
        <v>0.2112976087</v>
      </c>
      <c r="T177">
        <v>0.21852992299999999</v>
      </c>
      <c r="U177">
        <v>0.22216883740000001</v>
      </c>
      <c r="V177">
        <v>0.23234388950000001</v>
      </c>
      <c r="W177">
        <v>0.24302696230000001</v>
      </c>
      <c r="X177">
        <v>0.24329186929999999</v>
      </c>
      <c r="Y177">
        <v>0.24400826880000001</v>
      </c>
      <c r="Z177">
        <v>0.2422484952</v>
      </c>
      <c r="AA177">
        <v>0.2402314002</v>
      </c>
      <c r="AB177">
        <v>0.2378270804</v>
      </c>
      <c r="AC177">
        <v>0.23592056</v>
      </c>
      <c r="AD177">
        <v>0.23827251020000001</v>
      </c>
      <c r="AE177">
        <v>0.2379234875</v>
      </c>
      <c r="AF177">
        <v>0.23708715969999999</v>
      </c>
      <c r="AG177">
        <v>0.23674246230000001</v>
      </c>
      <c r="AH177">
        <v>0.237200205</v>
      </c>
      <c r="AI177">
        <v>0.238203529</v>
      </c>
      <c r="AJ177">
        <v>0.2386945368</v>
      </c>
      <c r="AK177">
        <v>0.2388878938</v>
      </c>
      <c r="AL177">
        <v>0.23909638759999999</v>
      </c>
      <c r="AM177">
        <v>0.23940448489999999</v>
      </c>
      <c r="AN177">
        <v>0.24054133990000001</v>
      </c>
      <c r="AO177">
        <v>0.24212497080000001</v>
      </c>
      <c r="AP177">
        <v>0.24369580220000001</v>
      </c>
      <c r="AQ177">
        <v>0.24555913900000001</v>
      </c>
      <c r="AR177">
        <v>0.24666127439999999</v>
      </c>
      <c r="AS177">
        <v>0.2477778712</v>
      </c>
      <c r="AT177">
        <v>0.24984602340000001</v>
      </c>
      <c r="AU177">
        <v>0.25184863619999998</v>
      </c>
      <c r="AV177">
        <v>0.25384685709999999</v>
      </c>
      <c r="AW177">
        <v>0.25627700959999999</v>
      </c>
    </row>
  </sheetData>
  <mergeCells count="12">
    <mergeCell ref="A15:A27"/>
    <mergeCell ref="A4:A12"/>
    <mergeCell ref="A165:A177"/>
    <mergeCell ref="A75:A87"/>
    <mergeCell ref="A60:A72"/>
    <mergeCell ref="A45:A57"/>
    <mergeCell ref="A30:A42"/>
    <mergeCell ref="A90:A102"/>
    <mergeCell ref="A105:A117"/>
    <mergeCell ref="A120:A132"/>
    <mergeCell ref="A135:A147"/>
    <mergeCell ref="A150:A162"/>
  </mergeCells>
  <pageMargins left="0.7" right="0.7" top="0.75" bottom="0.75" header="0.3" footer="0.3"/>
  <pageSetup paperSize="9" orientation="portrait" r:id="rId1"/>
  <headerFooter scaleWithDoc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6F5C-4953-430D-AA0D-A843C479229E}">
  <sheetPr>
    <tabColor theme="7" tint="0.79998168889431442"/>
  </sheetPr>
  <dimension ref="A1:BC171"/>
  <sheetViews>
    <sheetView zoomScale="90" zoomScaleNormal="90" workbookViewId="0">
      <pane xSplit="3" ySplit="1" topLeftCell="D32" activePane="bottomRight" state="frozen"/>
      <selection activeCell="BD44" sqref="BD44"/>
      <selection pane="topRight" activeCell="BD44" sqref="BD44"/>
      <selection pane="bottomLeft" activeCell="BD44" sqref="BD44"/>
      <selection pane="bottomRight" activeCell="AZ45" sqref="AZ45"/>
    </sheetView>
  </sheetViews>
  <sheetFormatPr baseColWidth="10" defaultRowHeight="15"/>
  <cols>
    <col min="1" max="1" width="25.140625" customWidth="1"/>
    <col min="2" max="2" width="13.140625" customWidth="1"/>
    <col min="3" max="3" width="27.28515625" customWidth="1"/>
    <col min="4" max="4" width="15" bestFit="1" customWidth="1"/>
    <col min="5" max="12" width="0" hidden="1" customWidth="1"/>
    <col min="13" max="16" width="11.42578125" hidden="1" customWidth="1"/>
    <col min="17" max="17" width="0" hidden="1" customWidth="1"/>
    <col min="18" max="18" width="11.42578125" hidden="1" customWidth="1"/>
    <col min="19" max="19" width="11.42578125" customWidth="1"/>
    <col min="20" max="22" width="11.42578125" hidden="1" customWidth="1"/>
    <col min="23" max="23" width="13.5703125" bestFit="1" customWidth="1"/>
    <col min="24" max="24" width="11.42578125" customWidth="1"/>
    <col min="25" max="25" width="13.5703125" bestFit="1" customWidth="1"/>
    <col min="26" max="29" width="0" hidden="1" customWidth="1"/>
    <col min="30" max="30" width="13.5703125" bestFit="1" customWidth="1"/>
    <col min="31" max="34" width="11.42578125" hidden="1" customWidth="1"/>
    <col min="35" max="35" width="11.42578125" customWidth="1"/>
    <col min="36" max="39" width="11.42578125" hidden="1" customWidth="1"/>
    <col min="40" max="40" width="13.5703125" bestFit="1" customWidth="1"/>
    <col min="41" max="44" width="11.42578125" hidden="1" customWidth="1"/>
    <col min="45" max="45" width="11.42578125" customWidth="1"/>
    <col min="46" max="49" width="11.42578125" hidden="1" customWidth="1"/>
    <col min="50" max="50" width="13.5703125" bestFit="1" customWidth="1"/>
  </cols>
  <sheetData>
    <row r="1" spans="1:55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  <c r="AY1" t="s">
        <v>51</v>
      </c>
    </row>
    <row r="2" spans="1:55">
      <c r="A2" s="39"/>
      <c r="B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BC2" s="37"/>
    </row>
    <row r="3" spans="1:55">
      <c r="A3" s="39"/>
      <c r="B3" s="39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BC3" s="37"/>
    </row>
    <row r="4" spans="1:55">
      <c r="A4" s="53" t="s">
        <v>163</v>
      </c>
      <c r="B4" s="53" t="s">
        <v>164</v>
      </c>
      <c r="C4" t="s">
        <v>165</v>
      </c>
      <c r="D4" s="32">
        <v>0.99172610111270254</v>
      </c>
      <c r="E4" s="32">
        <v>0.99172610111270254</v>
      </c>
      <c r="F4" s="32">
        <v>0.99172610111270254</v>
      </c>
      <c r="G4" s="32">
        <v>0.98692243618793529</v>
      </c>
      <c r="H4" s="32">
        <v>0.98214203897456898</v>
      </c>
      <c r="I4" s="32">
        <v>0.97738479676982304</v>
      </c>
      <c r="J4" s="32">
        <v>0.97265059741682003</v>
      </c>
      <c r="K4" s="32">
        <v>0.96793932930194149</v>
      </c>
      <c r="L4" s="32">
        <v>0.9632508813521965</v>
      </c>
      <c r="M4" s="32">
        <v>0.958585143032603</v>
      </c>
      <c r="N4" s="32">
        <v>0.95394200434358167</v>
      </c>
      <c r="O4" s="32">
        <v>0.94932135581836274</v>
      </c>
      <c r="P4" s="32">
        <v>0.94649834604667793</v>
      </c>
      <c r="Q4" s="32">
        <v>0.9435274375464362</v>
      </c>
      <c r="R4" s="32">
        <v>0.9404019444263001</v>
      </c>
      <c r="S4" s="32">
        <v>0.93711499884278604</v>
      </c>
      <c r="T4" s="32">
        <v>0.95161573824348877</v>
      </c>
      <c r="U4" s="32">
        <v>0.9486372110432596</v>
      </c>
      <c r="V4" s="32">
        <v>0.94569023603977131</v>
      </c>
      <c r="W4" s="32">
        <v>0.94277431451544924</v>
      </c>
      <c r="X4" s="32">
        <v>0.94096855937115331</v>
      </c>
      <c r="Y4" s="32">
        <v>0.93914802250664375</v>
      </c>
      <c r="Z4" s="32">
        <v>0.93915106669516979</v>
      </c>
      <c r="AA4" s="32">
        <v>0.9391542912326144</v>
      </c>
      <c r="AB4" s="32">
        <v>0.93915771263501158</v>
      </c>
      <c r="AC4" s="32">
        <v>0.93914282401420512</v>
      </c>
      <c r="AD4" s="32">
        <v>0.93912696517708827</v>
      </c>
      <c r="AE4" s="32">
        <v>0.93917792327954197</v>
      </c>
      <c r="AF4" s="32">
        <v>0.9392316566597454</v>
      </c>
      <c r="AG4" s="32">
        <v>0.93928839838491351</v>
      </c>
      <c r="AH4" s="32">
        <v>0.9393399318602077</v>
      </c>
      <c r="AI4" s="32">
        <v>0.93939452653632793</v>
      </c>
      <c r="AJ4" s="32">
        <v>0.93936840194889804</v>
      </c>
      <c r="AK4" s="32">
        <v>0.93934093090570592</v>
      </c>
      <c r="AL4" s="32">
        <v>0.93931200655923031</v>
      </c>
      <c r="AM4" s="32">
        <v>0.93929188557411569</v>
      </c>
      <c r="AN4" s="32">
        <v>0.93927064109026814</v>
      </c>
      <c r="AO4" s="32">
        <v>0.93905184691086574</v>
      </c>
      <c r="AP4" s="32">
        <v>0.93882460949423319</v>
      </c>
      <c r="AQ4" s="32">
        <v>0.9385884304896871</v>
      </c>
      <c r="AR4" s="32">
        <v>0.93834277154013335</v>
      </c>
      <c r="AS4" s="32">
        <v>0.93808705018532368</v>
      </c>
      <c r="AT4" s="32">
        <v>0.93778548304463638</v>
      </c>
      <c r="AU4" s="32">
        <v>0.93747725917210489</v>
      </c>
      <c r="AV4" s="32">
        <v>0.93716215569892758</v>
      </c>
      <c r="AW4" s="32">
        <v>0.93683993969509294</v>
      </c>
      <c r="AX4" s="32">
        <v>0.93651036759514195</v>
      </c>
      <c r="AY4" s="37"/>
      <c r="BC4" s="37"/>
    </row>
    <row r="5" spans="1:55">
      <c r="A5" s="53"/>
      <c r="B5" s="53"/>
      <c r="C5" t="s">
        <v>166</v>
      </c>
      <c r="D5" s="32">
        <v>8.273898887297397E-3</v>
      </c>
      <c r="E5" s="32">
        <v>8.273898887297397E-3</v>
      </c>
      <c r="F5" s="32">
        <v>8.273898887297397E-3</v>
      </c>
      <c r="G5" s="32">
        <v>1.3077563812064708E-2</v>
      </c>
      <c r="H5" s="32">
        <v>1.7857961025431024E-2</v>
      </c>
      <c r="I5" s="32">
        <v>2.2615203230176961E-2</v>
      </c>
      <c r="J5" s="32">
        <v>2.7349402583179971E-2</v>
      </c>
      <c r="K5" s="32">
        <v>3.2060670698058513E-2</v>
      </c>
      <c r="L5" s="32">
        <v>3.6749118647803503E-2</v>
      </c>
      <c r="M5" s="32">
        <v>4.1414856967396996E-2</v>
      </c>
      <c r="N5" s="32">
        <v>4.6057995656418327E-2</v>
      </c>
      <c r="O5" s="32">
        <v>5.0678644181637207E-2</v>
      </c>
      <c r="P5" s="32">
        <v>5.3501653953322091E-2</v>
      </c>
      <c r="Q5" s="32">
        <v>5.6472562453563802E-2</v>
      </c>
      <c r="R5" s="32">
        <v>5.9598055573699953E-2</v>
      </c>
      <c r="S5" s="32">
        <v>6.2885001157213988E-2</v>
      </c>
      <c r="T5" s="32">
        <v>4.8384261756511185E-2</v>
      </c>
      <c r="U5" s="32">
        <v>5.1362788956740381E-2</v>
      </c>
      <c r="V5" s="32">
        <v>5.4309763960228713E-2</v>
      </c>
      <c r="W5" s="32">
        <v>5.7225685484550787E-2</v>
      </c>
      <c r="X5" s="32">
        <v>5.9031440628846611E-2</v>
      </c>
      <c r="Y5" s="32">
        <v>6.0851977493356364E-2</v>
      </c>
      <c r="Z5" s="32">
        <v>6.0848933304830162E-2</v>
      </c>
      <c r="AA5" s="32">
        <v>6.0845708767385681E-2</v>
      </c>
      <c r="AB5" s="32">
        <v>6.0842287364988298E-2</v>
      </c>
      <c r="AC5" s="32">
        <v>6.085717598579489E-2</v>
      </c>
      <c r="AD5" s="32">
        <v>6.087303482291171E-2</v>
      </c>
      <c r="AE5" s="32">
        <v>6.0822076720458029E-2</v>
      </c>
      <c r="AF5" s="32">
        <v>6.0768343340254577E-2</v>
      </c>
      <c r="AG5" s="32">
        <v>6.0711601615086562E-2</v>
      </c>
      <c r="AH5" s="32">
        <v>6.0660068139792273E-2</v>
      </c>
      <c r="AI5" s="32">
        <v>6.0605473463672017E-2</v>
      </c>
      <c r="AJ5" s="32">
        <v>6.0631598051101916E-2</v>
      </c>
      <c r="AK5" s="32">
        <v>6.0659069094294082E-2</v>
      </c>
      <c r="AL5" s="32">
        <v>6.0687993440769743E-2</v>
      </c>
      <c r="AM5" s="32">
        <v>6.0708114425884314E-2</v>
      </c>
      <c r="AN5" s="32">
        <v>6.0729358909731808E-2</v>
      </c>
      <c r="AO5" s="32">
        <v>6.0948153089134302E-2</v>
      </c>
      <c r="AP5" s="32">
        <v>6.1175390505766723E-2</v>
      </c>
      <c r="AQ5" s="32">
        <v>6.1411569510312847E-2</v>
      </c>
      <c r="AR5" s="32">
        <v>6.1657228459866674E-2</v>
      </c>
      <c r="AS5" s="32">
        <v>6.19129498146763E-2</v>
      </c>
      <c r="AT5" s="32">
        <v>6.2214516955363633E-2</v>
      </c>
      <c r="AU5" s="32">
        <v>6.252274082789519E-2</v>
      </c>
      <c r="AV5" s="32">
        <v>6.2837844301072379E-2</v>
      </c>
      <c r="AW5" s="32">
        <v>6.3160060304907117E-2</v>
      </c>
      <c r="AX5" s="32">
        <v>6.3489632404857929E-2</v>
      </c>
      <c r="AY5" s="37"/>
      <c r="BC5" s="37"/>
    </row>
    <row r="6" spans="1:55">
      <c r="A6" s="53"/>
      <c r="B6" s="53" t="s">
        <v>167</v>
      </c>
      <c r="C6" t="s">
        <v>168</v>
      </c>
      <c r="D6" s="32">
        <v>0.79896379760487024</v>
      </c>
      <c r="E6" s="32">
        <v>0.79896379760487024</v>
      </c>
      <c r="F6" s="32">
        <v>0.79896379760487024</v>
      </c>
      <c r="G6" s="32">
        <v>0.79854263205237952</v>
      </c>
      <c r="H6" s="32">
        <v>0.79812168851298015</v>
      </c>
      <c r="I6" s="32">
        <v>0.79770096686964032</v>
      </c>
      <c r="J6" s="32">
        <v>0.79728046700538968</v>
      </c>
      <c r="K6" s="32">
        <v>0.79686018880331966</v>
      </c>
      <c r="L6" s="32">
        <v>0.79644013214658338</v>
      </c>
      <c r="M6" s="32">
        <v>0.79602029691839549</v>
      </c>
      <c r="N6" s="32">
        <v>0.79560068300203224</v>
      </c>
      <c r="O6" s="32">
        <v>0.79518129028083173</v>
      </c>
      <c r="P6" s="32">
        <v>0.78222990707712647</v>
      </c>
      <c r="Q6" s="32">
        <v>0.76778352619017398</v>
      </c>
      <c r="R6" s="32">
        <v>0.75177697221786188</v>
      </c>
      <c r="S6" s="32">
        <v>0.73415414148591196</v>
      </c>
      <c r="T6" s="32">
        <v>0.69408091301954511</v>
      </c>
      <c r="U6" s="32">
        <v>0.69306060076748899</v>
      </c>
      <c r="V6" s="32">
        <v>0.69208266204783087</v>
      </c>
      <c r="W6" s="32">
        <v>0.69114451090098294</v>
      </c>
      <c r="X6" s="32">
        <v>0.68868891456445358</v>
      </c>
      <c r="Y6" s="32">
        <v>0.6862628028750255</v>
      </c>
      <c r="Z6" s="32">
        <v>0.67775046575748155</v>
      </c>
      <c r="AA6" s="32">
        <v>0.66938119965313514</v>
      </c>
      <c r="AB6" s="32">
        <v>0.66115142762491219</v>
      </c>
      <c r="AC6" s="32">
        <v>0.65475837877240439</v>
      </c>
      <c r="AD6" s="32">
        <v>0.64846858622223447</v>
      </c>
      <c r="AE6" s="32">
        <v>0.63469239894305474</v>
      </c>
      <c r="AF6" s="32">
        <v>0.62123754335289449</v>
      </c>
      <c r="AG6" s="32">
        <v>0.60809290639199898</v>
      </c>
      <c r="AH6" s="32">
        <v>0.59456247487837299</v>
      </c>
      <c r="AI6" s="32">
        <v>0.58133482645904555</v>
      </c>
      <c r="AJ6" s="32">
        <v>0.56661157992938227</v>
      </c>
      <c r="AK6" s="32">
        <v>0.55218208823383808</v>
      </c>
      <c r="AL6" s="32">
        <v>0.53803764681458199</v>
      </c>
      <c r="AM6" s="32">
        <v>0.5235517357681827</v>
      </c>
      <c r="AN6" s="32">
        <v>0.50934324636234585</v>
      </c>
      <c r="AO6" s="32">
        <v>0.49580558636642141</v>
      </c>
      <c r="AP6" s="32">
        <v>0.48247065714615228</v>
      </c>
      <c r="AQ6" s="32">
        <v>0.46933393860942307</v>
      </c>
      <c r="AR6" s="32">
        <v>0.45639104404631931</v>
      </c>
      <c r="AS6" s="32">
        <v>0.44363771524523193</v>
      </c>
      <c r="AT6" s="32">
        <v>0.42915867420520037</v>
      </c>
      <c r="AU6" s="32">
        <v>0.4148590451791212</v>
      </c>
      <c r="AV6" s="32">
        <v>0.40073551401746821</v>
      </c>
      <c r="AW6" s="32">
        <v>0.3867848476977257</v>
      </c>
      <c r="AX6" s="32">
        <v>0.37300389185710525</v>
      </c>
      <c r="AY6" s="37"/>
      <c r="BC6" s="37"/>
    </row>
    <row r="7" spans="1:55">
      <c r="A7" s="53"/>
      <c r="B7" s="53"/>
      <c r="C7" t="s">
        <v>169</v>
      </c>
      <c r="D7" s="32">
        <v>1.0253748103039218E-2</v>
      </c>
      <c r="E7" s="32">
        <v>1.0253748103039218E-2</v>
      </c>
      <c r="F7" s="32">
        <v>1.0253748103039218E-2</v>
      </c>
      <c r="G7" s="32">
        <v>9.2891322880078852E-3</v>
      </c>
      <c r="H7" s="32">
        <v>8.4152621848136485E-3</v>
      </c>
      <c r="I7" s="32">
        <v>7.6236009396246484E-3</v>
      </c>
      <c r="J7" s="32">
        <v>6.9064147985227441E-3</v>
      </c>
      <c r="K7" s="32">
        <v>6.2566975563128598E-3</v>
      </c>
      <c r="L7" s="32">
        <v>5.6681021127697904E-3</v>
      </c>
      <c r="M7" s="32">
        <v>5.1348784676941263E-3</v>
      </c>
      <c r="N7" s="32">
        <v>4.6518175490498029E-3</v>
      </c>
      <c r="O7" s="32">
        <v>4.2142003254392758E-3</v>
      </c>
      <c r="P7" s="32">
        <v>3.8372227711926223E-3</v>
      </c>
      <c r="Q7" s="32">
        <v>3.4862213611472738E-3</v>
      </c>
      <c r="R7" s="32">
        <v>3.1596484317908367E-3</v>
      </c>
      <c r="S7" s="32">
        <v>2.8560813281349991E-3</v>
      </c>
      <c r="T7" s="32">
        <v>2.908572480801455E-3</v>
      </c>
      <c r="U7" s="32">
        <v>4.7403159423064787E-3</v>
      </c>
      <c r="V7" s="32">
        <v>6.4959871614620442E-3</v>
      </c>
      <c r="W7" s="32">
        <v>8.1802286529070577E-3</v>
      </c>
      <c r="X7" s="32">
        <v>7.0718760843987262E-3</v>
      </c>
      <c r="Y7" s="32">
        <v>5.9768316414400922E-3</v>
      </c>
      <c r="Z7" s="32">
        <v>5.866456982915819E-3</v>
      </c>
      <c r="AA7" s="32">
        <v>5.7579374452600366E-3</v>
      </c>
      <c r="AB7" s="32">
        <v>5.6512266483537896E-3</v>
      </c>
      <c r="AC7" s="32">
        <v>5.5609613344161576E-3</v>
      </c>
      <c r="AD7" s="32">
        <v>5.4721539262073257E-3</v>
      </c>
      <c r="AE7" s="32">
        <v>5.5302444412116854E-3</v>
      </c>
      <c r="AF7" s="32">
        <v>5.5869799860110043E-3</v>
      </c>
      <c r="AG7" s="32">
        <v>5.6424074214203477E-3</v>
      </c>
      <c r="AH7" s="32">
        <v>5.6994452448865442E-3</v>
      </c>
      <c r="AI7" s="32">
        <v>5.7552066797420887E-3</v>
      </c>
      <c r="AJ7" s="32">
        <v>5.6820847878631849E-3</v>
      </c>
      <c r="AK7" s="32">
        <v>5.6104218071813504E-3</v>
      </c>
      <c r="AL7" s="32">
        <v>5.5401745071675529E-3</v>
      </c>
      <c r="AM7" s="32">
        <v>5.4682570812915401E-3</v>
      </c>
      <c r="AN7" s="32">
        <v>5.397716955759818E-3</v>
      </c>
      <c r="AO7" s="32">
        <v>5.4498631813613358E-3</v>
      </c>
      <c r="AP7" s="32">
        <v>5.5012285006048245E-3</v>
      </c>
      <c r="AQ7" s="32">
        <v>5.5518303246044056E-3</v>
      </c>
      <c r="AR7" s="32">
        <v>5.601685550694251E-3</v>
      </c>
      <c r="AS7" s="32">
        <v>5.6508105812410406E-3</v>
      </c>
      <c r="AT7" s="32">
        <v>5.6479370459902945E-3</v>
      </c>
      <c r="AU7" s="32">
        <v>5.6450991171547145E-3</v>
      </c>
      <c r="AV7" s="32">
        <v>5.6422961370025211E-3</v>
      </c>
      <c r="AW7" s="32">
        <v>5.6395274639025302E-3</v>
      </c>
      <c r="AX7" s="32">
        <v>5.6367924718345097E-3</v>
      </c>
      <c r="AY7" s="37"/>
      <c r="BC7" s="37"/>
    </row>
    <row r="8" spans="1:55">
      <c r="A8" s="53"/>
      <c r="B8" s="53"/>
      <c r="C8" t="s">
        <v>170</v>
      </c>
      <c r="D8" s="32">
        <v>4.094907840265561E-2</v>
      </c>
      <c r="E8" s="32">
        <v>4.094907840265561E-2</v>
      </c>
      <c r="F8" s="32">
        <v>4.094907840265561E-2</v>
      </c>
      <c r="G8" s="32">
        <v>3.9303124361997122E-2</v>
      </c>
      <c r="H8" s="32">
        <v>3.7723329678511969E-2</v>
      </c>
      <c r="I8" s="32">
        <v>3.6207035067412435E-2</v>
      </c>
      <c r="J8" s="32">
        <v>3.4751688134241746E-2</v>
      </c>
      <c r="K8" s="32">
        <v>3.3354839078401963E-2</v>
      </c>
      <c r="L8" s="32">
        <v>3.2014136569379223E-2</v>
      </c>
      <c r="M8" s="32">
        <v>3.0727323788724677E-2</v>
      </c>
      <c r="N8" s="32">
        <v>2.9492234631128565E-2</v>
      </c>
      <c r="O8" s="32">
        <v>2.8306790058192678E-2</v>
      </c>
      <c r="P8" s="32">
        <v>3.1063401939867414E-2</v>
      </c>
      <c r="Q8" s="32">
        <v>3.4012888731209438E-2</v>
      </c>
      <c r="R8" s="32">
        <v>3.7152143579755173E-2</v>
      </c>
      <c r="S8" s="32">
        <v>4.0473637707032072E-2</v>
      </c>
      <c r="T8" s="32">
        <v>6.1546973327816876E-2</v>
      </c>
      <c r="U8" s="32">
        <v>4.6782661454933157E-2</v>
      </c>
      <c r="V8" s="32">
        <v>3.2631510941443169E-2</v>
      </c>
      <c r="W8" s="32">
        <v>1.9056101954579019E-2</v>
      </c>
      <c r="X8" s="32">
        <v>1.8253908976792202E-2</v>
      </c>
      <c r="Y8" s="32">
        <v>1.7461348028710372E-2</v>
      </c>
      <c r="Z8" s="32">
        <v>1.7267603044393232E-2</v>
      </c>
      <c r="AA8" s="32">
        <v>1.7077114426785427E-2</v>
      </c>
      <c r="AB8" s="32">
        <v>1.6889800763037845E-2</v>
      </c>
      <c r="AC8" s="32">
        <v>1.6748364594596776E-2</v>
      </c>
      <c r="AD8" s="32">
        <v>1.6609212809727148E-2</v>
      </c>
      <c r="AE8" s="32">
        <v>1.6592279047567219E-2</v>
      </c>
      <c r="AF8" s="32">
        <v>1.6575740268016489E-2</v>
      </c>
      <c r="AG8" s="32">
        <v>1.6559582810843212E-2</v>
      </c>
      <c r="AH8" s="32">
        <v>1.6543038601989989E-2</v>
      </c>
      <c r="AI8" s="32">
        <v>1.6526864618339427E-2</v>
      </c>
      <c r="AJ8" s="32">
        <v>1.6506447761414494E-2</v>
      </c>
      <c r="AK8" s="32">
        <v>1.6486438256930958E-2</v>
      </c>
      <c r="AL8" s="32">
        <v>1.6466824034201057E-2</v>
      </c>
      <c r="AM8" s="32">
        <v>1.6446748311335226E-2</v>
      </c>
      <c r="AN8" s="32">
        <v>1.6427057061351707E-2</v>
      </c>
      <c r="AO8" s="32">
        <v>1.640693543097833E-2</v>
      </c>
      <c r="AP8" s="32">
        <v>1.6387115128436668E-2</v>
      </c>
      <c r="AQ8" s="32">
        <v>1.6367589435311365E-2</v>
      </c>
      <c r="AR8" s="32">
        <v>1.6348351831438998E-2</v>
      </c>
      <c r="AS8" s="32">
        <v>1.6329395987648945E-2</v>
      </c>
      <c r="AT8" s="32">
        <v>2.2288726356521384E-2</v>
      </c>
      <c r="AU8" s="32">
        <v>2.8174213750549609E-2</v>
      </c>
      <c r="AV8" s="32">
        <v>3.3987222218075305E-2</v>
      </c>
      <c r="AW8" s="32">
        <v>3.9729082416923502E-2</v>
      </c>
      <c r="AX8" s="32">
        <v>4.5401092629895466E-2</v>
      </c>
      <c r="AY8" s="37"/>
      <c r="BC8" s="37"/>
    </row>
    <row r="9" spans="1:55">
      <c r="A9" s="53"/>
      <c r="B9" s="53"/>
      <c r="C9" t="s">
        <v>171</v>
      </c>
      <c r="D9" s="32">
        <v>4.085844663959138E-2</v>
      </c>
      <c r="E9" s="32">
        <v>4.085844663959138E-2</v>
      </c>
      <c r="F9" s="32">
        <v>4.085844663959138E-2</v>
      </c>
      <c r="G9" s="32">
        <v>3.8169239797723714E-2</v>
      </c>
      <c r="H9" s="32">
        <v>3.5657030224062039E-2</v>
      </c>
      <c r="I9" s="32">
        <v>3.3310168374783754E-2</v>
      </c>
      <c r="J9" s="32">
        <v>3.1117771451636109E-2</v>
      </c>
      <c r="K9" s="32">
        <v>2.9069672936546526E-2</v>
      </c>
      <c r="L9" s="32">
        <v>2.7156375447746104E-2</v>
      </c>
      <c r="M9" s="32">
        <v>2.5369006698792211E-2</v>
      </c>
      <c r="N9" s="32">
        <v>2.3699278356264581E-2</v>
      </c>
      <c r="O9" s="32">
        <v>2.2139447605351092E-2</v>
      </c>
      <c r="P9" s="32">
        <v>2.0123113322531874E-2</v>
      </c>
      <c r="Q9" s="32">
        <v>1.8249865788349019E-2</v>
      </c>
      <c r="R9" s="32">
        <v>1.6510872851491335E-2</v>
      </c>
      <c r="S9" s="32">
        <v>1.4898014624100502E-2</v>
      </c>
      <c r="T9" s="32">
        <v>5.7328032960696296E-3</v>
      </c>
      <c r="U9" s="32">
        <v>4.6851091833343562E-3</v>
      </c>
      <c r="V9" s="32">
        <v>3.6809257707200566E-3</v>
      </c>
      <c r="W9" s="32">
        <v>2.7175976998986217E-3</v>
      </c>
      <c r="X9" s="32">
        <v>2.1373302223003945E-3</v>
      </c>
      <c r="Y9" s="32">
        <v>1.5640300876431196E-3</v>
      </c>
      <c r="Z9" s="32">
        <v>1.5461284144760868E-3</v>
      </c>
      <c r="AA9" s="32">
        <v>1.5285276234854261E-3</v>
      </c>
      <c r="AB9" s="32">
        <v>1.5112201922765757E-3</v>
      </c>
      <c r="AC9" s="32">
        <v>1.4980294552093163E-3</v>
      </c>
      <c r="AD9" s="32">
        <v>1.48505176621444E-3</v>
      </c>
      <c r="AE9" s="32">
        <v>1.4831638863724757E-3</v>
      </c>
      <c r="AF9" s="32">
        <v>1.4813200416184491E-3</v>
      </c>
      <c r="AG9" s="32">
        <v>1.4795187090258009E-3</v>
      </c>
      <c r="AH9" s="32">
        <v>1.4776650405371808E-3</v>
      </c>
      <c r="AI9" s="32">
        <v>1.4758528533184085E-3</v>
      </c>
      <c r="AJ9" s="32">
        <v>1.4739634761280485E-3</v>
      </c>
      <c r="AK9" s="32">
        <v>1.4721117953575655E-3</v>
      </c>
      <c r="AL9" s="32">
        <v>1.4702966939847747E-3</v>
      </c>
      <c r="AM9" s="32">
        <v>1.4684384386723364E-3</v>
      </c>
      <c r="AN9" s="32">
        <v>1.4666157710585739E-3</v>
      </c>
      <c r="AO9" s="32">
        <v>1.464758977761427E-3</v>
      </c>
      <c r="AP9" s="32">
        <v>1.4629299905360442E-3</v>
      </c>
      <c r="AQ9" s="32">
        <v>1.4611281894173246E-3</v>
      </c>
      <c r="AR9" s="32">
        <v>1.4593529727345532E-3</v>
      </c>
      <c r="AS9" s="32">
        <v>1.4576037564415381E-3</v>
      </c>
      <c r="AT9" s="32">
        <v>1.4518025668411941E-3</v>
      </c>
      <c r="AU9" s="32">
        <v>1.4460732606692232E-3</v>
      </c>
      <c r="AV9" s="32">
        <v>1.4404145100745819E-3</v>
      </c>
      <c r="AW9" s="32">
        <v>1.4348250197106682E-3</v>
      </c>
      <c r="AX9" s="32">
        <v>1.4293035257467814E-3</v>
      </c>
      <c r="AY9" s="37"/>
      <c r="BC9" s="37"/>
    </row>
    <row r="10" spans="1:55">
      <c r="A10" s="53"/>
      <c r="B10" s="53"/>
      <c r="C10" t="s">
        <v>172</v>
      </c>
      <c r="D10" s="32">
        <v>8.2546962733871642E-3</v>
      </c>
      <c r="E10" s="32">
        <v>8.2546962733871642E-3</v>
      </c>
      <c r="F10" s="32">
        <v>8.2546962733871642E-3</v>
      </c>
      <c r="G10" s="32">
        <v>1.3385109865096223E-2</v>
      </c>
      <c r="H10" s="32">
        <v>1.8063529654758104E-2</v>
      </c>
      <c r="I10" s="32">
        <v>2.2286687360757118E-2</v>
      </c>
      <c r="J10" s="32">
        <v>2.6043462704422815E-2</v>
      </c>
      <c r="K10" s="32">
        <v>2.9313535877490082E-2</v>
      </c>
      <c r="L10" s="32">
        <v>3.206567497808066E-2</v>
      </c>
      <c r="M10" s="32">
        <v>3.4255574274798639E-2</v>
      </c>
      <c r="N10" s="32">
        <v>3.5823138678144795E-2</v>
      </c>
      <c r="O10" s="32">
        <v>3.66890844295331E-2</v>
      </c>
      <c r="P10" s="32">
        <v>4.1917166371513485E-2</v>
      </c>
      <c r="Q10" s="32">
        <v>4.7784062353658174E-2</v>
      </c>
      <c r="R10" s="32">
        <v>5.434005535688697E-2</v>
      </c>
      <c r="S10" s="32">
        <v>6.163183378182277E-2</v>
      </c>
      <c r="T10" s="32">
        <v>8.3952357055837243E-2</v>
      </c>
      <c r="U10" s="32">
        <v>8.8159484406845068E-2</v>
      </c>
      <c r="V10" s="32">
        <v>9.2191889905057015E-2</v>
      </c>
      <c r="W10" s="32">
        <v>9.6060236424792181E-2</v>
      </c>
      <c r="X10" s="32">
        <v>0.10428788322392117</v>
      </c>
      <c r="Y10" s="32">
        <v>0.11241673965643544</v>
      </c>
      <c r="Z10" s="32">
        <v>0.11885891713072698</v>
      </c>
      <c r="AA10" s="32">
        <v>0.12519281777743105</v>
      </c>
      <c r="AB10" s="32">
        <v>0.1314211486396458</v>
      </c>
      <c r="AC10" s="32">
        <v>0.13535286775406133</v>
      </c>
      <c r="AD10" s="32">
        <v>0.13922108433831445</v>
      </c>
      <c r="AE10" s="32">
        <v>0.14589482248150754</v>
      </c>
      <c r="AF10" s="32">
        <v>0.15241289465514268</v>
      </c>
      <c r="AG10" s="32">
        <v>0.15878068447148266</v>
      </c>
      <c r="AH10" s="32">
        <v>0.16533276180449658</v>
      </c>
      <c r="AI10" s="32">
        <v>0.17173821718779819</v>
      </c>
      <c r="AJ10" s="32">
        <v>0.17830255078213281</v>
      </c>
      <c r="AK10" s="32">
        <v>0.18473591429984582</v>
      </c>
      <c r="AL10" s="32">
        <v>0.19104218865275124</v>
      </c>
      <c r="AM10" s="32">
        <v>0.19749798788947562</v>
      </c>
      <c r="AN10" s="32">
        <v>0.20383015124236387</v>
      </c>
      <c r="AO10" s="32">
        <v>0.21036127956389208</v>
      </c>
      <c r="AP10" s="32">
        <v>0.21679460215600138</v>
      </c>
      <c r="AQ10" s="32">
        <v>0.22313229969848711</v>
      </c>
      <c r="AR10" s="32">
        <v>0.22937648852204218</v>
      </c>
      <c r="AS10" s="32">
        <v>0.235529222964451</v>
      </c>
      <c r="AT10" s="32">
        <v>0.24123555976105354</v>
      </c>
      <c r="AU10" s="32">
        <v>0.24687118846489362</v>
      </c>
      <c r="AV10" s="32">
        <v>0.25243741521588353</v>
      </c>
      <c r="AW10" s="32">
        <v>0.25793551418095811</v>
      </c>
      <c r="AX10" s="32">
        <v>0.26336672852645704</v>
      </c>
    </row>
    <row r="11" spans="1:55">
      <c r="A11" s="53"/>
      <c r="B11" s="53"/>
      <c r="C11" t="s">
        <v>173</v>
      </c>
      <c r="D11" s="32">
        <v>1.857306661512112E-3</v>
      </c>
      <c r="E11" s="32">
        <v>1.857306661512112E-3</v>
      </c>
      <c r="F11" s="32">
        <v>1.857306661512112E-3</v>
      </c>
      <c r="G11" s="32">
        <v>2.302946752944306E-3</v>
      </c>
      <c r="H11" s="32">
        <v>2.8555132314977355E-3</v>
      </c>
      <c r="I11" s="32">
        <v>3.5406618953885273E-3</v>
      </c>
      <c r="J11" s="32">
        <v>4.3902043664777249E-3</v>
      </c>
      <c r="K11" s="32">
        <v>5.4435851117394258E-3</v>
      </c>
      <c r="L11" s="32">
        <v>6.7497128596146613E-3</v>
      </c>
      <c r="M11" s="32">
        <v>8.3692314443651397E-3</v>
      </c>
      <c r="N11" s="32">
        <v>1.037733551429164E-2</v>
      </c>
      <c r="O11" s="32">
        <v>1.2867261837845794E-2</v>
      </c>
      <c r="P11" s="32">
        <v>1.516919041801096E-2</v>
      </c>
      <c r="Q11" s="32">
        <v>1.7843283566196261E-2</v>
      </c>
      <c r="R11" s="32">
        <v>2.0937894522395105E-2</v>
      </c>
      <c r="S11" s="32">
        <v>2.4504127483108547E-2</v>
      </c>
      <c r="T11" s="32">
        <v>3.6998234279415454E-2</v>
      </c>
      <c r="U11" s="32">
        <v>3.8852336878016661E-2</v>
      </c>
      <c r="V11" s="32">
        <v>4.0629438660081223E-2</v>
      </c>
      <c r="W11" s="32">
        <v>4.2334238809002965E-2</v>
      </c>
      <c r="X11" s="32">
        <v>4.4124381134899401E-2</v>
      </c>
      <c r="Y11" s="32">
        <v>4.5893029001810727E-2</v>
      </c>
      <c r="Z11" s="32">
        <v>4.883095215024847E-2</v>
      </c>
      <c r="AA11" s="32">
        <v>5.1719496187434134E-2</v>
      </c>
      <c r="AB11" s="32">
        <v>5.4559895646972806E-2</v>
      </c>
      <c r="AC11" s="32">
        <v>5.7466874734989924E-2</v>
      </c>
      <c r="AD11" s="32">
        <v>6.0326902216891187E-2</v>
      </c>
      <c r="AE11" s="32">
        <v>6.7391713275937654E-2</v>
      </c>
      <c r="AF11" s="32">
        <v>7.429173652946143E-2</v>
      </c>
      <c r="AG11" s="32">
        <v>8.1032671062837958E-2</v>
      </c>
      <c r="AH11" s="32">
        <v>8.7961902763990574E-2</v>
      </c>
      <c r="AI11" s="32">
        <v>9.4736072580126757E-2</v>
      </c>
      <c r="AJ11" s="32">
        <v>0.10167494526152408</v>
      </c>
      <c r="AK11" s="32">
        <v>0.10847537514843364</v>
      </c>
      <c r="AL11" s="32">
        <v>0.1151414645846162</v>
      </c>
      <c r="AM11" s="32">
        <v>0.12196178844568044</v>
      </c>
      <c r="AN11" s="32">
        <v>0.12865149536255366</v>
      </c>
      <c r="AO11" s="32">
        <v>0.1355467216108075</v>
      </c>
      <c r="AP11" s="32">
        <v>0.14233868964707733</v>
      </c>
      <c r="AQ11" s="32">
        <v>0.14902970171989108</v>
      </c>
      <c r="AR11" s="32">
        <v>0.15562199214133476</v>
      </c>
      <c r="AS11" s="32">
        <v>0.16211772977459951</v>
      </c>
      <c r="AT11" s="32">
        <v>0.16507868154688649</v>
      </c>
      <c r="AU11" s="32">
        <v>0.1680029437125059</v>
      </c>
      <c r="AV11" s="32">
        <v>0.17089119401226172</v>
      </c>
      <c r="AW11" s="32">
        <v>0.1737440935965518</v>
      </c>
      <c r="AX11" s="32">
        <v>0.17656228752992606</v>
      </c>
    </row>
    <row r="12" spans="1:55">
      <c r="A12" s="53"/>
      <c r="B12" s="53"/>
      <c r="C12" t="s">
        <v>174</v>
      </c>
      <c r="D12" s="32">
        <v>9.284827294795471E-2</v>
      </c>
      <c r="E12" s="32">
        <v>9.284827294795471E-2</v>
      </c>
      <c r="F12" s="32">
        <v>9.284827294795471E-2</v>
      </c>
      <c r="G12" s="32">
        <v>9.273814564349131E-2</v>
      </c>
      <c r="H12" s="32">
        <v>9.2628148960985687E-2</v>
      </c>
      <c r="I12" s="32">
        <v>9.2518282745507177E-2</v>
      </c>
      <c r="J12" s="32">
        <v>9.2408546842308883E-2</v>
      </c>
      <c r="K12" s="32">
        <v>9.2298941096827458E-2</v>
      </c>
      <c r="L12" s="32">
        <v>9.2189465354682879E-2</v>
      </c>
      <c r="M12" s="32">
        <v>9.2080119461678239E-2</v>
      </c>
      <c r="N12" s="32">
        <v>9.1970903263799503E-2</v>
      </c>
      <c r="O12" s="32">
        <v>9.1861816607215388E-2</v>
      </c>
      <c r="P12" s="32">
        <v>9.5526416499125785E-2</v>
      </c>
      <c r="Q12" s="32">
        <v>9.9116978139821788E-2</v>
      </c>
      <c r="R12" s="32">
        <v>0.10259317620636565</v>
      </c>
      <c r="S12" s="32">
        <v>0.10590998421350113</v>
      </c>
      <c r="T12" s="32">
        <v>0.10258601322928831</v>
      </c>
      <c r="U12" s="32">
        <v>0.10772693407086438</v>
      </c>
      <c r="V12" s="32">
        <v>0.11265435264840704</v>
      </c>
      <c r="W12" s="32">
        <v>0.11738129851587187</v>
      </c>
      <c r="X12" s="32">
        <v>0.11249738161473243</v>
      </c>
      <c r="Y12" s="32">
        <v>0.10767210650424823</v>
      </c>
      <c r="Z12" s="32">
        <v>0.10642895116932735</v>
      </c>
      <c r="AA12" s="32">
        <v>0.10520669015413009</v>
      </c>
      <c r="AB12" s="32">
        <v>0.10400480107704194</v>
      </c>
      <c r="AC12" s="32">
        <v>0.10310542966802479</v>
      </c>
      <c r="AD12" s="32">
        <v>0.10222058431195453</v>
      </c>
      <c r="AE12" s="32">
        <v>0.10204557909450729</v>
      </c>
      <c r="AF12" s="32">
        <v>0.10187465590069764</v>
      </c>
      <c r="AG12" s="32">
        <v>0.10170767355623694</v>
      </c>
      <c r="AH12" s="32">
        <v>0.10154411574742118</v>
      </c>
      <c r="AI12" s="32">
        <v>0.1013842180243462</v>
      </c>
      <c r="AJ12" s="32">
        <v>0.10122439293637216</v>
      </c>
      <c r="AK12" s="32">
        <v>0.10106775664185551</v>
      </c>
      <c r="AL12" s="32">
        <v>0.10091421465031021</v>
      </c>
      <c r="AM12" s="32">
        <v>0.10076168016392119</v>
      </c>
      <c r="AN12" s="32">
        <v>0.10061206688609967</v>
      </c>
      <c r="AO12" s="32">
        <v>0.10046344444273378</v>
      </c>
      <c r="AP12" s="32">
        <v>0.10031704766785363</v>
      </c>
      <c r="AQ12" s="32">
        <v>0.10017282693788063</v>
      </c>
      <c r="AR12" s="32">
        <v>0.10003073409356524</v>
      </c>
      <c r="AS12" s="32">
        <v>9.9890722386369396E-2</v>
      </c>
      <c r="AT12" s="32">
        <v>9.9485071177711965E-2</v>
      </c>
      <c r="AU12" s="32">
        <v>9.908444645527735E-2</v>
      </c>
      <c r="AV12" s="32">
        <v>9.8688755368388725E-2</v>
      </c>
      <c r="AW12" s="32">
        <v>9.8297907339259305E-2</v>
      </c>
      <c r="AX12" s="32">
        <v>9.7911813993868099E-2</v>
      </c>
    </row>
    <row r="13" spans="1:55">
      <c r="A13" s="53"/>
      <c r="B13" s="53"/>
      <c r="C13" t="s">
        <v>175</v>
      </c>
      <c r="D13" s="32">
        <v>6.0146533669896566E-3</v>
      </c>
      <c r="E13" s="32">
        <v>6.0146533669896566E-3</v>
      </c>
      <c r="F13" s="32">
        <v>6.0146533669896566E-3</v>
      </c>
      <c r="G13" s="32">
        <v>6.2696692383600759E-3</v>
      </c>
      <c r="H13" s="32">
        <v>6.535497552390572E-3</v>
      </c>
      <c r="I13" s="32">
        <v>6.8125967468860129E-3</v>
      </c>
      <c r="J13" s="32">
        <v>7.1014446970002112E-3</v>
      </c>
      <c r="K13" s="32">
        <v>7.4025395393619671E-3</v>
      </c>
      <c r="L13" s="32">
        <v>7.7164005311433116E-3</v>
      </c>
      <c r="M13" s="32">
        <v>8.0435689455514679E-3</v>
      </c>
      <c r="N13" s="32">
        <v>8.3846090052888591E-3</v>
      </c>
      <c r="O13" s="32">
        <v>8.7401088555909782E-3</v>
      </c>
      <c r="P13" s="32">
        <v>1.0133581600631178E-2</v>
      </c>
      <c r="Q13" s="32">
        <v>1.1723173869444025E-2</v>
      </c>
      <c r="R13" s="32">
        <v>1.352923683345281E-2</v>
      </c>
      <c r="S13" s="32">
        <v>1.5572179376387956E-2</v>
      </c>
      <c r="T13" s="32">
        <v>1.2194133311226062E-2</v>
      </c>
      <c r="U13" s="32">
        <v>1.5992557296210786E-2</v>
      </c>
      <c r="V13" s="32">
        <v>1.9633232864998445E-2</v>
      </c>
      <c r="W13" s="32">
        <v>2.3125787041965353E-2</v>
      </c>
      <c r="X13" s="32">
        <v>2.2938324178501949E-2</v>
      </c>
      <c r="Y13" s="32">
        <v>2.2753112204686631E-2</v>
      </c>
      <c r="Z13" s="32">
        <v>2.3450525350430348E-2</v>
      </c>
      <c r="AA13" s="32">
        <v>2.413621673233874E-2</v>
      </c>
      <c r="AB13" s="32">
        <v>2.4810479407759298E-2</v>
      </c>
      <c r="AC13" s="32">
        <v>2.5509093686297498E-2</v>
      </c>
      <c r="AD13" s="32">
        <v>2.6196424408456483E-2</v>
      </c>
      <c r="AE13" s="32">
        <v>2.6369798829841359E-2</v>
      </c>
      <c r="AF13" s="32">
        <v>2.6539129266157844E-2</v>
      </c>
      <c r="AG13" s="32">
        <v>2.6704555576153911E-2</v>
      </c>
      <c r="AH13" s="32">
        <v>2.6878595918305041E-2</v>
      </c>
      <c r="AI13" s="32">
        <v>2.7048741597283269E-2</v>
      </c>
      <c r="AJ13" s="32">
        <v>2.8524035065183077E-2</v>
      </c>
      <c r="AK13" s="32">
        <v>2.9969893816557073E-2</v>
      </c>
      <c r="AL13" s="32">
        <v>3.1387190062386966E-2</v>
      </c>
      <c r="AM13" s="32">
        <v>3.2843363901440874E-2</v>
      </c>
      <c r="AN13" s="32">
        <v>3.4271650358466792E-2</v>
      </c>
      <c r="AO13" s="32">
        <v>3.450141042604403E-2</v>
      </c>
      <c r="AP13" s="32">
        <v>3.4727729763337864E-2</v>
      </c>
      <c r="AQ13" s="32">
        <v>3.4950685084985091E-2</v>
      </c>
      <c r="AR13" s="32">
        <v>3.5170350841870618E-2</v>
      </c>
      <c r="AS13" s="32">
        <v>3.5386799304016579E-2</v>
      </c>
      <c r="AT13" s="32">
        <v>3.5653547339794762E-2</v>
      </c>
      <c r="AU13" s="32">
        <v>3.5916990059828312E-2</v>
      </c>
      <c r="AV13" s="32">
        <v>3.6177188520845643E-2</v>
      </c>
      <c r="AW13" s="32">
        <v>3.643420228496852E-2</v>
      </c>
      <c r="AX13" s="32">
        <v>3.6688089465166961E-2</v>
      </c>
    </row>
    <row r="14" spans="1:55">
      <c r="A14" s="53"/>
      <c r="B14" s="54" t="s">
        <v>176</v>
      </c>
      <c r="C14" t="s">
        <v>177</v>
      </c>
      <c r="D14" s="32">
        <v>0.91950930808135145</v>
      </c>
      <c r="E14" s="32">
        <v>0.91950930808135145</v>
      </c>
      <c r="F14" s="32">
        <v>0.91950930808135145</v>
      </c>
      <c r="G14" s="32">
        <v>0.91215096686249442</v>
      </c>
      <c r="H14" s="32">
        <v>0.90485151051300983</v>
      </c>
      <c r="I14" s="32">
        <v>0.89761046780878095</v>
      </c>
      <c r="J14" s="32">
        <v>0.89042737129664584</v>
      </c>
      <c r="K14" s="32">
        <v>0.88330175726422</v>
      </c>
      <c r="L14" s="32">
        <v>0.87623316570996124</v>
      </c>
      <c r="M14" s="32">
        <v>0.86922114031347353</v>
      </c>
      <c r="N14" s="32">
        <v>0.86226522840604924</v>
      </c>
      <c r="O14" s="32">
        <v>0.85536498094144553</v>
      </c>
      <c r="P14" s="32">
        <v>0.82919865600336584</v>
      </c>
      <c r="Q14" s="32">
        <v>0.7978561283877057</v>
      </c>
      <c r="R14" s="32">
        <v>0.76080142575013265</v>
      </c>
      <c r="S14" s="32">
        <v>0.71772633802717345</v>
      </c>
      <c r="T14" s="32">
        <v>0.68442251593179171</v>
      </c>
      <c r="U14" s="32">
        <v>0.6812855783315227</v>
      </c>
      <c r="V14" s="32">
        <v>0.67821213565953786</v>
      </c>
      <c r="W14" s="32">
        <v>0.67520027942422189</v>
      </c>
      <c r="X14" s="32">
        <v>0.66826373350372725</v>
      </c>
      <c r="Y14" s="32">
        <v>0.66123277801506664</v>
      </c>
      <c r="Z14" s="32">
        <v>0.65443644913126131</v>
      </c>
      <c r="AA14" s="32">
        <v>0.6476295852851871</v>
      </c>
      <c r="AB14" s="32">
        <v>0.64081216196254009</v>
      </c>
      <c r="AC14" s="32">
        <v>0.63381081475564183</v>
      </c>
      <c r="AD14" s="32">
        <v>0.62680164094589375</v>
      </c>
      <c r="AE14" s="32">
        <v>0.6207229295131097</v>
      </c>
      <c r="AF14" s="32">
        <v>0.61468461139448416</v>
      </c>
      <c r="AG14" s="32">
        <v>0.6086862853001952</v>
      </c>
      <c r="AH14" s="32">
        <v>0.6025866800840991</v>
      </c>
      <c r="AI14" s="32">
        <v>0.59652857426613726</v>
      </c>
      <c r="AJ14" s="32">
        <v>0.59378327616392601</v>
      </c>
      <c r="AK14" s="32">
        <v>0.59105026372660641</v>
      </c>
      <c r="AL14" s="32">
        <v>0.58832945466771558</v>
      </c>
      <c r="AM14" s="32">
        <v>0.58555966998095321</v>
      </c>
      <c r="AN14" s="32">
        <v>0.58280186326849692</v>
      </c>
      <c r="AO14" s="32">
        <v>0.5793042052489894</v>
      </c>
      <c r="AP14" s="32">
        <v>0.57581047638114946</v>
      </c>
      <c r="AQ14" s="32">
        <v>0.57232067004787812</v>
      </c>
      <c r="AR14" s="32">
        <v>0.56883477964692641</v>
      </c>
      <c r="AS14" s="32">
        <v>0.56535279859085408</v>
      </c>
      <c r="AT14" s="32">
        <v>0.56177929575948271</v>
      </c>
      <c r="AU14" s="32">
        <v>0.55819244997672735</v>
      </c>
      <c r="AV14" s="32">
        <v>0.55459218637178487</v>
      </c>
      <c r="AW14" s="32">
        <v>0.55097842951264331</v>
      </c>
      <c r="AX14" s="32">
        <v>0.54735110340081261</v>
      </c>
    </row>
    <row r="15" spans="1:55">
      <c r="A15" s="53"/>
      <c r="B15" s="54"/>
      <c r="C15" t="s">
        <v>178</v>
      </c>
      <c r="D15" s="32">
        <v>4.3043150758635532E-2</v>
      </c>
      <c r="E15" s="32">
        <v>4.3043150758635532E-2</v>
      </c>
      <c r="F15" s="32">
        <v>4.3043150758635532E-2</v>
      </c>
      <c r="G15" s="32">
        <v>4.9531802304722559E-2</v>
      </c>
      <c r="H15" s="32">
        <v>5.5758538007870964E-2</v>
      </c>
      <c r="I15" s="32">
        <v>6.1704331718717365E-2</v>
      </c>
      <c r="J15" s="32">
        <v>6.7347450591087432E-2</v>
      </c>
      <c r="K15" s="32">
        <v>7.2663137346978504E-2</v>
      </c>
      <c r="L15" s="32">
        <v>7.7623251795742143E-2</v>
      </c>
      <c r="M15" s="32">
        <v>8.2195866605660528E-2</v>
      </c>
      <c r="N15" s="32">
        <v>8.6344811697862775E-2</v>
      </c>
      <c r="O15" s="32">
        <v>9.0029160926302282E-2</v>
      </c>
      <c r="P15" s="32">
        <v>0.11440605874720237</v>
      </c>
      <c r="Q15" s="32">
        <v>0.14430245470341413</v>
      </c>
      <c r="R15" s="32">
        <v>0.18037616537758713</v>
      </c>
      <c r="S15" s="32">
        <v>0.22306190886751104</v>
      </c>
      <c r="T15" s="32">
        <v>0.1939815907333865</v>
      </c>
      <c r="U15" s="32">
        <v>0.2002773469541361</v>
      </c>
      <c r="V15" s="32">
        <v>0.20644567042337103</v>
      </c>
      <c r="W15" s="32">
        <v>0.21249039143658646</v>
      </c>
      <c r="X15" s="32">
        <v>0.21315466625840571</v>
      </c>
      <c r="Y15" s="32">
        <v>0.21382798216490753</v>
      </c>
      <c r="Z15" s="32">
        <v>0.21646527116769557</v>
      </c>
      <c r="AA15" s="32">
        <v>0.2191066482216375</v>
      </c>
      <c r="AB15" s="32">
        <v>0.22175212283941387</v>
      </c>
      <c r="AC15" s="32">
        <v>0.22441819077959491</v>
      </c>
      <c r="AD15" s="32">
        <v>0.2270872390397517</v>
      </c>
      <c r="AE15" s="32">
        <v>0.22994303111288134</v>
      </c>
      <c r="AF15" s="32">
        <v>0.23277984631769646</v>
      </c>
      <c r="AG15" s="32">
        <v>0.23559787318104294</v>
      </c>
      <c r="AH15" s="32">
        <v>0.23840071311361175</v>
      </c>
      <c r="AI15" s="32">
        <v>0.24118448358739625</v>
      </c>
      <c r="AJ15" s="32">
        <v>0.24169725781302903</v>
      </c>
      <c r="AK15" s="32">
        <v>0.24220773728885078</v>
      </c>
      <c r="AL15" s="32">
        <v>0.24271593738455033</v>
      </c>
      <c r="AM15" s="32">
        <v>0.24320602989587153</v>
      </c>
      <c r="AN15" s="32">
        <v>0.24369400299497423</v>
      </c>
      <c r="AO15" s="32">
        <v>0.24475743315776119</v>
      </c>
      <c r="AP15" s="32">
        <v>0.24581966869878291</v>
      </c>
      <c r="AQ15" s="32">
        <v>0.24688071162990641</v>
      </c>
      <c r="AR15" s="32">
        <v>0.24794056395848352</v>
      </c>
      <c r="AS15" s="32">
        <v>0.24899922768736393</v>
      </c>
      <c r="AT15" s="32">
        <v>0.24904399225672752</v>
      </c>
      <c r="AU15" s="32">
        <v>0.24908892397062721</v>
      </c>
      <c r="AV15" s="32">
        <v>0.24913402376695473</v>
      </c>
      <c r="AW15" s="32">
        <v>0.24917929259063226</v>
      </c>
      <c r="AX15" s="32">
        <v>0.2492247313936779</v>
      </c>
    </row>
    <row r="16" spans="1:55">
      <c r="A16" s="53"/>
      <c r="B16" s="54"/>
      <c r="C16" t="s">
        <v>179</v>
      </c>
      <c r="D16" s="32">
        <v>5.3803938448294389E-3</v>
      </c>
      <c r="E16" s="32">
        <v>5.3803938448294389E-3</v>
      </c>
      <c r="F16" s="32">
        <v>5.3803938448294389E-3</v>
      </c>
      <c r="G16" s="32">
        <v>5.0318449892312713E-3</v>
      </c>
      <c r="H16" s="32">
        <v>4.7058755782318556E-3</v>
      </c>
      <c r="I16" s="32">
        <v>4.4010228862757942E-3</v>
      </c>
      <c r="J16" s="32">
        <v>4.115918945056524E-3</v>
      </c>
      <c r="K16" s="32">
        <v>3.8492844050194747E-3</v>
      </c>
      <c r="L16" s="32">
        <v>3.5999227945249655E-3</v>
      </c>
      <c r="M16" s="32">
        <v>3.3667151509099449E-3</v>
      </c>
      <c r="N16" s="32">
        <v>3.1486149993564718E-3</v>
      </c>
      <c r="O16" s="32">
        <v>2.9446436570355807E-3</v>
      </c>
      <c r="P16" s="32">
        <v>2.8585169236088562E-3</v>
      </c>
      <c r="Q16" s="32">
        <v>2.7542772899259685E-3</v>
      </c>
      <c r="R16" s="32">
        <v>2.6299972324151733E-3</v>
      </c>
      <c r="S16" s="32">
        <v>2.4845271961251693E-3</v>
      </c>
      <c r="T16" s="32">
        <v>1.084861971083481E-2</v>
      </c>
      <c r="U16" s="32">
        <v>1.0148409577324139E-2</v>
      </c>
      <c r="V16" s="32">
        <v>9.4623724360360061E-3</v>
      </c>
      <c r="W16" s="32">
        <v>8.7900822838619681E-3</v>
      </c>
      <c r="X16" s="32">
        <v>1.1294043021991751E-2</v>
      </c>
      <c r="Y16" s="32">
        <v>1.3832083813032695E-2</v>
      </c>
      <c r="Z16" s="32">
        <v>1.3821570586201532E-2</v>
      </c>
      <c r="AA16" s="32">
        <v>1.3811041062859431E-2</v>
      </c>
      <c r="AB16" s="32">
        <v>1.3800495205085266E-2</v>
      </c>
      <c r="AC16" s="32">
        <v>1.3786393905835788E-2</v>
      </c>
      <c r="AD16" s="32">
        <v>1.3772276843153125E-2</v>
      </c>
      <c r="AE16" s="32">
        <v>1.4284713781764238E-2</v>
      </c>
      <c r="AF16" s="32">
        <v>1.4793745553593423E-2</v>
      </c>
      <c r="AG16" s="32">
        <v>1.5299405987476001E-2</v>
      </c>
      <c r="AH16" s="32">
        <v>1.5805288118710153E-2</v>
      </c>
      <c r="AI16" s="32">
        <v>1.6307728419984922E-2</v>
      </c>
      <c r="AJ16" s="32">
        <v>1.6937576725894483E-2</v>
      </c>
      <c r="AK16" s="32">
        <v>1.7564606356042459E-2</v>
      </c>
      <c r="AL16" s="32">
        <v>1.8188836189249085E-2</v>
      </c>
      <c r="AM16" s="32">
        <v>1.8821436669308723E-2</v>
      </c>
      <c r="AN16" s="32">
        <v>1.9451301459358868E-2</v>
      </c>
      <c r="AO16" s="32">
        <v>2.0021500567724039E-2</v>
      </c>
      <c r="AP16" s="32">
        <v>2.0591059133541891E-2</v>
      </c>
      <c r="AQ16" s="32">
        <v>2.1159978235552521E-2</v>
      </c>
      <c r="AR16" s="32">
        <v>2.1728258950075099E-2</v>
      </c>
      <c r="AS16" s="32">
        <v>2.2295902351014689E-2</v>
      </c>
      <c r="AT16" s="32">
        <v>2.2759523805862474E-2</v>
      </c>
      <c r="AU16" s="32">
        <v>2.3224876357291004E-2</v>
      </c>
      <c r="AV16" s="32">
        <v>2.3691969718937621E-2</v>
      </c>
      <c r="AW16" s="32">
        <v>2.4160813677250224E-2</v>
      </c>
      <c r="AX16" s="32">
        <v>2.4631418092170735E-2</v>
      </c>
    </row>
    <row r="17" spans="1:55">
      <c r="A17" s="53"/>
      <c r="B17" s="54"/>
      <c r="C17" t="s">
        <v>180</v>
      </c>
      <c r="D17" s="32">
        <v>1.5925965780695137E-2</v>
      </c>
      <c r="E17" s="32">
        <v>1.5925965780695137E-2</v>
      </c>
      <c r="F17" s="32">
        <v>1.5925965780695137E-2</v>
      </c>
      <c r="G17" s="32">
        <v>1.5609098728621068E-2</v>
      </c>
      <c r="H17" s="32">
        <v>1.5298536143734278E-2</v>
      </c>
      <c r="I17" s="32">
        <v>1.4994152590757556E-2</v>
      </c>
      <c r="J17" s="32">
        <v>1.4695825130105764E-2</v>
      </c>
      <c r="K17" s="32">
        <v>1.4403433268230912E-2</v>
      </c>
      <c r="L17" s="32">
        <v>1.4116858908955181E-2</v>
      </c>
      <c r="M17" s="32">
        <v>1.3835986305772246E-2</v>
      </c>
      <c r="N17" s="32">
        <v>1.3560702015097606E-2</v>
      </c>
      <c r="O17" s="32">
        <v>1.3290894850449084E-2</v>
      </c>
      <c r="P17" s="32">
        <v>1.3343390609618236E-2</v>
      </c>
      <c r="Q17" s="32">
        <v>1.32964911649197E-2</v>
      </c>
      <c r="R17" s="32">
        <v>1.3130722883958019E-2</v>
      </c>
      <c r="S17" s="32">
        <v>1.2828652928260638E-2</v>
      </c>
      <c r="T17" s="32">
        <v>3.6531665800622573E-2</v>
      </c>
      <c r="U17" s="32">
        <v>3.1956178572589623E-2</v>
      </c>
      <c r="V17" s="32">
        <v>2.7473304035795672E-2</v>
      </c>
      <c r="W17" s="32">
        <v>2.3080258494763445E-2</v>
      </c>
      <c r="X17" s="32">
        <v>2.3438426257444345E-2</v>
      </c>
      <c r="Y17" s="32">
        <v>2.380146884748071E-2</v>
      </c>
      <c r="Z17" s="32">
        <v>2.3821209028695261E-2</v>
      </c>
      <c r="AA17" s="32">
        <v>2.3840979809085897E-2</v>
      </c>
      <c r="AB17" s="32">
        <v>2.3860781259855298E-2</v>
      </c>
      <c r="AC17" s="32">
        <v>2.38653458825097E-2</v>
      </c>
      <c r="AD17" s="32">
        <v>2.3869915607823294E-2</v>
      </c>
      <c r="AE17" s="32">
        <v>2.3711974218410887E-2</v>
      </c>
      <c r="AF17" s="32">
        <v>2.3555082356720221E-2</v>
      </c>
      <c r="AG17" s="32">
        <v>2.3399229596154678E-2</v>
      </c>
      <c r="AH17" s="32">
        <v>2.3240689413934538E-2</v>
      </c>
      <c r="AI17" s="32">
        <v>2.3083227878923373E-2</v>
      </c>
      <c r="AJ17" s="32">
        <v>2.3000675245800514E-2</v>
      </c>
      <c r="AK17" s="32">
        <v>2.2918492049419571E-2</v>
      </c>
      <c r="AL17" s="32">
        <v>2.2836675815381072E-2</v>
      </c>
      <c r="AM17" s="32">
        <v>2.2754221688977061E-2</v>
      </c>
      <c r="AN17" s="32">
        <v>2.2672124136646203E-2</v>
      </c>
      <c r="AO17" s="32">
        <v>2.2638585930371928E-2</v>
      </c>
      <c r="AP17" s="32">
        <v>2.2605085399793327E-2</v>
      </c>
      <c r="AQ17" s="32">
        <v>2.2571622481460621E-2</v>
      </c>
      <c r="AR17" s="32">
        <v>2.2538197112066418E-2</v>
      </c>
      <c r="AS17" s="32">
        <v>2.2504809228445343E-2</v>
      </c>
      <c r="AT17" s="32">
        <v>2.2539091880805245E-2</v>
      </c>
      <c r="AU17" s="32">
        <v>2.257350253971372E-2</v>
      </c>
      <c r="AV17" s="32">
        <v>2.2608041923449115E-2</v>
      </c>
      <c r="AW17" s="32">
        <v>2.2642710755673777E-2</v>
      </c>
      <c r="AX17" s="32">
        <v>2.2677509765484601E-2</v>
      </c>
    </row>
    <row r="18" spans="1:55">
      <c r="A18" s="53"/>
      <c r="B18" s="54"/>
      <c r="C18" t="s">
        <v>181</v>
      </c>
      <c r="D18" s="32">
        <v>5.3803938448294389E-3</v>
      </c>
      <c r="E18" s="32">
        <v>5.3803938448294389E-3</v>
      </c>
      <c r="F18" s="32">
        <v>5.3803938448294389E-3</v>
      </c>
      <c r="G18" s="32">
        <v>5.5743291258015014E-3</v>
      </c>
      <c r="H18" s="32">
        <v>5.7752547673847777E-3</v>
      </c>
      <c r="I18" s="32">
        <v>5.9834227358085681E-3</v>
      </c>
      <c r="J18" s="32">
        <v>6.1990940793773671E-3</v>
      </c>
      <c r="K18" s="32">
        <v>6.422539255832551E-3</v>
      </c>
      <c r="L18" s="32">
        <v>6.6540384715137535E-3</v>
      </c>
      <c r="M18" s="32">
        <v>6.8938820327452532E-3</v>
      </c>
      <c r="N18" s="32">
        <v>7.1423707098880107E-3</v>
      </c>
      <c r="O18" s="32">
        <v>7.3998161145139053E-3</v>
      </c>
      <c r="P18" s="32">
        <v>7.6893636827527392E-3</v>
      </c>
      <c r="Q18" s="32">
        <v>7.9308319763448116E-3</v>
      </c>
      <c r="R18" s="32">
        <v>8.1063963218545951E-3</v>
      </c>
      <c r="S18" s="32">
        <v>8.1974306163160957E-3</v>
      </c>
      <c r="T18" s="32">
        <v>9.4876011943259234E-3</v>
      </c>
      <c r="U18" s="32">
        <v>9.1874081287370898E-3</v>
      </c>
      <c r="V18" s="32">
        <v>8.8932912876703435E-3</v>
      </c>
      <c r="W18" s="32">
        <v>8.6050680356953221E-3</v>
      </c>
      <c r="X18" s="32">
        <v>8.7530992705089471E-3</v>
      </c>
      <c r="Y18" s="32">
        <v>8.9031452782533643E-3</v>
      </c>
      <c r="Z18" s="32">
        <v>9.0037881868415704E-3</v>
      </c>
      <c r="AA18" s="32">
        <v>9.1045871016005673E-3</v>
      </c>
      <c r="AB18" s="32">
        <v>9.205542385548526E-3</v>
      </c>
      <c r="AC18" s="32">
        <v>9.3037972236731017E-3</v>
      </c>
      <c r="AD18" s="32">
        <v>9.4021618980296706E-3</v>
      </c>
      <c r="AE18" s="32">
        <v>9.3475453492140575E-3</v>
      </c>
      <c r="AF18" s="32">
        <v>9.2932917298513325E-3</v>
      </c>
      <c r="AG18" s="32">
        <v>9.239397434396902E-3</v>
      </c>
      <c r="AH18" s="32">
        <v>9.1849068147178414E-3</v>
      </c>
      <c r="AI18" s="32">
        <v>9.1307869285273454E-3</v>
      </c>
      <c r="AJ18" s="32">
        <v>9.1042796961722898E-3</v>
      </c>
      <c r="AK18" s="32">
        <v>9.0778910880838157E-3</v>
      </c>
      <c r="AL18" s="32">
        <v>9.0516203097447817E-3</v>
      </c>
      <c r="AM18" s="32">
        <v>9.0258668252314964E-3</v>
      </c>
      <c r="AN18" s="32">
        <v>9.0002247120378933E-3</v>
      </c>
      <c r="AO18" s="32">
        <v>8.9963804856063902E-3</v>
      </c>
      <c r="AP18" s="32">
        <v>8.992540577649883E-3</v>
      </c>
      <c r="AQ18" s="32">
        <v>8.9887049808956097E-3</v>
      </c>
      <c r="AR18" s="32">
        <v>8.9848736880871298E-3</v>
      </c>
      <c r="AS18" s="32">
        <v>8.9810466919842853E-3</v>
      </c>
      <c r="AT18" s="32">
        <v>8.998784442201575E-3</v>
      </c>
      <c r="AU18" s="32">
        <v>9.0165884226556907E-3</v>
      </c>
      <c r="AV18" s="32">
        <v>9.0344590049818724E-3</v>
      </c>
      <c r="AW18" s="32">
        <v>9.0523965636010381E-3</v>
      </c>
      <c r="AX18" s="32">
        <v>9.0704014757459171E-3</v>
      </c>
    </row>
    <row r="19" spans="1:55">
      <c r="A19" s="53"/>
      <c r="B19" s="54"/>
      <c r="C19" t="s">
        <v>182</v>
      </c>
      <c r="D19" s="32">
        <v>1.0760787689658878E-2</v>
      </c>
      <c r="E19" s="32">
        <v>1.0760787689658878E-2</v>
      </c>
      <c r="F19" s="32">
        <v>1.0760787689658878E-2</v>
      </c>
      <c r="G19" s="32">
        <v>1.2101957989129187E-2</v>
      </c>
      <c r="H19" s="32">
        <v>1.3610284989768302E-2</v>
      </c>
      <c r="I19" s="32">
        <v>1.5306602259659765E-2</v>
      </c>
      <c r="J19" s="32">
        <v>1.7214339957727066E-2</v>
      </c>
      <c r="K19" s="32">
        <v>1.9359848459718561E-2</v>
      </c>
      <c r="L19" s="32">
        <v>2.1772762319302724E-2</v>
      </c>
      <c r="M19" s="32">
        <v>2.4486409591438506E-2</v>
      </c>
      <c r="N19" s="32">
        <v>2.7538272171745887E-2</v>
      </c>
      <c r="O19" s="32">
        <v>3.0970503510253627E-2</v>
      </c>
      <c r="P19" s="32">
        <v>3.2504014033451989E-2</v>
      </c>
      <c r="Q19" s="32">
        <v>3.3859816477689528E-2</v>
      </c>
      <c r="R19" s="32">
        <v>3.4955292434052293E-2</v>
      </c>
      <c r="S19" s="32">
        <v>3.5701142364613768E-2</v>
      </c>
      <c r="T19" s="32">
        <v>6.4728006629038257E-2</v>
      </c>
      <c r="U19" s="32">
        <v>6.7145078435690383E-2</v>
      </c>
      <c r="V19" s="32">
        <v>6.9513226157589175E-2</v>
      </c>
      <c r="W19" s="32">
        <v>7.183392032487082E-2</v>
      </c>
      <c r="X19" s="32">
        <v>7.5096031687921949E-2</v>
      </c>
      <c r="Y19" s="32">
        <v>7.840254188125903E-2</v>
      </c>
      <c r="Z19" s="32">
        <v>8.245171189930485E-2</v>
      </c>
      <c r="AA19" s="32">
        <v>8.6507158519629479E-2</v>
      </c>
      <c r="AB19" s="32">
        <v>9.0568896347556993E-2</v>
      </c>
      <c r="AC19" s="32">
        <v>9.4815457452744778E-2</v>
      </c>
      <c r="AD19" s="32">
        <v>9.9066765665348486E-2</v>
      </c>
      <c r="AE19" s="32">
        <v>0.10198980602461985</v>
      </c>
      <c r="AF19" s="32">
        <v>0.10489342264765432</v>
      </c>
      <c r="AG19" s="32">
        <v>0.10777780850073414</v>
      </c>
      <c r="AH19" s="32">
        <v>0.11078172245492664</v>
      </c>
      <c r="AI19" s="32">
        <v>0.11376519891903082</v>
      </c>
      <c r="AJ19" s="32">
        <v>0.11547693435517765</v>
      </c>
      <c r="AK19" s="32">
        <v>0.11718100949099688</v>
      </c>
      <c r="AL19" s="32">
        <v>0.11887747563335918</v>
      </c>
      <c r="AM19" s="32">
        <v>0.12063277493965784</v>
      </c>
      <c r="AN19" s="32">
        <v>0.12238048342848597</v>
      </c>
      <c r="AO19" s="32">
        <v>0.12428189460954708</v>
      </c>
      <c r="AP19" s="32">
        <v>0.12618116980908253</v>
      </c>
      <c r="AQ19" s="32">
        <v>0.1280783126243068</v>
      </c>
      <c r="AR19" s="32">
        <v>0.1299733266443614</v>
      </c>
      <c r="AS19" s="32">
        <v>0.13186621545033769</v>
      </c>
      <c r="AT19" s="32">
        <v>0.13487931185492039</v>
      </c>
      <c r="AU19" s="32">
        <v>0.13790365873298505</v>
      </c>
      <c r="AV19" s="32">
        <v>0.14093931921389166</v>
      </c>
      <c r="AW19" s="32">
        <v>0.1439863569001994</v>
      </c>
      <c r="AX19" s="32">
        <v>0.14704483587210834</v>
      </c>
    </row>
    <row r="20" spans="1:5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BC20" s="37"/>
    </row>
    <row r="21" spans="1:55">
      <c r="A21" s="37"/>
      <c r="B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7"/>
      <c r="BC21" s="37"/>
    </row>
    <row r="22" spans="1:55">
      <c r="A22" s="52" t="s">
        <v>183</v>
      </c>
      <c r="B22" s="42" t="s">
        <v>184</v>
      </c>
      <c r="C22" t="s">
        <v>185</v>
      </c>
      <c r="D22" s="33">
        <v>5.5705789795526002</v>
      </c>
      <c r="E22" s="33">
        <v>5.6600164269241402</v>
      </c>
      <c r="F22" s="33">
        <v>5.7508898210000003</v>
      </c>
      <c r="G22" s="33">
        <v>5.7837759489999998</v>
      </c>
      <c r="H22" s="33">
        <v>4.9953851030000003</v>
      </c>
      <c r="I22" s="33">
        <v>4.2330975520000003</v>
      </c>
      <c r="J22" s="33">
        <v>4.4905757910000004</v>
      </c>
      <c r="K22" s="33">
        <v>4.3609455170000002</v>
      </c>
      <c r="L22" s="33">
        <v>4.1417754569999996</v>
      </c>
      <c r="M22" s="33">
        <v>4.355183995</v>
      </c>
      <c r="N22" s="33">
        <v>4.5033323139999997</v>
      </c>
      <c r="O22" s="33">
        <v>4.6160324389999996</v>
      </c>
      <c r="P22" s="33">
        <v>3.8504712169999999</v>
      </c>
      <c r="Q22" s="33">
        <v>3.2911719000000002</v>
      </c>
      <c r="R22" s="33">
        <v>2.8528057410000001</v>
      </c>
      <c r="S22" s="33">
        <v>2.5649627650000002</v>
      </c>
      <c r="T22" s="33">
        <v>2.3663504990000002</v>
      </c>
      <c r="U22" s="33">
        <v>2.3146351759999999</v>
      </c>
      <c r="V22" s="33">
        <v>2.3301516279999999</v>
      </c>
      <c r="W22" s="33">
        <v>2.3813582700000002</v>
      </c>
      <c r="X22" s="33">
        <v>2.427321987</v>
      </c>
      <c r="Y22" s="33">
        <v>2.4702534090000001</v>
      </c>
      <c r="Z22" s="33">
        <v>2.4989447509999998</v>
      </c>
      <c r="AA22" s="33">
        <v>2.527930875</v>
      </c>
      <c r="AB22" s="33">
        <v>2.5570985739999998</v>
      </c>
      <c r="AC22" s="33">
        <v>2.5892363569999999</v>
      </c>
      <c r="AD22" s="33">
        <v>2.6245418539999998</v>
      </c>
      <c r="AE22" s="33">
        <v>2.660641815</v>
      </c>
      <c r="AF22" s="33">
        <v>2.696647665</v>
      </c>
      <c r="AG22" s="33">
        <v>2.7333025709999998</v>
      </c>
      <c r="AH22" s="33">
        <v>2.7700276929999998</v>
      </c>
      <c r="AI22" s="33">
        <v>2.8064339020000002</v>
      </c>
      <c r="AJ22" s="33">
        <v>2.8445939550000001</v>
      </c>
      <c r="AK22" s="33">
        <v>2.8831918879999998</v>
      </c>
      <c r="AL22" s="33">
        <v>2.9227536839999999</v>
      </c>
      <c r="AM22" s="33">
        <v>2.9629647509999999</v>
      </c>
      <c r="AN22" s="33">
        <v>3.0038214569999999</v>
      </c>
      <c r="AO22" s="33">
        <v>3.039846002</v>
      </c>
      <c r="AP22" s="33">
        <v>3.0749723069999999</v>
      </c>
      <c r="AQ22" s="33">
        <v>3.1087979080000001</v>
      </c>
      <c r="AR22" s="33">
        <v>3.142068123</v>
      </c>
      <c r="AS22" s="33">
        <v>3.1747282320000001</v>
      </c>
      <c r="AT22" s="33">
        <v>3.2106051189999998</v>
      </c>
      <c r="AU22" s="33">
        <v>3.2477150479999999</v>
      </c>
      <c r="AV22" s="33">
        <v>3.2855999919999999</v>
      </c>
      <c r="AW22" s="33">
        <v>3.3241700289999998</v>
      </c>
      <c r="AX22" s="33">
        <v>3.3644075189999998</v>
      </c>
      <c r="AY22" s="37"/>
      <c r="BC22" s="37"/>
    </row>
    <row r="23" spans="1:55">
      <c r="A23" s="52"/>
      <c r="B23" s="55" t="s">
        <v>164</v>
      </c>
      <c r="C23" t="s">
        <v>165</v>
      </c>
      <c r="D23" s="33">
        <v>81.272732788877605</v>
      </c>
      <c r="E23" s="33">
        <v>82.577592802213303</v>
      </c>
      <c r="F23" s="33">
        <v>83.907546510000003</v>
      </c>
      <c r="G23" s="33">
        <v>85.55325689</v>
      </c>
      <c r="H23" s="33">
        <v>83.978228250000001</v>
      </c>
      <c r="I23" s="33">
        <v>78.992761340000001</v>
      </c>
      <c r="J23" s="33">
        <v>80.055894769999995</v>
      </c>
      <c r="K23" s="33">
        <v>80.794784239999998</v>
      </c>
      <c r="L23" s="33">
        <v>77.908806080000005</v>
      </c>
      <c r="M23" s="33">
        <v>77.486813310000002</v>
      </c>
      <c r="N23" s="33">
        <v>77.097898639999997</v>
      </c>
      <c r="O23" s="33">
        <v>79.649786840000004</v>
      </c>
      <c r="P23" s="33">
        <v>77.03435082</v>
      </c>
      <c r="Q23" s="33">
        <v>77.866167349999998</v>
      </c>
      <c r="R23" s="33">
        <v>76.322820730000004</v>
      </c>
      <c r="S23" s="33">
        <v>75.602295350000006</v>
      </c>
      <c r="T23" s="33">
        <v>74.012376649999894</v>
      </c>
      <c r="U23" s="33">
        <v>73.283544340000006</v>
      </c>
      <c r="V23" s="33">
        <v>72.454119820000003</v>
      </c>
      <c r="W23" s="33">
        <v>71.778975070000001</v>
      </c>
      <c r="X23" s="33">
        <v>70.802799359999995</v>
      </c>
      <c r="Y23" s="33">
        <v>69.429598249999998</v>
      </c>
      <c r="Z23" s="33">
        <v>68.185225040000006</v>
      </c>
      <c r="AA23" s="33">
        <v>67.153183330000005</v>
      </c>
      <c r="AB23" s="33">
        <v>66.244694710000005</v>
      </c>
      <c r="AC23" s="33">
        <v>65.442628229999997</v>
      </c>
      <c r="AD23" s="33">
        <v>64.721459420000002</v>
      </c>
      <c r="AE23" s="33">
        <v>63.943554259999999</v>
      </c>
      <c r="AF23" s="33">
        <v>63.152142849999997</v>
      </c>
      <c r="AG23" s="33">
        <v>62.3803062</v>
      </c>
      <c r="AH23" s="33">
        <v>61.622505230000002</v>
      </c>
      <c r="AI23" s="33">
        <v>60.846019689999999</v>
      </c>
      <c r="AJ23" s="33">
        <v>60.24373113</v>
      </c>
      <c r="AK23" s="33">
        <v>59.670498760000001</v>
      </c>
      <c r="AL23" s="33">
        <v>59.12470424</v>
      </c>
      <c r="AM23" s="33">
        <v>58.598307820000002</v>
      </c>
      <c r="AN23" s="33">
        <v>58.087487609999997</v>
      </c>
      <c r="AO23" s="33">
        <v>57.75471366</v>
      </c>
      <c r="AP23" s="33">
        <v>57.433609830000002</v>
      </c>
      <c r="AQ23" s="33">
        <v>57.110815449999997</v>
      </c>
      <c r="AR23" s="33">
        <v>56.79344777</v>
      </c>
      <c r="AS23" s="33">
        <v>56.47773505</v>
      </c>
      <c r="AT23" s="33">
        <v>56.32507975</v>
      </c>
      <c r="AU23" s="33">
        <v>56.180033119999997</v>
      </c>
      <c r="AV23" s="33">
        <v>56.042839690000001</v>
      </c>
      <c r="AW23" s="33">
        <v>55.914757450000003</v>
      </c>
      <c r="AX23" s="33">
        <v>55.812147899999999</v>
      </c>
    </row>
    <row r="24" spans="1:55">
      <c r="A24" s="52"/>
      <c r="B24" s="55"/>
      <c r="C24" t="s">
        <v>166</v>
      </c>
      <c r="D24" s="33">
        <v>0.67805251130835598</v>
      </c>
      <c r="E24" s="33">
        <v>0.68893886369971102</v>
      </c>
      <c r="F24" s="33">
        <v>0.70003457099999999</v>
      </c>
      <c r="G24" s="33">
        <v>1.0693540859999999</v>
      </c>
      <c r="H24" s="33">
        <v>1.400149205</v>
      </c>
      <c r="I24" s="33">
        <v>1.6480616720000001</v>
      </c>
      <c r="J24" s="33">
        <v>2.0071144200000002</v>
      </c>
      <c r="K24" s="33">
        <v>2.3670221480000002</v>
      </c>
      <c r="L24" s="33">
        <v>2.6130179400000002</v>
      </c>
      <c r="M24" s="33">
        <v>2.9289747410000002</v>
      </c>
      <c r="N24" s="33">
        <v>3.244081118</v>
      </c>
      <c r="O24" s="33">
        <v>3.693586067</v>
      </c>
      <c r="P24" s="33">
        <v>3.6324939930000002</v>
      </c>
      <c r="Q24" s="33">
        <v>3.7365271089999998</v>
      </c>
      <c r="R24" s="33">
        <v>3.7302729349999999</v>
      </c>
      <c r="S24" s="33">
        <v>3.7669067740000002</v>
      </c>
      <c r="T24" s="33">
        <v>3.7631094790000001</v>
      </c>
      <c r="U24" s="33">
        <v>3.967846905</v>
      </c>
      <c r="V24" s="33">
        <v>4.1609461489999999</v>
      </c>
      <c r="W24" s="33">
        <v>4.3569293189999998</v>
      </c>
      <c r="X24" s="33">
        <v>4.4417969179999996</v>
      </c>
      <c r="Y24" s="33">
        <v>4.4986820490000001</v>
      </c>
      <c r="Z24" s="33">
        <v>4.417817705</v>
      </c>
      <c r="AA24" s="33">
        <v>4.3507047500000002</v>
      </c>
      <c r="AB24" s="33">
        <v>4.2915888329999996</v>
      </c>
      <c r="AC24" s="33">
        <v>4.2407325499999997</v>
      </c>
      <c r="AD24" s="33">
        <v>4.1951640179999998</v>
      </c>
      <c r="AE24" s="33">
        <v>4.1410468309999997</v>
      </c>
      <c r="AF24" s="33">
        <v>4.0859473509999997</v>
      </c>
      <c r="AG24" s="33">
        <v>4.0319973129999997</v>
      </c>
      <c r="AH24" s="33">
        <v>3.9794170769999999</v>
      </c>
      <c r="AI24" s="33">
        <v>3.9255091740000001</v>
      </c>
      <c r="AJ24" s="33">
        <v>3.8884357650000001</v>
      </c>
      <c r="AK24" s="33">
        <v>3.8532941429999998</v>
      </c>
      <c r="AL24" s="33">
        <v>3.8199870100000002</v>
      </c>
      <c r="AM24" s="33">
        <v>3.787313433</v>
      </c>
      <c r="AN24" s="33">
        <v>3.755696951</v>
      </c>
      <c r="AO24" s="33">
        <v>3.7485077549999999</v>
      </c>
      <c r="AP24" s="33">
        <v>3.7424706109999999</v>
      </c>
      <c r="AQ24" s="33">
        <v>3.7367441349999999</v>
      </c>
      <c r="AR24" s="33">
        <v>3.73182028</v>
      </c>
      <c r="AS24" s="33">
        <v>3.72748262</v>
      </c>
      <c r="AT24" s="33">
        <v>3.7367155840000001</v>
      </c>
      <c r="AU24" s="33">
        <v>3.7467891789999999</v>
      </c>
      <c r="AV24" s="33">
        <v>3.7577394829999999</v>
      </c>
      <c r="AW24" s="33">
        <v>3.7696721740000001</v>
      </c>
      <c r="AX24" s="33">
        <v>3.7837197279999999</v>
      </c>
      <c r="AY24" s="37"/>
      <c r="BC24" s="37"/>
    </row>
    <row r="25" spans="1:55">
      <c r="A25" s="52"/>
      <c r="B25" s="55" t="s">
        <v>167</v>
      </c>
      <c r="C25" t="s">
        <v>168</v>
      </c>
      <c r="D25" s="33">
        <v>28.634797354551999</v>
      </c>
      <c r="E25" s="33">
        <v>29.094538288267</v>
      </c>
      <c r="F25" s="33">
        <v>29.721453270000001</v>
      </c>
      <c r="G25" s="33">
        <v>30.23161288</v>
      </c>
      <c r="H25" s="33">
        <v>30.749967550000001</v>
      </c>
      <c r="I25" s="33">
        <v>28.5840122</v>
      </c>
      <c r="J25" s="33">
        <v>29.607319149999999</v>
      </c>
      <c r="K25" s="33">
        <v>30.642431519999999</v>
      </c>
      <c r="L25" s="33">
        <v>31.001305070000001</v>
      </c>
      <c r="M25" s="33">
        <v>30.861298250000001</v>
      </c>
      <c r="N25" s="33">
        <v>30.713588919999999</v>
      </c>
      <c r="O25" s="33">
        <v>30.18902791</v>
      </c>
      <c r="P25" s="33">
        <v>28.822520789999999</v>
      </c>
      <c r="Q25" s="33">
        <v>28.417149989999999</v>
      </c>
      <c r="R25" s="33">
        <v>28.151932649999999</v>
      </c>
      <c r="S25" s="33">
        <v>27.17914807</v>
      </c>
      <c r="T25" s="33">
        <v>26.357720350000001</v>
      </c>
      <c r="U25" s="33">
        <v>26.142872910000001</v>
      </c>
      <c r="V25" s="33">
        <v>25.812758349999999</v>
      </c>
      <c r="W25" s="33">
        <v>25.40724861</v>
      </c>
      <c r="X25" s="33">
        <v>25.177646410000001</v>
      </c>
      <c r="Y25" s="33">
        <v>25.140388470000001</v>
      </c>
      <c r="Z25" s="33">
        <v>24.97486228</v>
      </c>
      <c r="AA25" s="33">
        <v>24.90612819</v>
      </c>
      <c r="AB25" s="33">
        <v>24.886823790000001</v>
      </c>
      <c r="AC25" s="33">
        <v>24.95060003</v>
      </c>
      <c r="AD25" s="33">
        <v>25.025251480000001</v>
      </c>
      <c r="AE25" s="33">
        <v>24.852361569999999</v>
      </c>
      <c r="AF25" s="33">
        <v>24.697693080000001</v>
      </c>
      <c r="AG25" s="33">
        <v>24.556497969999999</v>
      </c>
      <c r="AH25" s="33">
        <v>24.397639569999999</v>
      </c>
      <c r="AI25" s="33">
        <v>24.24122187</v>
      </c>
      <c r="AJ25" s="33">
        <v>23.997048679999999</v>
      </c>
      <c r="AK25" s="33">
        <v>23.74538592</v>
      </c>
      <c r="AL25" s="33">
        <v>23.486440900000002</v>
      </c>
      <c r="AM25" s="33">
        <v>23.194188109999999</v>
      </c>
      <c r="AN25" s="33">
        <v>22.89411595</v>
      </c>
      <c r="AO25" s="33">
        <v>22.562982829999999</v>
      </c>
      <c r="AP25" s="33">
        <v>22.22344275</v>
      </c>
      <c r="AQ25" s="33">
        <v>21.87683998</v>
      </c>
      <c r="AR25" s="33">
        <v>21.523897940000001</v>
      </c>
      <c r="AS25" s="33">
        <v>21.16355604</v>
      </c>
      <c r="AT25" s="33">
        <v>20.6881919</v>
      </c>
      <c r="AU25" s="33">
        <v>20.206539899999999</v>
      </c>
      <c r="AV25" s="33">
        <v>19.718771960000002</v>
      </c>
      <c r="AW25" s="33">
        <v>19.223852260000001</v>
      </c>
      <c r="AX25" s="33">
        <v>18.725399580000001</v>
      </c>
      <c r="AY25" s="37"/>
      <c r="BC25" s="37"/>
    </row>
    <row r="26" spans="1:55">
      <c r="A26" s="52"/>
      <c r="B26" s="55"/>
      <c r="C26" t="s">
        <v>169</v>
      </c>
      <c r="D26" s="33">
        <v>0.36749349586970598</v>
      </c>
      <c r="E26" s="33">
        <v>0.37339372281503302</v>
      </c>
      <c r="F26" s="33">
        <v>0.38143942939999997</v>
      </c>
      <c r="G26" s="33">
        <v>0.36759890830000003</v>
      </c>
      <c r="H26" s="33">
        <v>0.35425411940000001</v>
      </c>
      <c r="I26" s="33">
        <v>0.31199726560000002</v>
      </c>
      <c r="J26" s="33">
        <v>0.30618508859999999</v>
      </c>
      <c r="K26" s="33">
        <v>0.30023790950000001</v>
      </c>
      <c r="L26" s="33">
        <v>0.28779260639999998</v>
      </c>
      <c r="M26" s="33">
        <v>0.2714383454</v>
      </c>
      <c r="N26" s="33">
        <v>0.25594398460000001</v>
      </c>
      <c r="O26" s="33">
        <v>0.2383531197</v>
      </c>
      <c r="P26" s="33">
        <v>0.20946347879999999</v>
      </c>
      <c r="Q26" s="33">
        <v>0.1872572562</v>
      </c>
      <c r="R26" s="33">
        <v>0.164854634</v>
      </c>
      <c r="S26" s="33">
        <v>0.1375006</v>
      </c>
      <c r="T26" s="33">
        <v>0.1104530302</v>
      </c>
      <c r="U26" s="33">
        <v>0.17880900620000001</v>
      </c>
      <c r="V26" s="33">
        <v>0.24228225340000001</v>
      </c>
      <c r="W26" s="33">
        <v>0.30071439439999997</v>
      </c>
      <c r="X26" s="33">
        <v>0.25853936630000002</v>
      </c>
      <c r="Y26" s="33">
        <v>0.21895383030000001</v>
      </c>
      <c r="Z26" s="33">
        <v>0.21617684179999999</v>
      </c>
      <c r="AA26" s="33">
        <v>0.2142395517</v>
      </c>
      <c r="AB26" s="33">
        <v>0.21272143709999999</v>
      </c>
      <c r="AC26" s="33">
        <v>0.2119091967</v>
      </c>
      <c r="AD26" s="33">
        <v>0.21117758210000001</v>
      </c>
      <c r="AE26" s="33">
        <v>0.21654526609999999</v>
      </c>
      <c r="AF26" s="33">
        <v>0.22211393760000001</v>
      </c>
      <c r="AG26" s="33">
        <v>0.2278562452</v>
      </c>
      <c r="AH26" s="33">
        <v>0.2338745156</v>
      </c>
      <c r="AI26" s="33">
        <v>0.23998775859999999</v>
      </c>
      <c r="AJ26" s="33">
        <v>0.2406468031</v>
      </c>
      <c r="AK26" s="33">
        <v>0.2412639486</v>
      </c>
      <c r="AL26" s="33">
        <v>0.24183991939999999</v>
      </c>
      <c r="AM26" s="33">
        <v>0.242252627</v>
      </c>
      <c r="AN26" s="33">
        <v>0.2426182318</v>
      </c>
      <c r="AO26" s="33">
        <v>0.248010859</v>
      </c>
      <c r="AP26" s="33">
        <v>0.25339621140000002</v>
      </c>
      <c r="AQ26" s="33">
        <v>0.25878483019999998</v>
      </c>
      <c r="AR26" s="33">
        <v>0.26418158219999999</v>
      </c>
      <c r="AS26" s="33">
        <v>0.2695696112</v>
      </c>
      <c r="AT26" s="33">
        <v>0.27226667539999999</v>
      </c>
      <c r="AU26" s="33">
        <v>0.27495584789999999</v>
      </c>
      <c r="AV26" s="33">
        <v>0.27763736169999997</v>
      </c>
      <c r="AW26" s="33">
        <v>0.28029392419999999</v>
      </c>
      <c r="AX26" s="33">
        <v>0.28297611280000001</v>
      </c>
      <c r="AY26" s="37"/>
      <c r="BC26" s="37"/>
    </row>
    <row r="27" spans="1:55">
      <c r="A27" s="52"/>
      <c r="B27" s="55"/>
      <c r="C27" t="s">
        <v>170</v>
      </c>
      <c r="D27" s="33">
        <v>1.4676116307532601</v>
      </c>
      <c r="E27" s="33">
        <v>1.4911746101974399</v>
      </c>
      <c r="F27" s="33">
        <v>1.5233057169999999</v>
      </c>
      <c r="G27" s="33">
        <v>1.5517064089999999</v>
      </c>
      <c r="H27" s="33">
        <v>1.580607737</v>
      </c>
      <c r="I27" s="33">
        <v>1.4714104480000001</v>
      </c>
      <c r="J27" s="33">
        <v>1.5263036320000001</v>
      </c>
      <c r="K27" s="33">
        <v>1.5819628560000001</v>
      </c>
      <c r="L27" s="33">
        <v>1.6028181079999999</v>
      </c>
      <c r="M27" s="33">
        <v>1.597900235</v>
      </c>
      <c r="N27" s="33">
        <v>1.5925652729999999</v>
      </c>
      <c r="O27" s="33">
        <v>1.5676424259999999</v>
      </c>
      <c r="P27" s="33">
        <v>1.6762149799999999</v>
      </c>
      <c r="Q27" s="33">
        <v>1.8436742450000001</v>
      </c>
      <c r="R27" s="33">
        <v>2.031334851</v>
      </c>
      <c r="S27" s="33">
        <v>2.1759540980000001</v>
      </c>
      <c r="T27" s="33">
        <v>2.3372461059999998</v>
      </c>
      <c r="U27" s="33">
        <v>1.7646843169999999</v>
      </c>
      <c r="V27" s="33">
        <v>1.2170645980000001</v>
      </c>
      <c r="W27" s="33">
        <v>0.70052371420000004</v>
      </c>
      <c r="X27" s="33">
        <v>0.66734116980000002</v>
      </c>
      <c r="Y27" s="33">
        <v>0.63967487489999997</v>
      </c>
      <c r="Z27" s="33">
        <v>0.63630499669999996</v>
      </c>
      <c r="AA27" s="33">
        <v>0.6353999803</v>
      </c>
      <c r="AB27" s="33">
        <v>0.63575979410000005</v>
      </c>
      <c r="AC27" s="33">
        <v>0.6382228311</v>
      </c>
      <c r="AD27" s="33">
        <v>0.64097126090000001</v>
      </c>
      <c r="AE27" s="33">
        <v>0.64969632349999995</v>
      </c>
      <c r="AF27" s="33">
        <v>0.65897908159999996</v>
      </c>
      <c r="AG27" s="33">
        <v>0.66872242280000005</v>
      </c>
      <c r="AH27" s="33">
        <v>0.67883714539999995</v>
      </c>
      <c r="AI27" s="33">
        <v>0.68915773449999995</v>
      </c>
      <c r="AJ27" s="33">
        <v>0.69907860089999996</v>
      </c>
      <c r="AK27" s="33">
        <v>0.70896330600000002</v>
      </c>
      <c r="AL27" s="33">
        <v>0.71881046209999999</v>
      </c>
      <c r="AM27" s="33">
        <v>0.72861753299999998</v>
      </c>
      <c r="AN27" s="33">
        <v>0.73836838260000004</v>
      </c>
      <c r="AO27" s="33">
        <v>0.74664225780000004</v>
      </c>
      <c r="AP27" s="33">
        <v>0.75481919870000003</v>
      </c>
      <c r="AQ27" s="33">
        <v>0.76293467299999995</v>
      </c>
      <c r="AR27" s="33">
        <v>0.77100605050000004</v>
      </c>
      <c r="AS27" s="33">
        <v>0.77898716739999996</v>
      </c>
      <c r="AT27" s="33">
        <v>1.074459112</v>
      </c>
      <c r="AU27" s="33">
        <v>1.372281455</v>
      </c>
      <c r="AV27" s="33">
        <v>1.672390544</v>
      </c>
      <c r="AW27" s="33">
        <v>1.9746016820000001</v>
      </c>
      <c r="AX27" s="33">
        <v>2.2792083930000002</v>
      </c>
      <c r="AY27" s="37"/>
      <c r="BC27" s="37"/>
    </row>
    <row r="28" spans="1:55">
      <c r="A28" s="52"/>
      <c r="B28" s="55"/>
      <c r="C28" t="s">
        <v>171</v>
      </c>
      <c r="D28" s="33">
        <v>1.4643633957556199</v>
      </c>
      <c r="E28" s="33">
        <v>1.4878742237362399</v>
      </c>
      <c r="F28" s="33">
        <v>1.5199342149999999</v>
      </c>
      <c r="G28" s="33">
        <v>1.4236158409999999</v>
      </c>
      <c r="H28" s="33">
        <v>1.333376817</v>
      </c>
      <c r="I28" s="33">
        <v>1.1413219509999999</v>
      </c>
      <c r="J28" s="33">
        <v>1.0885811519999999</v>
      </c>
      <c r="K28" s="33">
        <v>1.0374369059999999</v>
      </c>
      <c r="L28" s="33">
        <v>0.96648515989999995</v>
      </c>
      <c r="M28" s="33">
        <v>0.88594374980000001</v>
      </c>
      <c r="N28" s="33">
        <v>0.81189388029999998</v>
      </c>
      <c r="O28" s="33">
        <v>0.73484302000000001</v>
      </c>
      <c r="P28" s="33">
        <v>0.62300952539999999</v>
      </c>
      <c r="Q28" s="33">
        <v>0.53064260210000003</v>
      </c>
      <c r="R28" s="33">
        <v>0.43603132999999999</v>
      </c>
      <c r="S28" s="33">
        <v>0.3269536482</v>
      </c>
      <c r="T28" s="33">
        <v>0.21770318599999999</v>
      </c>
      <c r="U28" s="33">
        <v>0.1767265573</v>
      </c>
      <c r="V28" s="33">
        <v>0.13728829319999999</v>
      </c>
      <c r="W28" s="33">
        <v>9.9901944199999995E-2</v>
      </c>
      <c r="X28" s="33">
        <v>7.8138247100000002E-2</v>
      </c>
      <c r="Y28" s="33">
        <v>5.7296306599999999E-2</v>
      </c>
      <c r="Z28" s="33">
        <v>5.6974279099999997E-2</v>
      </c>
      <c r="AA28" s="33">
        <v>5.6872982000000002E-2</v>
      </c>
      <c r="AB28" s="33">
        <v>5.6884805900000002E-2</v>
      </c>
      <c r="AC28" s="33">
        <v>5.7084773499999998E-2</v>
      </c>
      <c r="AD28" s="33">
        <v>5.7310091299999998E-2</v>
      </c>
      <c r="AE28" s="33">
        <v>5.8075573700000001E-2</v>
      </c>
      <c r="AF28" s="33">
        <v>5.8890818999999997E-2</v>
      </c>
      <c r="AG28" s="33">
        <v>5.9747117199999998E-2</v>
      </c>
      <c r="AH28" s="33">
        <v>6.06354094E-2</v>
      </c>
      <c r="AI28" s="33">
        <v>6.1541945899999999E-2</v>
      </c>
      <c r="AJ28" s="33">
        <v>6.2425080199999997E-2</v>
      </c>
      <c r="AK28" s="33">
        <v>6.3304955800000007E-2</v>
      </c>
      <c r="AL28" s="33">
        <v>6.4181450200000004E-2</v>
      </c>
      <c r="AM28" s="33">
        <v>6.5054196300000006E-2</v>
      </c>
      <c r="AN28" s="33">
        <v>6.5921893999999995E-2</v>
      </c>
      <c r="AO28" s="33">
        <v>6.6657844499999896E-2</v>
      </c>
      <c r="AP28" s="33">
        <v>6.7385115400000001E-2</v>
      </c>
      <c r="AQ28" s="33">
        <v>6.8106874400000003E-2</v>
      </c>
      <c r="AR28" s="33">
        <v>6.8824673200000006E-2</v>
      </c>
      <c r="AS28" s="33">
        <v>6.9534392E-2</v>
      </c>
      <c r="AT28" s="33">
        <v>6.99861658E-2</v>
      </c>
      <c r="AU28" s="33">
        <v>7.0433891600000006E-2</v>
      </c>
      <c r="AV28" s="33">
        <v>7.0877684299999896E-2</v>
      </c>
      <c r="AW28" s="33">
        <v>7.13131974E-2</v>
      </c>
      <c r="AX28" s="33">
        <v>7.1753352199999995E-2</v>
      </c>
      <c r="AY28" s="37"/>
      <c r="BC28" s="37"/>
    </row>
    <row r="29" spans="1:55">
      <c r="A29" s="52"/>
      <c r="B29" s="55"/>
      <c r="C29" t="s">
        <v>172</v>
      </c>
      <c r="D29" s="33">
        <v>0.29584764130791702</v>
      </c>
      <c r="E29" s="33">
        <v>0.300597570883747</v>
      </c>
      <c r="F29" s="33">
        <v>0.30707470139999998</v>
      </c>
      <c r="G29" s="33">
        <v>0.64843845209999995</v>
      </c>
      <c r="H29" s="33">
        <v>0.97524393050000002</v>
      </c>
      <c r="I29" s="33">
        <v>1.1738237760000001</v>
      </c>
      <c r="J29" s="33">
        <v>1.462720263</v>
      </c>
      <c r="K29" s="33">
        <v>1.734144025</v>
      </c>
      <c r="L29" s="33">
        <v>1.9357904829999999</v>
      </c>
      <c r="M29" s="33">
        <v>2.0582166659999999</v>
      </c>
      <c r="N29" s="33">
        <v>2.1190276689999998</v>
      </c>
      <c r="O29" s="33">
        <v>2.079235556</v>
      </c>
      <c r="P29" s="33">
        <v>2.2395695450000002</v>
      </c>
      <c r="Q29" s="33">
        <v>2.478824184</v>
      </c>
      <c r="R29" s="33">
        <v>2.7460482349999999</v>
      </c>
      <c r="S29" s="33">
        <v>2.955611636</v>
      </c>
      <c r="T29" s="33">
        <v>3.1880904779999999</v>
      </c>
      <c r="U29" s="33">
        <v>3.3254555149999998</v>
      </c>
      <c r="V29" s="33">
        <v>3.4385010729999999</v>
      </c>
      <c r="W29" s="33">
        <v>3.531282198</v>
      </c>
      <c r="X29" s="33">
        <v>3.8126407919999998</v>
      </c>
      <c r="Y29" s="33">
        <v>4.1182481309999996</v>
      </c>
      <c r="Z29" s="33">
        <v>4.3799085880000002</v>
      </c>
      <c r="AA29" s="33">
        <v>4.6581355579999997</v>
      </c>
      <c r="AB29" s="33">
        <v>4.9469075199999999</v>
      </c>
      <c r="AC29" s="33">
        <v>5.1578343640000002</v>
      </c>
      <c r="AD29" s="33">
        <v>5.3727238609999999</v>
      </c>
      <c r="AE29" s="33">
        <v>5.7127372019999996</v>
      </c>
      <c r="AF29" s="33">
        <v>6.0592714240000003</v>
      </c>
      <c r="AG29" s="33">
        <v>6.4120096039999996</v>
      </c>
      <c r="AH29" s="33">
        <v>6.7843654820000001</v>
      </c>
      <c r="AI29" s="33">
        <v>7.1613535549999998</v>
      </c>
      <c r="AJ29" s="33">
        <v>7.5514428990000004</v>
      </c>
      <c r="AK29" s="33">
        <v>7.9441649249999999</v>
      </c>
      <c r="AL29" s="33">
        <v>8.3393812690000004</v>
      </c>
      <c r="AM29" s="33">
        <v>8.7494800789999996</v>
      </c>
      <c r="AN29" s="33">
        <v>9.1618199499999999</v>
      </c>
      <c r="AO29" s="33">
        <v>9.5730626470000004</v>
      </c>
      <c r="AP29" s="33">
        <v>9.9859387450000003</v>
      </c>
      <c r="AQ29" s="33">
        <v>10.40075992</v>
      </c>
      <c r="AR29" s="33">
        <v>10.817644639999999</v>
      </c>
      <c r="AS29" s="33">
        <v>11.2358254</v>
      </c>
      <c r="AT29" s="33">
        <v>11.62909631</v>
      </c>
      <c r="AU29" s="33">
        <v>12.02435521</v>
      </c>
      <c r="AV29" s="33">
        <v>12.421549000000001</v>
      </c>
      <c r="AW29" s="33">
        <v>12.819825399999999</v>
      </c>
      <c r="AX29" s="33">
        <v>13.22143638</v>
      </c>
      <c r="AY29" s="37"/>
      <c r="BC29" s="37"/>
    </row>
    <row r="30" spans="1:55">
      <c r="A30" s="52"/>
      <c r="B30" s="55"/>
      <c r="C30" t="s">
        <v>173</v>
      </c>
      <c r="D30" s="33">
        <v>6.65657192942814E-2</v>
      </c>
      <c r="E30" s="33">
        <v>6.7634453448843099E-2</v>
      </c>
      <c r="F30" s="33">
        <v>6.9091807800000002E-2</v>
      </c>
      <c r="G30" s="33">
        <v>9.3497659400000002E-2</v>
      </c>
      <c r="H30" s="33">
        <v>0.12652227399999999</v>
      </c>
      <c r="I30" s="33">
        <v>0.1564690413</v>
      </c>
      <c r="J30" s="33">
        <v>0.2156190976</v>
      </c>
      <c r="K30" s="33">
        <v>0.29688911080000002</v>
      </c>
      <c r="L30" s="33">
        <v>0.39960777330000002</v>
      </c>
      <c r="M30" s="33">
        <v>0.52923803520000001</v>
      </c>
      <c r="N30" s="33">
        <v>0.70072938480000002</v>
      </c>
      <c r="O30" s="33">
        <v>0.91632977250000003</v>
      </c>
      <c r="P30" s="33">
        <v>0.9869897836</v>
      </c>
      <c r="Q30" s="33">
        <v>1.0924305299999999</v>
      </c>
      <c r="R30" s="33">
        <v>1.2101975389999999</v>
      </c>
      <c r="S30" s="33">
        <v>1.3025532049999999</v>
      </c>
      <c r="T30" s="33">
        <v>1.405007823</v>
      </c>
      <c r="U30" s="33">
        <v>1.465545299</v>
      </c>
      <c r="V30" s="33">
        <v>1.515365056</v>
      </c>
      <c r="W30" s="33">
        <v>1.556254174</v>
      </c>
      <c r="X30" s="33">
        <v>1.6131348169999999</v>
      </c>
      <c r="Y30" s="33">
        <v>1.6812343199999999</v>
      </c>
      <c r="Z30" s="33">
        <v>1.799403123</v>
      </c>
      <c r="AA30" s="33">
        <v>1.924362983</v>
      </c>
      <c r="AB30" s="33">
        <v>2.0537239309999999</v>
      </c>
      <c r="AC30" s="33">
        <v>2.1898658389999999</v>
      </c>
      <c r="AD30" s="33">
        <v>2.3280941140000002</v>
      </c>
      <c r="AE30" s="33">
        <v>2.6388266630000001</v>
      </c>
      <c r="AF30" s="33">
        <v>2.953515168</v>
      </c>
      <c r="AG30" s="33">
        <v>3.272326649</v>
      </c>
      <c r="AH30" s="33">
        <v>3.6094824179999998</v>
      </c>
      <c r="AI30" s="33">
        <v>3.9504224579999998</v>
      </c>
      <c r="AJ30" s="33">
        <v>4.3061220379999998</v>
      </c>
      <c r="AK30" s="33">
        <v>4.6647468290000003</v>
      </c>
      <c r="AL30" s="33">
        <v>5.0261598230000004</v>
      </c>
      <c r="AM30" s="33">
        <v>5.403104355</v>
      </c>
      <c r="AN30" s="33">
        <v>5.7826667430000001</v>
      </c>
      <c r="AO30" s="33">
        <v>6.1684225359999996</v>
      </c>
      <c r="AP30" s="33">
        <v>6.5563691239999997</v>
      </c>
      <c r="AQ30" s="33">
        <v>6.946650709</v>
      </c>
      <c r="AR30" s="33">
        <v>7.3393023819999996</v>
      </c>
      <c r="AS30" s="33">
        <v>7.7337600970000002</v>
      </c>
      <c r="AT30" s="33">
        <v>7.9578478730000004</v>
      </c>
      <c r="AU30" s="33">
        <v>8.1829195349999999</v>
      </c>
      <c r="AV30" s="33">
        <v>8.4089489610000001</v>
      </c>
      <c r="AW30" s="33">
        <v>8.6353713330000001</v>
      </c>
      <c r="AX30" s="33">
        <v>8.8637128369999996</v>
      </c>
    </row>
    <row r="31" spans="1:55">
      <c r="A31" s="52"/>
      <c r="B31" s="55"/>
      <c r="C31" t="s">
        <v>174</v>
      </c>
      <c r="D31" s="33">
        <v>3.32767453113023</v>
      </c>
      <c r="E31" s="33">
        <v>3.3811014220943498</v>
      </c>
      <c r="F31" s="33">
        <v>3.4539557539999999</v>
      </c>
      <c r="G31" s="33">
        <v>3.389512807</v>
      </c>
      <c r="H31" s="33">
        <v>3.3262114629999999</v>
      </c>
      <c r="I31" s="33">
        <v>2.9830299600000001</v>
      </c>
      <c r="J31" s="33">
        <v>2.9810052749999998</v>
      </c>
      <c r="K31" s="33">
        <v>2.9765701089999999</v>
      </c>
      <c r="L31" s="33">
        <v>2.905374374</v>
      </c>
      <c r="M31" s="33">
        <v>2.7903941269999999</v>
      </c>
      <c r="N31" s="33">
        <v>2.679237155</v>
      </c>
      <c r="O31" s="33">
        <v>2.5407325510000001</v>
      </c>
      <c r="P31" s="33">
        <v>2.7366534910000002</v>
      </c>
      <c r="Q31" s="33">
        <v>3.0290119230000001</v>
      </c>
      <c r="R31" s="33">
        <v>3.3555477229999999</v>
      </c>
      <c r="S31" s="33">
        <v>3.611624795</v>
      </c>
      <c r="T31" s="33">
        <v>3.8957035090000001</v>
      </c>
      <c r="U31" s="33">
        <v>4.0635574200000004</v>
      </c>
      <c r="V31" s="33">
        <v>4.2016940199999997</v>
      </c>
      <c r="W31" s="33">
        <v>4.3150683919999997</v>
      </c>
      <c r="X31" s="33">
        <v>4.1127702749999999</v>
      </c>
      <c r="Y31" s="33">
        <v>3.9444343669999999</v>
      </c>
      <c r="Z31" s="33">
        <v>3.9218687879999998</v>
      </c>
      <c r="AA31" s="33">
        <v>3.9144979169999998</v>
      </c>
      <c r="AB31" s="33">
        <v>3.9149112439999998</v>
      </c>
      <c r="AC31" s="33">
        <v>3.928994909</v>
      </c>
      <c r="AD31" s="33">
        <v>3.9448261379999998</v>
      </c>
      <c r="AE31" s="33">
        <v>3.9957523240000001</v>
      </c>
      <c r="AF31" s="33">
        <v>4.0500916460000003</v>
      </c>
      <c r="AG31" s="33">
        <v>4.107241267</v>
      </c>
      <c r="AH31" s="33">
        <v>4.1668232380000001</v>
      </c>
      <c r="AI31" s="33">
        <v>4.227645087</v>
      </c>
      <c r="AJ31" s="33">
        <v>4.2870403140000004</v>
      </c>
      <c r="AK31" s="33">
        <v>4.3461983579999997</v>
      </c>
      <c r="AL31" s="33">
        <v>4.4051113390000003</v>
      </c>
      <c r="AM31" s="33">
        <v>4.4639052919999997</v>
      </c>
      <c r="AN31" s="33">
        <v>4.5223419399999996</v>
      </c>
      <c r="AO31" s="33">
        <v>4.5718625089999998</v>
      </c>
      <c r="AP31" s="33">
        <v>4.6207787610000004</v>
      </c>
      <c r="AQ31" s="33">
        <v>4.669308408</v>
      </c>
      <c r="AR31" s="33">
        <v>4.717558199</v>
      </c>
      <c r="AS31" s="33">
        <v>4.7652461199999996</v>
      </c>
      <c r="AT31" s="33">
        <v>4.7958164840000004</v>
      </c>
      <c r="AU31" s="33">
        <v>4.8261062250000002</v>
      </c>
      <c r="AV31" s="33">
        <v>4.856123288</v>
      </c>
      <c r="AW31" s="33">
        <v>4.8855699990000003</v>
      </c>
      <c r="AX31" s="33">
        <v>4.915331664</v>
      </c>
      <c r="AY31" s="37"/>
      <c r="BC31" s="37"/>
    </row>
    <row r="32" spans="1:55">
      <c r="A32" s="52"/>
      <c r="B32" s="55"/>
      <c r="C32" t="s">
        <v>175</v>
      </c>
      <c r="D32" s="33">
        <v>0.21556468620722</v>
      </c>
      <c r="E32" s="33">
        <v>0.21902564697065</v>
      </c>
      <c r="F32" s="33">
        <v>0.2237451053</v>
      </c>
      <c r="G32" s="33">
        <v>0.25510865739999999</v>
      </c>
      <c r="H32" s="33">
        <v>0.2908632941</v>
      </c>
      <c r="I32" s="33">
        <v>0.3030734007</v>
      </c>
      <c r="J32" s="33">
        <v>0.35188770740000003</v>
      </c>
      <c r="K32" s="33">
        <v>0.40823347319999997</v>
      </c>
      <c r="L32" s="33">
        <v>0.46296242230000001</v>
      </c>
      <c r="M32" s="33">
        <v>0.51660705600000001</v>
      </c>
      <c r="N32" s="33">
        <v>0.57631123520000005</v>
      </c>
      <c r="O32" s="33">
        <v>0.6349741203</v>
      </c>
      <c r="P32" s="33">
        <v>0.589305411</v>
      </c>
      <c r="Q32" s="33">
        <v>0.56300615509999996</v>
      </c>
      <c r="R32" s="33">
        <v>0.53843633349999998</v>
      </c>
      <c r="S32" s="33">
        <v>0.49957794789999999</v>
      </c>
      <c r="T32" s="33">
        <v>0.46307217160000003</v>
      </c>
      <c r="U32" s="33">
        <v>0.60325373059999998</v>
      </c>
      <c r="V32" s="33">
        <v>0.73226497850000005</v>
      </c>
      <c r="W32" s="33">
        <v>0.85012990960000001</v>
      </c>
      <c r="X32" s="33">
        <v>0.83859780989999999</v>
      </c>
      <c r="Y32" s="33">
        <v>0.83353210649999998</v>
      </c>
      <c r="Z32" s="33">
        <v>0.8641434724</v>
      </c>
      <c r="AA32" s="33">
        <v>0.89805287079999996</v>
      </c>
      <c r="AB32" s="33">
        <v>0.93390712539999998</v>
      </c>
      <c r="AC32" s="33">
        <v>0.97206422150000005</v>
      </c>
      <c r="AD32" s="33">
        <v>1.0109543050000001</v>
      </c>
      <c r="AE32" s="33">
        <v>1.0325502179999999</v>
      </c>
      <c r="AF32" s="33">
        <v>1.0550799390000001</v>
      </c>
      <c r="AG32" s="33">
        <v>1.078404892</v>
      </c>
      <c r="AH32" s="33">
        <v>1.1029527139999999</v>
      </c>
      <c r="AI32" s="33">
        <v>1.127912034</v>
      </c>
      <c r="AJ32" s="33">
        <v>1.208045657</v>
      </c>
      <c r="AK32" s="33">
        <v>1.2887898929999999</v>
      </c>
      <c r="AL32" s="33">
        <v>1.370114877</v>
      </c>
      <c r="AM32" s="33">
        <v>1.4550141050000001</v>
      </c>
      <c r="AN32" s="33">
        <v>1.5404526169999999</v>
      </c>
      <c r="AO32" s="33">
        <v>1.570080597</v>
      </c>
      <c r="AP32" s="33">
        <v>1.5996200030000001</v>
      </c>
      <c r="AQ32" s="33">
        <v>1.6291396849999999</v>
      </c>
      <c r="AR32" s="33">
        <v>1.6586719919999999</v>
      </c>
      <c r="AS32" s="33">
        <v>1.68811281</v>
      </c>
      <c r="AT32" s="33">
        <v>1.718728931</v>
      </c>
      <c r="AU32" s="33">
        <v>1.749408868</v>
      </c>
      <c r="AV32" s="33">
        <v>1.7801510110000001</v>
      </c>
      <c r="AW32" s="33">
        <v>1.8108406420000001</v>
      </c>
      <c r="AX32" s="33">
        <v>1.84180152</v>
      </c>
      <c r="AY32" s="37"/>
      <c r="BC32" s="37"/>
    </row>
    <row r="33" spans="1:55">
      <c r="A33" s="52"/>
      <c r="B33" s="56" t="s">
        <v>176</v>
      </c>
      <c r="C33" t="s">
        <v>177</v>
      </c>
      <c r="D33" s="33">
        <v>33.108335480742298</v>
      </c>
      <c r="E33" s="33">
        <v>33.639900516080203</v>
      </c>
      <c r="F33" s="33">
        <v>34.363901859999999</v>
      </c>
      <c r="G33" s="33">
        <v>33.763624</v>
      </c>
      <c r="H33" s="33">
        <v>32.293871549999999</v>
      </c>
      <c r="I33" s="33">
        <v>30.185697260000001</v>
      </c>
      <c r="J33" s="33">
        <v>29.952347629999998</v>
      </c>
      <c r="K33" s="33">
        <v>29.17034567</v>
      </c>
      <c r="L33" s="33">
        <v>27.49106956</v>
      </c>
      <c r="M33" s="33">
        <v>26.143361160000001</v>
      </c>
      <c r="N33" s="33">
        <v>25.186034169999999</v>
      </c>
      <c r="O33" s="33">
        <v>24.436291480000001</v>
      </c>
      <c r="P33" s="33">
        <v>24.380101100000001</v>
      </c>
      <c r="Q33" s="33">
        <v>24.33483094</v>
      </c>
      <c r="R33" s="33">
        <v>23.586244659999998</v>
      </c>
      <c r="S33" s="33">
        <v>22.782910600000001</v>
      </c>
      <c r="T33" s="33">
        <v>22.066185699999998</v>
      </c>
      <c r="U33" s="33">
        <v>21.661802080000001</v>
      </c>
      <c r="V33" s="33">
        <v>21.49347114</v>
      </c>
      <c r="W33" s="33">
        <v>21.410699210000001</v>
      </c>
      <c r="X33" s="33">
        <v>21.07761356</v>
      </c>
      <c r="Y33" s="33">
        <v>20.812604660000002</v>
      </c>
      <c r="Z33" s="33">
        <v>20.662803570000001</v>
      </c>
      <c r="AA33" s="33">
        <v>20.512713959999999</v>
      </c>
      <c r="AB33" s="33">
        <v>20.340533600000001</v>
      </c>
      <c r="AC33" s="33">
        <v>20.160393670000001</v>
      </c>
      <c r="AD33" s="33">
        <v>19.98498841</v>
      </c>
      <c r="AE33" s="33">
        <v>19.859717199999999</v>
      </c>
      <c r="AF33" s="33">
        <v>19.740308450000001</v>
      </c>
      <c r="AG33" s="33">
        <v>19.63203923</v>
      </c>
      <c r="AH33" s="33">
        <v>19.527220920000001</v>
      </c>
      <c r="AI33" s="33">
        <v>19.430649129999999</v>
      </c>
      <c r="AJ33" s="33">
        <v>19.423396619999998</v>
      </c>
      <c r="AK33" s="33">
        <v>19.429365910000001</v>
      </c>
      <c r="AL33" s="33">
        <v>19.446438560000001</v>
      </c>
      <c r="AM33" s="33">
        <v>19.46721891</v>
      </c>
      <c r="AN33" s="33">
        <v>19.492370300000001</v>
      </c>
      <c r="AO33" s="33">
        <v>19.386185820000001</v>
      </c>
      <c r="AP33" s="33">
        <v>19.271924540000001</v>
      </c>
      <c r="AQ33" s="33">
        <v>19.151238060000001</v>
      </c>
      <c r="AR33" s="33">
        <v>19.029579510000001</v>
      </c>
      <c r="AS33" s="33">
        <v>18.9071262</v>
      </c>
      <c r="AT33" s="33">
        <v>18.750582189999999</v>
      </c>
      <c r="AU33" s="33">
        <v>18.590804219999999</v>
      </c>
      <c r="AV33" s="33">
        <v>18.428481869999999</v>
      </c>
      <c r="AW33" s="33">
        <v>18.265274269999999</v>
      </c>
      <c r="AX33" s="33">
        <v>18.10901818</v>
      </c>
      <c r="AY33" s="37"/>
      <c r="BC33" s="37"/>
    </row>
    <row r="34" spans="1:55">
      <c r="A34" s="52"/>
      <c r="B34" s="56"/>
      <c r="C34" t="s">
        <v>178</v>
      </c>
      <c r="D34" s="33">
        <v>1.54983431156195</v>
      </c>
      <c r="E34" s="33">
        <v>1.57471740274219</v>
      </c>
      <c r="F34" s="33">
        <v>1.60860863</v>
      </c>
      <c r="G34" s="33">
        <v>2.596107688</v>
      </c>
      <c r="H34" s="33">
        <v>3.449478697</v>
      </c>
      <c r="I34" s="33">
        <v>4.1125492929999998</v>
      </c>
      <c r="J34" s="33">
        <v>4.9334035439999999</v>
      </c>
      <c r="K34" s="33">
        <v>5.5889811800000002</v>
      </c>
      <c r="L34" s="33">
        <v>5.9404649110000003</v>
      </c>
      <c r="M34" s="33">
        <v>6.1980763159999999</v>
      </c>
      <c r="N34" s="33">
        <v>6.3751948220000001</v>
      </c>
      <c r="O34" s="33">
        <v>6.4094599810000004</v>
      </c>
      <c r="P34" s="33">
        <v>6.4963728119999997</v>
      </c>
      <c r="Q34" s="33">
        <v>6.5864563670000003</v>
      </c>
      <c r="R34" s="33">
        <v>6.4835180240000003</v>
      </c>
      <c r="S34" s="33">
        <v>6.3596253999999997</v>
      </c>
      <c r="T34" s="33">
        <v>6.2540809270000004</v>
      </c>
      <c r="U34" s="33">
        <v>6.3679144089999999</v>
      </c>
      <c r="V34" s="33">
        <v>6.5425459479999999</v>
      </c>
      <c r="W34" s="33">
        <v>6.7381012629999999</v>
      </c>
      <c r="X34" s="33">
        <v>6.7230817089999997</v>
      </c>
      <c r="Y34" s="33">
        <v>6.7303337120000002</v>
      </c>
      <c r="Z34" s="33">
        <v>6.8345511380000001</v>
      </c>
      <c r="AA34" s="33">
        <v>6.9398806100000003</v>
      </c>
      <c r="AB34" s="33">
        <v>7.0388122659999999</v>
      </c>
      <c r="AC34" s="33">
        <v>7.1383431259999996</v>
      </c>
      <c r="AD34" s="33">
        <v>7.2404657920000002</v>
      </c>
      <c r="AE34" s="33">
        <v>7.3569113570000004</v>
      </c>
      <c r="AF34" s="33">
        <v>7.4756157590000001</v>
      </c>
      <c r="AG34" s="33">
        <v>7.5987693519999997</v>
      </c>
      <c r="AH34" s="33">
        <v>7.7255331810000003</v>
      </c>
      <c r="AI34" s="33">
        <v>7.8560714059999999</v>
      </c>
      <c r="AJ34" s="33">
        <v>7.9062208219999999</v>
      </c>
      <c r="AK34" s="33">
        <v>7.9620009380000001</v>
      </c>
      <c r="AL34" s="33">
        <v>8.0226487500000001</v>
      </c>
      <c r="AM34" s="33">
        <v>8.0855039499999997</v>
      </c>
      <c r="AN34" s="33">
        <v>8.1505809199999995</v>
      </c>
      <c r="AO34" s="33">
        <v>8.1907105740000006</v>
      </c>
      <c r="AP34" s="33">
        <v>8.2273913039999904</v>
      </c>
      <c r="AQ34" s="33">
        <v>8.2612275369999999</v>
      </c>
      <c r="AR34" s="33">
        <v>8.2945080799999999</v>
      </c>
      <c r="AS34" s="33">
        <v>8.3272955110000009</v>
      </c>
      <c r="AT34" s="33">
        <v>8.3123744179999903</v>
      </c>
      <c r="AU34" s="33">
        <v>8.295997946</v>
      </c>
      <c r="AV34" s="33">
        <v>8.2784466729999995</v>
      </c>
      <c r="AW34" s="33">
        <v>8.2604470110000001</v>
      </c>
      <c r="AX34" s="33">
        <v>8.2455578569999997</v>
      </c>
      <c r="AY34" s="37"/>
      <c r="BC34" s="37"/>
    </row>
    <row r="35" spans="1:55">
      <c r="A35" s="52"/>
      <c r="B35" s="56"/>
      <c r="C35" t="s">
        <v>179</v>
      </c>
      <c r="D35" s="33">
        <v>0.19372928894524399</v>
      </c>
      <c r="E35" s="33">
        <v>0.196839675342774</v>
      </c>
      <c r="F35" s="33">
        <v>0.2010760788</v>
      </c>
      <c r="G35" s="33">
        <v>0.19156284179999999</v>
      </c>
      <c r="H35" s="33">
        <v>0.17765875249999999</v>
      </c>
      <c r="I35" s="33">
        <v>0.1610170944</v>
      </c>
      <c r="J35" s="33">
        <v>0.1549194404</v>
      </c>
      <c r="K35" s="33">
        <v>0.14629211080000001</v>
      </c>
      <c r="L35" s="33">
        <v>0.1336827115</v>
      </c>
      <c r="M35" s="33">
        <v>0.12326770500000001</v>
      </c>
      <c r="N35" s="33">
        <v>0.1151468216</v>
      </c>
      <c r="O35" s="33">
        <v>0.1083257593</v>
      </c>
      <c r="P35" s="33">
        <v>0.16300193869999999</v>
      </c>
      <c r="Q35" s="33">
        <v>0.21789210270000001</v>
      </c>
      <c r="R35" s="33">
        <v>0.26504613510000002</v>
      </c>
      <c r="S35" s="33">
        <v>0.3083943469</v>
      </c>
      <c r="T35" s="33">
        <v>0.3497658998</v>
      </c>
      <c r="U35" s="33">
        <v>0.32267355530000003</v>
      </c>
      <c r="V35" s="33">
        <v>0.29987553779999998</v>
      </c>
      <c r="W35" s="33">
        <v>0.27873478950000002</v>
      </c>
      <c r="X35" s="33">
        <v>0.35622384159999998</v>
      </c>
      <c r="Y35" s="33">
        <v>0.4353711757</v>
      </c>
      <c r="Z35" s="33">
        <v>0.43639439470000002</v>
      </c>
      <c r="AA35" s="33">
        <v>0.43744439909999999</v>
      </c>
      <c r="AB35" s="33">
        <v>0.43805260439999999</v>
      </c>
      <c r="AC35" s="33">
        <v>0.43852064680000002</v>
      </c>
      <c r="AD35" s="33">
        <v>0.43911626110000002</v>
      </c>
      <c r="AE35" s="33">
        <v>0.45703221589999998</v>
      </c>
      <c r="AF35" s="33">
        <v>0.47509421089999998</v>
      </c>
      <c r="AG35" s="33">
        <v>0.49345376400000002</v>
      </c>
      <c r="AH35" s="33">
        <v>0.51218084129999997</v>
      </c>
      <c r="AI35" s="33">
        <v>0.53118955680000002</v>
      </c>
      <c r="AJ35" s="33">
        <v>0.55404940459999996</v>
      </c>
      <c r="AK35" s="33">
        <v>0.57739448729999998</v>
      </c>
      <c r="AL35" s="33">
        <v>0.60120750820000002</v>
      </c>
      <c r="AM35" s="33">
        <v>0.62572790889999996</v>
      </c>
      <c r="AN35" s="33">
        <v>0.65056753379999999</v>
      </c>
      <c r="AO35" s="33">
        <v>0.67001158780000003</v>
      </c>
      <c r="AP35" s="33">
        <v>0.68916658200000003</v>
      </c>
      <c r="AQ35" s="33">
        <v>0.70806420530000003</v>
      </c>
      <c r="AR35" s="33">
        <v>0.72688880170000003</v>
      </c>
      <c r="AS35" s="33">
        <v>0.74564314629999995</v>
      </c>
      <c r="AT35" s="33">
        <v>0.75964765000000001</v>
      </c>
      <c r="AU35" s="33">
        <v>0.77351302290000001</v>
      </c>
      <c r="AV35" s="33">
        <v>0.78725781790000005</v>
      </c>
      <c r="AW35" s="33">
        <v>0.80094585330000001</v>
      </c>
      <c r="AX35" s="33">
        <v>0.81492627900000003</v>
      </c>
      <c r="AY35" s="37"/>
      <c r="BC35" s="37"/>
    </row>
    <row r="36" spans="1:55">
      <c r="A36" s="52"/>
      <c r="B36" s="56"/>
      <c r="C36" t="s">
        <v>180</v>
      </c>
      <c r="D36" s="33">
        <v>0.57343869527792402</v>
      </c>
      <c r="E36" s="33">
        <v>0.58264543901461296</v>
      </c>
      <c r="F36" s="33">
        <v>0.59518519319999996</v>
      </c>
      <c r="G36" s="33">
        <v>0.57858168919999997</v>
      </c>
      <c r="H36" s="33">
        <v>0.54752219000000002</v>
      </c>
      <c r="I36" s="33">
        <v>0.50634765729999998</v>
      </c>
      <c r="J36" s="33">
        <v>0.49710077699999999</v>
      </c>
      <c r="K36" s="33">
        <v>0.478984138</v>
      </c>
      <c r="L36" s="33">
        <v>0.4466189787</v>
      </c>
      <c r="M36" s="33">
        <v>0.42021634549999998</v>
      </c>
      <c r="N36" s="33">
        <v>0.40053206419999998</v>
      </c>
      <c r="O36" s="33">
        <v>0.3844844489</v>
      </c>
      <c r="P36" s="33">
        <v>0.56467610980000005</v>
      </c>
      <c r="Q36" s="33">
        <v>0.74558545450000002</v>
      </c>
      <c r="R36" s="33">
        <v>0.90020312449999995</v>
      </c>
      <c r="S36" s="33">
        <v>1.042212597</v>
      </c>
      <c r="T36" s="33">
        <v>1.1778024579999999</v>
      </c>
      <c r="U36" s="33">
        <v>1.0160620410000001</v>
      </c>
      <c r="V36" s="33">
        <v>0.87066661960000002</v>
      </c>
      <c r="W36" s="33">
        <v>0.73187835859999995</v>
      </c>
      <c r="X36" s="33">
        <v>0.73926814559999998</v>
      </c>
      <c r="Y36" s="33">
        <v>0.74916213760000006</v>
      </c>
      <c r="Z36" s="33">
        <v>0.75211728150000001</v>
      </c>
      <c r="AA36" s="33">
        <v>0.75512794719999998</v>
      </c>
      <c r="AB36" s="33">
        <v>0.75738422549999995</v>
      </c>
      <c r="AC36" s="33">
        <v>0.75911416600000003</v>
      </c>
      <c r="AD36" s="33">
        <v>0.76107009859999997</v>
      </c>
      <c r="AE36" s="33">
        <v>0.75865266090000005</v>
      </c>
      <c r="AF36" s="33">
        <v>0.75646043959999998</v>
      </c>
      <c r="AG36" s="33">
        <v>0.75469844580000001</v>
      </c>
      <c r="AH36" s="33">
        <v>0.75312995029999996</v>
      </c>
      <c r="AI36" s="33">
        <v>0.75188703599999995</v>
      </c>
      <c r="AJ36" s="33">
        <v>0.75238097110000002</v>
      </c>
      <c r="AK36" s="33">
        <v>0.75339069359999999</v>
      </c>
      <c r="AL36" s="33">
        <v>0.75483559369999997</v>
      </c>
      <c r="AM36" s="33">
        <v>0.75647527910000001</v>
      </c>
      <c r="AN36" s="33">
        <v>0.75829105399999996</v>
      </c>
      <c r="AO36" s="33">
        <v>0.75759131310000005</v>
      </c>
      <c r="AP36" s="33">
        <v>0.75657445980000004</v>
      </c>
      <c r="AQ36" s="33">
        <v>0.75530124639999996</v>
      </c>
      <c r="AR36" s="33">
        <v>0.75398416089999998</v>
      </c>
      <c r="AS36" s="33">
        <v>0.75262963100000002</v>
      </c>
      <c r="AT36" s="33">
        <v>0.75229026430000001</v>
      </c>
      <c r="AU36" s="33">
        <v>0.75181877909999995</v>
      </c>
      <c r="AV36" s="33">
        <v>0.75124010210000003</v>
      </c>
      <c r="AW36" s="33">
        <v>0.75061980650000004</v>
      </c>
      <c r="AX36" s="33">
        <v>0.75028155419999998</v>
      </c>
      <c r="AY36" s="37"/>
      <c r="BC36" s="37"/>
    </row>
    <row r="37" spans="1:55">
      <c r="A37" s="52"/>
      <c r="B37" s="56"/>
      <c r="C37" t="s">
        <v>181</v>
      </c>
      <c r="D37" s="33">
        <v>0.19372928894524399</v>
      </c>
      <c r="E37" s="33">
        <v>0.196839675342774</v>
      </c>
      <c r="F37" s="33">
        <v>0.2010760788</v>
      </c>
      <c r="G37" s="33">
        <v>0.2031975724</v>
      </c>
      <c r="H37" s="33">
        <v>0.1998946157</v>
      </c>
      <c r="I37" s="33">
        <v>0.1921735963</v>
      </c>
      <c r="J37" s="33">
        <v>0.19612587579999999</v>
      </c>
      <c r="K37" s="33">
        <v>0.19645230399999999</v>
      </c>
      <c r="L37" s="33">
        <v>0.19042269640000001</v>
      </c>
      <c r="M37" s="33">
        <v>0.18625160290000001</v>
      </c>
      <c r="N37" s="33">
        <v>0.18454823989999999</v>
      </c>
      <c r="O37" s="33">
        <v>0.1841606922</v>
      </c>
      <c r="P37" s="33">
        <v>0.21416769990000001</v>
      </c>
      <c r="Q37" s="33">
        <v>0.24434874070000001</v>
      </c>
      <c r="R37" s="33">
        <v>0.26667061930000002</v>
      </c>
      <c r="S37" s="33">
        <v>0.28660580619999998</v>
      </c>
      <c r="T37" s="33">
        <v>0.30588585979999999</v>
      </c>
      <c r="U37" s="33">
        <v>0.29211805280000003</v>
      </c>
      <c r="V37" s="33">
        <v>0.28184057699999998</v>
      </c>
      <c r="W37" s="33">
        <v>0.27286796079999998</v>
      </c>
      <c r="X37" s="33">
        <v>0.27608028779999999</v>
      </c>
      <c r="Y37" s="33">
        <v>0.28023057699999998</v>
      </c>
      <c r="Z37" s="33">
        <v>0.28428047820000002</v>
      </c>
      <c r="AA37" s="33">
        <v>0.28837439669999998</v>
      </c>
      <c r="AB37" s="33">
        <v>0.2922005157</v>
      </c>
      <c r="AC37" s="33">
        <v>0.29593722649999998</v>
      </c>
      <c r="AD37" s="33">
        <v>0.29977920330000002</v>
      </c>
      <c r="AE37" s="33">
        <v>0.29907000099999997</v>
      </c>
      <c r="AF37" s="33">
        <v>0.29844971209999999</v>
      </c>
      <c r="AG37" s="33">
        <v>0.297999507</v>
      </c>
      <c r="AH37" s="33">
        <v>0.2976429954</v>
      </c>
      <c r="AI37" s="33">
        <v>0.29741595739999999</v>
      </c>
      <c r="AJ37" s="33">
        <v>0.2978124218</v>
      </c>
      <c r="AK37" s="33">
        <v>0.29841399029999999</v>
      </c>
      <c r="AL37" s="33">
        <v>0.29918913089999999</v>
      </c>
      <c r="AM37" s="33">
        <v>0.30006937700000003</v>
      </c>
      <c r="AN37" s="33">
        <v>0.30102119420000001</v>
      </c>
      <c r="AO37" s="33">
        <v>0.30106031030000002</v>
      </c>
      <c r="AP37" s="33">
        <v>0.30097327260000001</v>
      </c>
      <c r="AQ37" s="33">
        <v>0.30078387499999998</v>
      </c>
      <c r="AR37" s="33">
        <v>0.30057650190000001</v>
      </c>
      <c r="AS37" s="33">
        <v>0.3003536617</v>
      </c>
      <c r="AT37" s="33">
        <v>0.30035362389999998</v>
      </c>
      <c r="AU37" s="33">
        <v>0.3003007835</v>
      </c>
      <c r="AV37" s="33">
        <v>0.30020503009999999</v>
      </c>
      <c r="AW37" s="33">
        <v>0.30009252120000002</v>
      </c>
      <c r="AX37" s="33">
        <v>0.30009269039999997</v>
      </c>
      <c r="AY37" s="37"/>
      <c r="BC37" s="37"/>
    </row>
    <row r="38" spans="1:55">
      <c r="A38" s="52"/>
      <c r="B38" s="56"/>
      <c r="C38" t="s">
        <v>182</v>
      </c>
      <c r="D38" s="33">
        <v>0.38745857789048899</v>
      </c>
      <c r="E38" s="33">
        <v>0.39367935068554899</v>
      </c>
      <c r="F38" s="33">
        <v>0.4021521575</v>
      </c>
      <c r="G38" s="33">
        <v>0.52066117190000005</v>
      </c>
      <c r="H38" s="33">
        <v>0.65621243110000005</v>
      </c>
      <c r="I38" s="33">
        <v>0.80824635590000005</v>
      </c>
      <c r="J38" s="33">
        <v>1.0567971030000001</v>
      </c>
      <c r="K38" s="33">
        <v>1.356189962</v>
      </c>
      <c r="L38" s="33">
        <v>1.6841811019999999</v>
      </c>
      <c r="M38" s="33">
        <v>2.1104583180000001</v>
      </c>
      <c r="N38" s="33">
        <v>2.6791272909999999</v>
      </c>
      <c r="O38" s="33">
        <v>3.4252088719999998</v>
      </c>
      <c r="P38" s="33">
        <v>3.197994096</v>
      </c>
      <c r="Q38" s="33">
        <v>2.9716487859999998</v>
      </c>
      <c r="R38" s="33">
        <v>2.6651632940000001</v>
      </c>
      <c r="S38" s="33">
        <v>2.3652328470000001</v>
      </c>
      <c r="T38" s="33">
        <v>2.0868691209999999</v>
      </c>
      <c r="U38" s="33">
        <v>2.1349100079999999</v>
      </c>
      <c r="V38" s="33">
        <v>2.2029693099999998</v>
      </c>
      <c r="W38" s="33">
        <v>2.2778640769999998</v>
      </c>
      <c r="X38" s="33">
        <v>2.3685934999999998</v>
      </c>
      <c r="Y38" s="33">
        <v>2.467755929</v>
      </c>
      <c r="Z38" s="33">
        <v>2.6032833740000001</v>
      </c>
      <c r="AA38" s="33">
        <v>2.739986928</v>
      </c>
      <c r="AB38" s="33">
        <v>2.8748200939999999</v>
      </c>
      <c r="AC38" s="33">
        <v>3.0159109050000001</v>
      </c>
      <c r="AD38" s="33">
        <v>3.1586518510000001</v>
      </c>
      <c r="AE38" s="33">
        <v>3.2631124269999998</v>
      </c>
      <c r="AF38" s="33">
        <v>3.3686031490000001</v>
      </c>
      <c r="AG38" s="33">
        <v>3.4761719069999999</v>
      </c>
      <c r="AH38" s="33">
        <v>3.5899551700000001</v>
      </c>
      <c r="AI38" s="33">
        <v>3.7056593069999999</v>
      </c>
      <c r="AJ38" s="33">
        <v>3.7773955360000002</v>
      </c>
      <c r="AK38" s="33">
        <v>3.852045843</v>
      </c>
      <c r="AL38" s="33">
        <v>3.9293350139999998</v>
      </c>
      <c r="AM38" s="33">
        <v>4.0104958689999997</v>
      </c>
      <c r="AN38" s="33">
        <v>4.0931332769999997</v>
      </c>
      <c r="AO38" s="33">
        <v>4.1590443859999997</v>
      </c>
      <c r="AP38" s="33">
        <v>4.2231846810000002</v>
      </c>
      <c r="AQ38" s="33">
        <v>4.2858110549999999</v>
      </c>
      <c r="AR38" s="33">
        <v>4.3480775830000002</v>
      </c>
      <c r="AS38" s="33">
        <v>4.4100094370000003</v>
      </c>
      <c r="AT38" s="33">
        <v>4.5018847119999998</v>
      </c>
      <c r="AU38" s="33">
        <v>4.5929319189999998</v>
      </c>
      <c r="AV38" s="33">
        <v>4.6832569099999999</v>
      </c>
      <c r="AW38" s="33">
        <v>4.7732364079999998</v>
      </c>
      <c r="AX38" s="33">
        <v>4.8649533900000002</v>
      </c>
      <c r="AY38" s="37"/>
      <c r="BC38" s="37"/>
    </row>
    <row r="39" spans="1:55">
      <c r="A39" s="37"/>
      <c r="B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BC39" s="37"/>
    </row>
    <row r="40" spans="1:55">
      <c r="A40" s="37"/>
      <c r="B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43" t="s">
        <v>186</v>
      </c>
      <c r="AZ40" s="44" t="s">
        <v>187</v>
      </c>
      <c r="BA40" s="44" t="s">
        <v>188</v>
      </c>
      <c r="BB40" s="44" t="s">
        <v>189</v>
      </c>
      <c r="BC40" s="37"/>
    </row>
    <row r="41" spans="1:55">
      <c r="A41" s="57" t="s">
        <v>190</v>
      </c>
      <c r="B41" s="42" t="s">
        <v>184</v>
      </c>
      <c r="C41" t="s">
        <v>185</v>
      </c>
      <c r="D41" s="33">
        <v>2.1310596729682802</v>
      </c>
      <c r="E41" s="33">
        <v>2.1652745253285728</v>
      </c>
      <c r="F41" s="33">
        <v>2.199959789087313</v>
      </c>
      <c r="G41" s="33">
        <v>2.1850370778047319</v>
      </c>
      <c r="H41" s="33">
        <v>2.027711138351783</v>
      </c>
      <c r="I41" s="33">
        <v>1.8273228676981181</v>
      </c>
      <c r="J41" s="33">
        <v>1.7726844565866613</v>
      </c>
      <c r="K41" s="33">
        <v>1.707386981439899</v>
      </c>
      <c r="L41" s="33">
        <v>1.6465432610806556</v>
      </c>
      <c r="M41" s="33">
        <v>1.6430918647994217</v>
      </c>
      <c r="N41" s="33">
        <v>1.5875039087777567</v>
      </c>
      <c r="O41" s="33">
        <v>1.5097292640155227</v>
      </c>
      <c r="P41" s="33">
        <v>1.277888926320053</v>
      </c>
      <c r="Q41" s="33">
        <v>1.0381378990661538</v>
      </c>
      <c r="R41" s="33">
        <v>0.82446928750491677</v>
      </c>
      <c r="S41" s="33">
        <v>0.73809171887502045</v>
      </c>
      <c r="T41" s="33">
        <v>0.6705581959915875</v>
      </c>
      <c r="U41" s="33">
        <v>0.64118559291329658</v>
      </c>
      <c r="V41" s="33">
        <v>0.62769808497535096</v>
      </c>
      <c r="W41" s="33">
        <v>0.62334146889187469</v>
      </c>
      <c r="X41" s="33">
        <v>0.62649447518443591</v>
      </c>
      <c r="Y41" s="33">
        <v>0.63289442450526356</v>
      </c>
      <c r="Z41" s="33">
        <v>0.62604427100688875</v>
      </c>
      <c r="AA41" s="33">
        <v>0.62966033304476865</v>
      </c>
      <c r="AB41" s="33">
        <v>0.64329677188788381</v>
      </c>
      <c r="AC41" s="33">
        <v>0.66352970312641923</v>
      </c>
      <c r="AD41" s="33">
        <v>0.68816948332504668</v>
      </c>
      <c r="AE41" s="33">
        <v>0.71588094992981066</v>
      </c>
      <c r="AF41" s="33">
        <v>0.74594576402468926</v>
      </c>
      <c r="AG41" s="33">
        <v>0.7781238405279195</v>
      </c>
      <c r="AH41" s="33">
        <v>0.81226645627774841</v>
      </c>
      <c r="AI41" s="33">
        <v>0.84828259836990272</v>
      </c>
      <c r="AJ41" s="33">
        <v>0.8864433956053801</v>
      </c>
      <c r="AK41" s="33">
        <v>0.92673627821217419</v>
      </c>
      <c r="AL41" s="33">
        <v>0.96909979504703281</v>
      </c>
      <c r="AM41" s="33">
        <v>1.0134474811255236</v>
      </c>
      <c r="AN41" s="33">
        <v>1.0596874866167987</v>
      </c>
      <c r="AO41" s="33">
        <v>1.1060867634761287</v>
      </c>
      <c r="AP41" s="33">
        <v>1.1532104764917346</v>
      </c>
      <c r="AQ41" s="33">
        <v>1.2011431177567169</v>
      </c>
      <c r="AR41" s="33">
        <v>1.2499677869835313</v>
      </c>
      <c r="AS41" s="33">
        <v>1.2996075006439325</v>
      </c>
      <c r="AT41" s="33">
        <v>1.350787130399228</v>
      </c>
      <c r="AU41" s="33">
        <v>1.4031019129043014</v>
      </c>
      <c r="AV41" s="33">
        <v>1.4562811167678051</v>
      </c>
      <c r="AW41" s="33">
        <v>1.5100749603618941</v>
      </c>
      <c r="AX41" s="33">
        <v>1.5644615113675457</v>
      </c>
      <c r="AY41" s="37"/>
      <c r="BC41" s="37"/>
    </row>
    <row r="42" spans="1:55">
      <c r="A42" s="57"/>
      <c r="B42" s="55" t="s">
        <v>164</v>
      </c>
      <c r="C42" t="s">
        <v>165</v>
      </c>
      <c r="D42" s="33">
        <v>800.92403467429938</v>
      </c>
      <c r="E42" s="33">
        <v>813.78312911721468</v>
      </c>
      <c r="F42" s="33">
        <v>826.92422544731494</v>
      </c>
      <c r="G42" s="33">
        <v>835.78434907766314</v>
      </c>
      <c r="H42" s="33">
        <v>830.93251601204861</v>
      </c>
      <c r="I42" s="33">
        <v>804.62732056365837</v>
      </c>
      <c r="J42" s="33">
        <v>806.50300805563177</v>
      </c>
      <c r="K42" s="33">
        <v>805.96719933912254</v>
      </c>
      <c r="L42" s="33">
        <v>794.56536547698477</v>
      </c>
      <c r="M42" s="33">
        <v>784.01765291810307</v>
      </c>
      <c r="N42" s="33">
        <v>776.46410371293143</v>
      </c>
      <c r="O42" s="33">
        <v>782.74625610943053</v>
      </c>
      <c r="P42" s="33">
        <v>776.76505335045158</v>
      </c>
      <c r="Q42" s="33">
        <v>777.36662444748208</v>
      </c>
      <c r="R42" s="33">
        <v>768.97861213080853</v>
      </c>
      <c r="S42" s="33">
        <v>757.5261231299379</v>
      </c>
      <c r="T42" s="33">
        <v>745.0762477736248</v>
      </c>
      <c r="U42" s="33">
        <v>735.12379039692598</v>
      </c>
      <c r="V42" s="33">
        <v>725.22015017346553</v>
      </c>
      <c r="W42" s="33">
        <v>715.9970070754672</v>
      </c>
      <c r="X42" s="33">
        <v>703.42440681536732</v>
      </c>
      <c r="Y42" s="33">
        <v>687.60714884646313</v>
      </c>
      <c r="Z42" s="33">
        <v>671.07688552271384</v>
      </c>
      <c r="AA42" s="33">
        <v>656.40635262930675</v>
      </c>
      <c r="AB42" s="33">
        <v>643.65619327009961</v>
      </c>
      <c r="AC42" s="33">
        <v>632.65767271397499</v>
      </c>
      <c r="AD42" s="33">
        <v>623.18518580435307</v>
      </c>
      <c r="AE42" s="33">
        <v>614.82864082374329</v>
      </c>
      <c r="AF42" s="33">
        <v>607.18460257598827</v>
      </c>
      <c r="AG42" s="33">
        <v>600.14191613157857</v>
      </c>
      <c r="AH42" s="33">
        <v>593.60175621105827</v>
      </c>
      <c r="AI42" s="33">
        <v>587.3514852451475</v>
      </c>
      <c r="AJ42" s="33">
        <v>581.74803493493607</v>
      </c>
      <c r="AK42" s="33">
        <v>576.62636776791805</v>
      </c>
      <c r="AL42" s="33">
        <v>571.86023407337098</v>
      </c>
      <c r="AM42" s="33">
        <v>567.36395772230696</v>
      </c>
      <c r="AN42" s="33">
        <v>563.07330888113154</v>
      </c>
      <c r="AO42" s="33">
        <v>559.52912663849179</v>
      </c>
      <c r="AP42" s="33">
        <v>556.35799382073685</v>
      </c>
      <c r="AQ42" s="33">
        <v>553.32984035897107</v>
      </c>
      <c r="AR42" s="33">
        <v>550.39034939598127</v>
      </c>
      <c r="AS42" s="33">
        <v>547.47448315541953</v>
      </c>
      <c r="AT42" s="33">
        <v>544.91358294774375</v>
      </c>
      <c r="AU42" s="33">
        <v>542.42360142871507</v>
      </c>
      <c r="AV42" s="33">
        <v>539.93039569911514</v>
      </c>
      <c r="AW42" s="33">
        <v>537.42831169513863</v>
      </c>
      <c r="AX42" s="33">
        <v>535.07320289943812</v>
      </c>
    </row>
    <row r="43" spans="1:55">
      <c r="A43" s="57"/>
      <c r="B43" s="55"/>
      <c r="C43" t="s">
        <v>166</v>
      </c>
      <c r="D43" s="33">
        <v>18.016249260050163</v>
      </c>
      <c r="E43" s="33">
        <v>18.30550596944131</v>
      </c>
      <c r="F43" s="33">
        <v>18.601144630806544</v>
      </c>
      <c r="G43" s="33">
        <v>24.95418490999208</v>
      </c>
      <c r="H43" s="33">
        <v>33.245996698232275</v>
      </c>
      <c r="I43" s="33">
        <v>41.434549712397668</v>
      </c>
      <c r="J43" s="33">
        <v>51.101138918409006</v>
      </c>
      <c r="K43" s="33">
        <v>60.752616792563479</v>
      </c>
      <c r="L43" s="33">
        <v>69.491027224136062</v>
      </c>
      <c r="M43" s="33">
        <v>78.042470350577887</v>
      </c>
      <c r="N43" s="33">
        <v>86.657720762206367</v>
      </c>
      <c r="O43" s="33">
        <v>96.821173333239855</v>
      </c>
      <c r="P43" s="33">
        <v>100.20980767630218</v>
      </c>
      <c r="Q43" s="33">
        <v>102.6299730011296</v>
      </c>
      <c r="R43" s="33">
        <v>103.33656584015446</v>
      </c>
      <c r="S43" s="33">
        <v>103.55907003725527</v>
      </c>
      <c r="T43" s="33">
        <v>103.655763249746</v>
      </c>
      <c r="U43" s="33">
        <v>107.07954383866264</v>
      </c>
      <c r="V43" s="33">
        <v>111.41220888981464</v>
      </c>
      <c r="W43" s="33">
        <v>115.99527945883274</v>
      </c>
      <c r="X43" s="33">
        <v>118.28008934794946</v>
      </c>
      <c r="Y43" s="33">
        <v>119.19764012031519</v>
      </c>
      <c r="Z43" s="33">
        <v>116.92174024571129</v>
      </c>
      <c r="AA43" s="33">
        <v>113.78622622029756</v>
      </c>
      <c r="AB43" s="33">
        <v>110.51118971734503</v>
      </c>
      <c r="AC43" s="33">
        <v>107.33641366481866</v>
      </c>
      <c r="AD43" s="33">
        <v>104.29950164111435</v>
      </c>
      <c r="AE43" s="33">
        <v>101.27749560924559</v>
      </c>
      <c r="AF43" s="33">
        <v>98.278515137274994</v>
      </c>
      <c r="AG43" s="33">
        <v>95.321832459835193</v>
      </c>
      <c r="AH43" s="33">
        <v>92.422039981028121</v>
      </c>
      <c r="AI43" s="33">
        <v>89.553481212240612</v>
      </c>
      <c r="AJ43" s="33">
        <v>86.876653029664709</v>
      </c>
      <c r="AK43" s="33">
        <v>84.314244934742192</v>
      </c>
      <c r="AL43" s="33">
        <v>81.833236549800574</v>
      </c>
      <c r="AM43" s="33">
        <v>79.410176462834926</v>
      </c>
      <c r="AN43" s="33">
        <v>77.045458245646387</v>
      </c>
      <c r="AO43" s="33">
        <v>75.007183297484616</v>
      </c>
      <c r="AP43" s="33">
        <v>73.124566256993973</v>
      </c>
      <c r="AQ43" s="33">
        <v>71.326150256217289</v>
      </c>
      <c r="AR43" s="33">
        <v>69.593880365177867</v>
      </c>
      <c r="AS43" s="33">
        <v>67.917251436760552</v>
      </c>
      <c r="AT43" s="33">
        <v>66.372886269987745</v>
      </c>
      <c r="AU43" s="33">
        <v>64.899165114383536</v>
      </c>
      <c r="AV43" s="33">
        <v>63.478381029746345</v>
      </c>
      <c r="AW43" s="33">
        <v>62.107548655874282</v>
      </c>
      <c r="AX43" s="33">
        <v>60.804725205897228</v>
      </c>
      <c r="AY43" s="37"/>
      <c r="AZ43" s="37"/>
      <c r="BA43" s="9"/>
      <c r="BB43" s="9"/>
      <c r="BC43" s="37"/>
    </row>
    <row r="44" spans="1:55">
      <c r="A44" s="57"/>
      <c r="B44" s="55" t="s">
        <v>167</v>
      </c>
      <c r="C44" t="s">
        <v>168</v>
      </c>
      <c r="D44" s="33">
        <v>3288.1018598855617</v>
      </c>
      <c r="E44" s="33">
        <v>3340.8933988127023</v>
      </c>
      <c r="F44" s="33">
        <v>3394.0333113268221</v>
      </c>
      <c r="G44" s="33">
        <v>3432.0460160980142</v>
      </c>
      <c r="H44" s="33">
        <v>3486.5580409053309</v>
      </c>
      <c r="I44" s="33">
        <v>3366.4773722125069</v>
      </c>
      <c r="J44" s="33">
        <v>3405.408139796426</v>
      </c>
      <c r="K44" s="33">
        <v>3496.4143090285647</v>
      </c>
      <c r="L44" s="33">
        <v>3566.0895068662066</v>
      </c>
      <c r="M44" s="33">
        <v>3574.277871688063</v>
      </c>
      <c r="N44" s="33">
        <v>3556.5399185705728</v>
      </c>
      <c r="O44" s="33">
        <v>3507.5559915601825</v>
      </c>
      <c r="P44" s="33">
        <v>3392.2194627142403</v>
      </c>
      <c r="Q44" s="33">
        <v>3320.2692738927485</v>
      </c>
      <c r="R44" s="33">
        <v>3269.7335898272609</v>
      </c>
      <c r="S44" s="33">
        <v>3148.6216545768325</v>
      </c>
      <c r="T44" s="33">
        <v>3025.9472230051265</v>
      </c>
      <c r="U44" s="33">
        <v>7938.9248384427392</v>
      </c>
      <c r="V44" s="33">
        <v>8381.6634781852972</v>
      </c>
      <c r="W44" s="33">
        <v>8812.2783992430323</v>
      </c>
      <c r="X44" s="33">
        <v>9225.365483788908</v>
      </c>
      <c r="Y44" s="33">
        <v>9036.9153568289166</v>
      </c>
      <c r="Z44" s="33">
        <v>4482.5529103024701</v>
      </c>
      <c r="AA44" s="33">
        <v>4439.9682841325966</v>
      </c>
      <c r="AB44" s="33">
        <v>4404.8627994465587</v>
      </c>
      <c r="AC44" s="33">
        <v>4376.2951286010311</v>
      </c>
      <c r="AD44" s="33">
        <v>4353.633616291113</v>
      </c>
      <c r="AE44" s="33">
        <v>3240.4297879133096</v>
      </c>
      <c r="AF44" s="33">
        <v>3132.3338843145884</v>
      </c>
      <c r="AG44" s="33">
        <v>3026.4407376242752</v>
      </c>
      <c r="AH44" s="33">
        <v>2922.0548509553892</v>
      </c>
      <c r="AI44" s="33">
        <v>2766.5567281828294</v>
      </c>
      <c r="AJ44" s="33">
        <v>2827.517660988859</v>
      </c>
      <c r="AK44" s="33">
        <v>2740.4666810842564</v>
      </c>
      <c r="AL44" s="33">
        <v>2653.6036602768154</v>
      </c>
      <c r="AM44" s="33">
        <v>2566.6810144817377</v>
      </c>
      <c r="AN44" s="33">
        <v>2423.6798010517255</v>
      </c>
      <c r="AO44" s="33">
        <v>2329.3709646043935</v>
      </c>
      <c r="AP44" s="33">
        <v>2242.4711496807777</v>
      </c>
      <c r="AQ44" s="33">
        <v>2155.2007515430796</v>
      </c>
      <c r="AR44" s="33">
        <v>2067.5117059714257</v>
      </c>
      <c r="AS44" s="33">
        <v>1919.101016111626</v>
      </c>
      <c r="AT44" s="33">
        <v>1794.7125518346852</v>
      </c>
      <c r="AU44" s="33">
        <v>1703.7393834434592</v>
      </c>
      <c r="AV44" s="33">
        <v>1612.0777922822517</v>
      </c>
      <c r="AW44" s="33">
        <v>1519.7944988394615</v>
      </c>
      <c r="AX44" s="33">
        <v>1427.2064823399658</v>
      </c>
      <c r="AY44" s="37">
        <f>U44</f>
        <v>7938.9248384427392</v>
      </c>
      <c r="AZ44" s="37">
        <f>AD44</f>
        <v>4353.633616291113</v>
      </c>
      <c r="BA44" s="9">
        <f>AVERAGE(X44:AD44)</f>
        <v>5759.9419399130838</v>
      </c>
      <c r="BB44" s="9">
        <f>AVERAGE(X44:AX44)</f>
        <v>3236.6868401080173</v>
      </c>
      <c r="BC44" s="37"/>
    </row>
    <row r="45" spans="1:55">
      <c r="A45" s="57"/>
      <c r="B45" s="55"/>
      <c r="C45" t="s">
        <v>169</v>
      </c>
      <c r="D45" s="33">
        <v>245.46226868817408</v>
      </c>
      <c r="E45" s="33">
        <v>249.40324480898349</v>
      </c>
      <c r="F45" s="33">
        <v>253.37022731687756</v>
      </c>
      <c r="G45" s="33">
        <v>246.66681815162434</v>
      </c>
      <c r="H45" s="33">
        <v>237.60945167876082</v>
      </c>
      <c r="I45" s="33">
        <v>215.44611027951763</v>
      </c>
      <c r="J45" s="33">
        <v>204.2669972118922</v>
      </c>
      <c r="K45" s="33">
        <v>196.22679963121971</v>
      </c>
      <c r="L45" s="33">
        <v>186.74206609772045</v>
      </c>
      <c r="M45" s="33">
        <v>174.0722538846322</v>
      </c>
      <c r="N45" s="33">
        <v>160.63782584997512</v>
      </c>
      <c r="O45" s="33">
        <v>146.46527021808043</v>
      </c>
      <c r="P45" s="33">
        <v>127.08938399749175</v>
      </c>
      <c r="Q45" s="33">
        <v>108.82571589385009</v>
      </c>
      <c r="R45" s="33">
        <v>91.070499582622375</v>
      </c>
      <c r="S45" s="33">
        <v>71.370823910494551</v>
      </c>
      <c r="T45" s="33">
        <v>52.561772938815736</v>
      </c>
      <c r="U45" s="33">
        <v>3.9790373981220593</v>
      </c>
      <c r="V45" s="33">
        <v>3.9535699855901623</v>
      </c>
      <c r="W45" s="33">
        <v>3.9255344060959798</v>
      </c>
      <c r="X45" s="33">
        <v>3.8930560251593778</v>
      </c>
      <c r="Y45" s="33">
        <v>3.8594699468375815</v>
      </c>
      <c r="Z45" s="33">
        <v>3.8249142285523541</v>
      </c>
      <c r="AA45" s="33">
        <v>3.7973011394628502</v>
      </c>
      <c r="AB45" s="33">
        <v>3.7759719173484214</v>
      </c>
      <c r="AC45" s="33">
        <v>3.7601613742972413</v>
      </c>
      <c r="AD45" s="33">
        <v>3.7493639137706745</v>
      </c>
      <c r="AE45" s="33">
        <v>3.743566684621543</v>
      </c>
      <c r="AF45" s="33">
        <v>3.7413661520142338</v>
      </c>
      <c r="AG45" s="33">
        <v>3.7417345539915545</v>
      </c>
      <c r="AH45" s="33">
        <v>3.7440610207814422</v>
      </c>
      <c r="AI45" s="33">
        <v>3.7479515175395615</v>
      </c>
      <c r="AJ45" s="33">
        <v>3.7526085995735978</v>
      </c>
      <c r="AK45" s="33">
        <v>3.7580910385264312</v>
      </c>
      <c r="AL45" s="33">
        <v>3.7642174881905643</v>
      </c>
      <c r="AM45" s="33">
        <v>3.770693087631126</v>
      </c>
      <c r="AN45" s="33">
        <v>3.7772459019936209</v>
      </c>
      <c r="AO45" s="33">
        <v>3.7842119157132372</v>
      </c>
      <c r="AP45" s="33">
        <v>3.7912859670596477</v>
      </c>
      <c r="AQ45" s="33">
        <v>3.7983070640762748</v>
      </c>
      <c r="AR45" s="33">
        <v>3.8051797125972522</v>
      </c>
      <c r="AS45" s="33">
        <v>3.811461767486374</v>
      </c>
      <c r="AT45" s="33">
        <v>3.8173299555640385</v>
      </c>
      <c r="AU45" s="33">
        <v>3.8222988372476658</v>
      </c>
      <c r="AV45" s="33">
        <v>3.8262095730731884</v>
      </c>
      <c r="AW45" s="33">
        <v>3.8290350180362243</v>
      </c>
      <c r="AX45" s="33">
        <v>3.8314127479025855</v>
      </c>
      <c r="AY45" s="37">
        <f>SUM(U48:U51)</f>
        <v>9737.2048801342971</v>
      </c>
      <c r="AZ45" s="37">
        <f>SUM(AD48:AD51)</f>
        <v>8630.8286975629162</v>
      </c>
      <c r="BA45" s="9">
        <f>SUM(AVERAGE(X48:AD48),AVERAGE(X49:AD49),AVERAGE(X50:AD50),AVERAGE(X51:AD51))</f>
        <v>8976.9582173677845</v>
      </c>
      <c r="BB45" s="9">
        <f>SUM(AVERAGE(X48:AX48),AVERAGE(X49:AX49),AVERAGE(X50:AX50),AVERAGE(X51:AX51))</f>
        <v>9874.6334139439405</v>
      </c>
      <c r="BC45" s="37"/>
    </row>
    <row r="46" spans="1:55">
      <c r="A46" s="57"/>
      <c r="B46" s="55"/>
      <c r="C46" t="s">
        <v>170</v>
      </c>
      <c r="D46" s="33">
        <v>81.270472511820699</v>
      </c>
      <c r="E46" s="33">
        <v>82.575296235677115</v>
      </c>
      <c r="F46" s="33">
        <v>83.888730341381972</v>
      </c>
      <c r="G46" s="33">
        <v>84.918947270591914</v>
      </c>
      <c r="H46" s="33">
        <v>86.389872572940476</v>
      </c>
      <c r="I46" s="33">
        <v>83.544048897213571</v>
      </c>
      <c r="J46" s="33">
        <v>84.649995067333123</v>
      </c>
      <c r="K46" s="33">
        <v>87.063964705349704</v>
      </c>
      <c r="L46" s="33">
        <v>88.958579827078722</v>
      </c>
      <c r="M46" s="33">
        <v>89.330911747735385</v>
      </c>
      <c r="N46" s="33">
        <v>89.05947575734919</v>
      </c>
      <c r="O46" s="33">
        <v>88.005874452657608</v>
      </c>
      <c r="P46" s="33">
        <v>92.018476008542692</v>
      </c>
      <c r="Q46" s="33">
        <v>99.682977119142549</v>
      </c>
      <c r="R46" s="33">
        <v>109.3484751531123</v>
      </c>
      <c r="S46" s="33">
        <v>117.74514001545381</v>
      </c>
      <c r="T46" s="33">
        <v>126.91876822035539</v>
      </c>
      <c r="U46" s="33">
        <v>0.64923596754746238</v>
      </c>
      <c r="V46" s="33">
        <v>0.64508060071036921</v>
      </c>
      <c r="W46" s="33">
        <v>0.64050620116370127</v>
      </c>
      <c r="X46" s="33">
        <v>0.63520689608103764</v>
      </c>
      <c r="Y46" s="33">
        <v>0.62972685473079526</v>
      </c>
      <c r="Z46" s="33">
        <v>121.07171673828773</v>
      </c>
      <c r="AA46" s="33">
        <v>118.94996744153006</v>
      </c>
      <c r="AB46" s="33">
        <v>117.04114074346845</v>
      </c>
      <c r="AC46" s="33">
        <v>115.31557582876007</v>
      </c>
      <c r="AD46" s="33">
        <v>113.75249350401293</v>
      </c>
      <c r="AE46" s="33">
        <v>185.59427042779575</v>
      </c>
      <c r="AF46" s="33">
        <v>186.69600885156447</v>
      </c>
      <c r="AG46" s="33">
        <v>187.92534537810761</v>
      </c>
      <c r="AH46" s="33">
        <v>189.25389620385786</v>
      </c>
      <c r="AI46" s="33">
        <v>190.66351736572886</v>
      </c>
      <c r="AJ46" s="33">
        <v>184.23775943705579</v>
      </c>
      <c r="AK46" s="33">
        <v>185.46021647966566</v>
      </c>
      <c r="AL46" s="33">
        <v>186.71739990030036</v>
      </c>
      <c r="AM46" s="33">
        <v>187.99509902666387</v>
      </c>
      <c r="AN46" s="33">
        <v>189.27995262250394</v>
      </c>
      <c r="AO46" s="33">
        <v>192.69652815887576</v>
      </c>
      <c r="AP46" s="33">
        <v>194.08884332407345</v>
      </c>
      <c r="AQ46" s="33">
        <v>195.48228488289263</v>
      </c>
      <c r="AR46" s="33">
        <v>196.87186860027754</v>
      </c>
      <c r="AS46" s="33">
        <v>198.23447736667205</v>
      </c>
      <c r="AT46" s="33">
        <v>2055.4007714507825</v>
      </c>
      <c r="AU46" s="33">
        <v>2121.0580043053083</v>
      </c>
      <c r="AV46" s="33">
        <v>2186.2743679342093</v>
      </c>
      <c r="AW46" s="33">
        <v>2250.9815971443154</v>
      </c>
      <c r="AX46" s="33">
        <v>2315.5113621158316</v>
      </c>
      <c r="AY46" s="37"/>
      <c r="AZ46" s="37"/>
      <c r="BC46" s="37"/>
    </row>
    <row r="47" spans="1:55">
      <c r="A47" s="57"/>
      <c r="B47" s="55"/>
      <c r="C47" t="s">
        <v>171</v>
      </c>
      <c r="D47" s="33">
        <v>114.26402477382184</v>
      </c>
      <c r="E47" s="33">
        <v>116.09857065131152</v>
      </c>
      <c r="F47" s="33">
        <v>117.94522244290641</v>
      </c>
      <c r="G47" s="33">
        <v>112.48404020478975</v>
      </c>
      <c r="H47" s="33">
        <v>105.22510190753358</v>
      </c>
      <c r="I47" s="33">
        <v>92.125397779830408</v>
      </c>
      <c r="J47" s="33">
        <v>84.242245410976182</v>
      </c>
      <c r="K47" s="33">
        <v>77.970314909951483</v>
      </c>
      <c r="L47" s="33">
        <v>71.370558419311109</v>
      </c>
      <c r="M47" s="33">
        <v>63.860618676112544</v>
      </c>
      <c r="N47" s="33">
        <v>56.468738125913049</v>
      </c>
      <c r="O47" s="33">
        <v>49.234268460914862</v>
      </c>
      <c r="P47" s="33">
        <v>40.437364302457851</v>
      </c>
      <c r="Q47" s="33">
        <v>32.253540817833127</v>
      </c>
      <c r="R47" s="33">
        <v>24.449673456313455</v>
      </c>
      <c r="S47" s="33">
        <v>16.383670324907918</v>
      </c>
      <c r="T47" s="33">
        <v>8.9953253711425383</v>
      </c>
      <c r="U47" s="33">
        <v>4.6484010121581774</v>
      </c>
      <c r="V47" s="33">
        <v>4.6186494082040168</v>
      </c>
      <c r="W47" s="33">
        <v>4.5858976135135689</v>
      </c>
      <c r="X47" s="33">
        <v>4.5479556378564192</v>
      </c>
      <c r="Y47" s="33">
        <v>4.5087196264251679</v>
      </c>
      <c r="Z47" s="33">
        <v>4.4683508591283285</v>
      </c>
      <c r="AA47" s="33">
        <v>4.4360926261277402</v>
      </c>
      <c r="AB47" s="33">
        <v>4.4111753504122815</v>
      </c>
      <c r="AC47" s="33">
        <v>4.3927051171133966</v>
      </c>
      <c r="AD47" s="33">
        <v>4.3800912810262238</v>
      </c>
      <c r="AE47" s="33">
        <v>4.3733188272244936</v>
      </c>
      <c r="AF47" s="33">
        <v>4.3707481152243313</v>
      </c>
      <c r="AG47" s="33">
        <v>4.3711784904292941</v>
      </c>
      <c r="AH47" s="33">
        <v>4.3738963216308973</v>
      </c>
      <c r="AI47" s="33">
        <v>4.378441287380868</v>
      </c>
      <c r="AJ47" s="33">
        <v>4.3838817960745722</v>
      </c>
      <c r="AK47" s="33">
        <v>4.3902865047208337</v>
      </c>
      <c r="AL47" s="33">
        <v>4.3974435612542679</v>
      </c>
      <c r="AM47" s="33">
        <v>4.4050085024570205</v>
      </c>
      <c r="AN47" s="33">
        <v>4.4126636468286113</v>
      </c>
      <c r="AO47" s="33">
        <v>4.420801500843508</v>
      </c>
      <c r="AP47" s="33">
        <v>4.4290655668980392</v>
      </c>
      <c r="AQ47" s="33">
        <v>4.4372677702142758</v>
      </c>
      <c r="AR47" s="33">
        <v>4.4452965540808878</v>
      </c>
      <c r="AS47" s="33">
        <v>4.452635390880717</v>
      </c>
      <c r="AT47" s="33">
        <v>4.4594907400585795</v>
      </c>
      <c r="AU47" s="33">
        <v>4.4652955004390202</v>
      </c>
      <c r="AV47" s="33">
        <v>4.4698641101255898</v>
      </c>
      <c r="AW47" s="33">
        <v>4.4731648578249681</v>
      </c>
      <c r="AX47" s="33">
        <v>4.4759425742962291</v>
      </c>
      <c r="AY47" s="37"/>
      <c r="AZ47" s="37"/>
      <c r="BC47" s="37"/>
    </row>
    <row r="48" spans="1:55">
      <c r="A48" s="57"/>
      <c r="B48" s="55"/>
      <c r="C48" t="s">
        <v>172</v>
      </c>
      <c r="D48" s="33">
        <v>135.96119863915095</v>
      </c>
      <c r="E48" s="33">
        <v>138.14409966119865</v>
      </c>
      <c r="F48" s="33">
        <v>140.34140483495321</v>
      </c>
      <c r="G48" s="33">
        <v>213.48281529372846</v>
      </c>
      <c r="H48" s="33">
        <v>315.88491719364379</v>
      </c>
      <c r="I48" s="33">
        <v>418.19967989693652</v>
      </c>
      <c r="J48" s="33">
        <v>540.17612911116794</v>
      </c>
      <c r="K48" s="33">
        <v>672.75093040154331</v>
      </c>
      <c r="L48" s="33">
        <v>801.24355973184333</v>
      </c>
      <c r="M48" s="33">
        <v>907.74187267182685</v>
      </c>
      <c r="N48" s="33">
        <v>987.52023681954074</v>
      </c>
      <c r="O48" s="33">
        <v>1025.9132809424927</v>
      </c>
      <c r="P48" s="33">
        <v>1115.1354531986401</v>
      </c>
      <c r="Q48" s="33">
        <v>1246.9370212853319</v>
      </c>
      <c r="R48" s="33">
        <v>1404.1900469224195</v>
      </c>
      <c r="S48" s="33">
        <v>1542.3028595823268</v>
      </c>
      <c r="T48" s="33">
        <v>1688.5331909570725</v>
      </c>
      <c r="U48" s="33">
        <v>4129.5705116182571</v>
      </c>
      <c r="V48" s="33">
        <v>4215.2804400483574</v>
      </c>
      <c r="W48" s="33">
        <v>4296.7346170347573</v>
      </c>
      <c r="X48" s="33">
        <v>4371.6094346823538</v>
      </c>
      <c r="Y48" s="33">
        <v>4443.3665104867887</v>
      </c>
      <c r="Z48" s="33">
        <v>3909.1442833577512</v>
      </c>
      <c r="AA48" s="33">
        <v>3964.6883511409892</v>
      </c>
      <c r="AB48" s="33">
        <v>4025.7136566580721</v>
      </c>
      <c r="AC48" s="33">
        <v>4091.8033726506192</v>
      </c>
      <c r="AD48" s="33">
        <v>4162.7613709072521</v>
      </c>
      <c r="AE48" s="33">
        <v>4164.3297580023682</v>
      </c>
      <c r="AF48" s="33">
        <v>4241.4320009927151</v>
      </c>
      <c r="AG48" s="33">
        <v>4321.4075839404923</v>
      </c>
      <c r="AH48" s="33">
        <v>4403.7018759689472</v>
      </c>
      <c r="AI48" s="33">
        <v>4487.9679407256972</v>
      </c>
      <c r="AJ48" s="33">
        <v>4268.2791415831953</v>
      </c>
      <c r="AK48" s="33">
        <v>4342.2006682933879</v>
      </c>
      <c r="AL48" s="33">
        <v>4417.075384635813</v>
      </c>
      <c r="AM48" s="33">
        <v>4492.5867778417323</v>
      </c>
      <c r="AN48" s="33">
        <v>4568.4248181938137</v>
      </c>
      <c r="AO48" s="33">
        <v>4589.5857534798042</v>
      </c>
      <c r="AP48" s="33">
        <v>4664.2279515344953</v>
      </c>
      <c r="AQ48" s="33">
        <v>4739.0506093918766</v>
      </c>
      <c r="AR48" s="33">
        <v>4813.9301481472039</v>
      </c>
      <c r="AS48" s="33">
        <v>4888.2917440768688</v>
      </c>
      <c r="AT48" s="33">
        <v>4829.2058870786195</v>
      </c>
      <c r="AU48" s="33">
        <v>4896.7628334661968</v>
      </c>
      <c r="AV48" s="33">
        <v>4963.1065249087042</v>
      </c>
      <c r="AW48" s="33">
        <v>5028.1504276134538</v>
      </c>
      <c r="AX48" s="33">
        <v>5092.6898113861998</v>
      </c>
      <c r="AY48" s="37"/>
      <c r="AZ48" s="37"/>
      <c r="BC48" s="37"/>
    </row>
    <row r="49" spans="1:55">
      <c r="A49" s="57"/>
      <c r="B49" s="55"/>
      <c r="C49" t="s">
        <v>173</v>
      </c>
      <c r="D49" s="33">
        <v>51.996238235815561</v>
      </c>
      <c r="E49" s="33">
        <v>52.831054659351395</v>
      </c>
      <c r="F49" s="33">
        <v>53.671379442290558</v>
      </c>
      <c r="G49" s="33">
        <v>64.977014219890222</v>
      </c>
      <c r="H49" s="33">
        <v>83.881184434662643</v>
      </c>
      <c r="I49" s="33">
        <v>106.57246556254074</v>
      </c>
      <c r="J49" s="33">
        <v>142.55819264481497</v>
      </c>
      <c r="K49" s="33">
        <v>194.312733663535</v>
      </c>
      <c r="L49" s="33">
        <v>264.82249218822056</v>
      </c>
      <c r="M49" s="33">
        <v>357.41279558683505</v>
      </c>
      <c r="N49" s="33">
        <v>481.26933845098159</v>
      </c>
      <c r="O49" s="33">
        <v>645.61501827269569</v>
      </c>
      <c r="P49" s="33">
        <v>779.07551917243927</v>
      </c>
      <c r="Q49" s="33">
        <v>912.08090662648226</v>
      </c>
      <c r="R49" s="33">
        <v>1052.1105539204898</v>
      </c>
      <c r="S49" s="33">
        <v>1173.0355662185052</v>
      </c>
      <c r="T49" s="33">
        <v>1297.5413776930238</v>
      </c>
      <c r="U49" s="33">
        <v>2217.5460994674859</v>
      </c>
      <c r="V49" s="33">
        <v>2273.2376939891874</v>
      </c>
      <c r="W49" s="33">
        <v>2326.5068954229646</v>
      </c>
      <c r="X49" s="33">
        <v>2376.0733583694364</v>
      </c>
      <c r="Y49" s="33">
        <v>2423.7959749747952</v>
      </c>
      <c r="Z49" s="33">
        <v>1480.428095439959</v>
      </c>
      <c r="AA49" s="33">
        <v>1497.5775769067254</v>
      </c>
      <c r="AB49" s="33">
        <v>1516.8465028253206</v>
      </c>
      <c r="AC49" s="33">
        <v>1538.0600744257006</v>
      </c>
      <c r="AD49" s="33">
        <v>1561.1291474513728</v>
      </c>
      <c r="AE49" s="33">
        <v>2557.7667339765658</v>
      </c>
      <c r="AF49" s="33">
        <v>2622.5317648109167</v>
      </c>
      <c r="AG49" s="33">
        <v>2689.0650530988214</v>
      </c>
      <c r="AH49" s="33">
        <v>2757.0532721864561</v>
      </c>
      <c r="AI49" s="33">
        <v>2826.303329297366</v>
      </c>
      <c r="AJ49" s="33">
        <v>2755.9025860095849</v>
      </c>
      <c r="AK49" s="33">
        <v>2820.8702236144545</v>
      </c>
      <c r="AL49" s="33">
        <v>2886.5095121563577</v>
      </c>
      <c r="AM49" s="33">
        <v>2952.6208949302913</v>
      </c>
      <c r="AN49" s="33">
        <v>3019.0040090154662</v>
      </c>
      <c r="AO49" s="33">
        <v>2801.356829864153</v>
      </c>
      <c r="AP49" s="33">
        <v>2856.6687453613131</v>
      </c>
      <c r="AQ49" s="33">
        <v>2912.126928338841</v>
      </c>
      <c r="AR49" s="33">
        <v>2967.6548055269004</v>
      </c>
      <c r="AS49" s="33">
        <v>3022.8958252250914</v>
      </c>
      <c r="AT49" s="33">
        <v>2086.3761295716854</v>
      </c>
      <c r="AU49" s="33">
        <v>2099.8613338349874</v>
      </c>
      <c r="AV49" s="33">
        <v>2112.7902414889786</v>
      </c>
      <c r="AW49" s="33">
        <v>2125.1388425575392</v>
      </c>
      <c r="AX49" s="33">
        <v>2137.2536189246202</v>
      </c>
    </row>
    <row r="50" spans="1:55">
      <c r="A50" s="57"/>
      <c r="B50" s="55"/>
      <c r="C50" t="s">
        <v>174</v>
      </c>
      <c r="D50" s="33">
        <v>271.99551546319799</v>
      </c>
      <c r="E50" s="33">
        <v>276.36249144340292</v>
      </c>
      <c r="F50" s="33">
        <v>280.75828341979599</v>
      </c>
      <c r="G50" s="33">
        <v>276.92732293944414</v>
      </c>
      <c r="H50" s="33">
        <v>271.90982160707449</v>
      </c>
      <c r="I50" s="33">
        <v>252.10944766613812</v>
      </c>
      <c r="J50" s="33">
        <v>244.62978439083352</v>
      </c>
      <c r="K50" s="33">
        <v>240.7048581632564</v>
      </c>
      <c r="L50" s="33">
        <v>234.87085003628599</v>
      </c>
      <c r="M50" s="33">
        <v>224.75729552204209</v>
      </c>
      <c r="N50" s="33">
        <v>213.14370197274746</v>
      </c>
      <c r="O50" s="33">
        <v>199.94135117080469</v>
      </c>
      <c r="P50" s="33">
        <v>205.05997453048974</v>
      </c>
      <c r="Q50" s="33">
        <v>220.18180063681086</v>
      </c>
      <c r="R50" s="33">
        <v>240.16514522630118</v>
      </c>
      <c r="S50" s="33">
        <v>257.4130654497622</v>
      </c>
      <c r="T50" s="33">
        <v>276.28720470016589</v>
      </c>
      <c r="U50" s="33">
        <v>1389.1345660026361</v>
      </c>
      <c r="V50" s="33">
        <v>1382.5324438344464</v>
      </c>
      <c r="W50" s="33">
        <v>1375.0012773732267</v>
      </c>
      <c r="X50" s="33">
        <v>1365.8788920504417</v>
      </c>
      <c r="Y50" s="33">
        <v>1356.329623551524</v>
      </c>
      <c r="Z50" s="33">
        <v>1443.182466917033</v>
      </c>
      <c r="AA50" s="33">
        <v>1437.364249730382</v>
      </c>
      <c r="AB50" s="33">
        <v>1433.8653235602239</v>
      </c>
      <c r="AC50" s="33">
        <v>1432.4170321306478</v>
      </c>
      <c r="AD50" s="33">
        <v>1432.8462173107066</v>
      </c>
      <c r="AE50" s="33">
        <v>1115.590392416462</v>
      </c>
      <c r="AF50" s="33">
        <v>1111.4826717845563</v>
      </c>
      <c r="AG50" s="33">
        <v>1108.1398189717938</v>
      </c>
      <c r="AH50" s="33">
        <v>1105.3743739976892</v>
      </c>
      <c r="AI50" s="33">
        <v>1103.0649477444733</v>
      </c>
      <c r="AJ50" s="33">
        <v>1100.973250058451</v>
      </c>
      <c r="AK50" s="33">
        <v>1099.1143478077115</v>
      </c>
      <c r="AL50" s="33">
        <v>1097.4330856826471</v>
      </c>
      <c r="AM50" s="33">
        <v>1095.8419887237146</v>
      </c>
      <c r="AN50" s="33">
        <v>1094.2613111663552</v>
      </c>
      <c r="AO50" s="33">
        <v>1092.7878640107033</v>
      </c>
      <c r="AP50" s="33">
        <v>1091.332661294532</v>
      </c>
      <c r="AQ50" s="33">
        <v>1089.8492108344251</v>
      </c>
      <c r="AR50" s="33">
        <v>1088.3103469533874</v>
      </c>
      <c r="AS50" s="33">
        <v>1086.5904314968022</v>
      </c>
      <c r="AT50" s="33">
        <v>1084.7413184229376</v>
      </c>
      <c r="AU50" s="33">
        <v>1082.6266578430593</v>
      </c>
      <c r="AV50" s="33">
        <v>1080.2040955593689</v>
      </c>
      <c r="AW50" s="33">
        <v>1077.4689220998923</v>
      </c>
      <c r="AX50" s="33">
        <v>1074.6029630263504</v>
      </c>
      <c r="AY50" s="37"/>
      <c r="AZ50" s="37"/>
      <c r="BC50" s="37"/>
    </row>
    <row r="51" spans="1:55" ht="15" customHeight="1">
      <c r="A51" s="57"/>
      <c r="B51" s="55"/>
      <c r="C51" t="s">
        <v>175</v>
      </c>
      <c r="D51" s="33">
        <v>94.489205929089295</v>
      </c>
      <c r="E51" s="33">
        <v>96.006260693680488</v>
      </c>
      <c r="F51" s="33">
        <v>97.533325622786634</v>
      </c>
      <c r="G51" s="33">
        <v>106.41184907827954</v>
      </c>
      <c r="H51" s="33">
        <v>120.0969895998165</v>
      </c>
      <c r="I51" s="33">
        <v>130.95831301742865</v>
      </c>
      <c r="J51" s="33">
        <v>150.00328314159154</v>
      </c>
      <c r="K51" s="33">
        <v>174.78221031102544</v>
      </c>
      <c r="L51" s="33">
        <v>203.02129007394015</v>
      </c>
      <c r="M51" s="33">
        <v>232.72710085255079</v>
      </c>
      <c r="N51" s="33">
        <v>265.65406796733635</v>
      </c>
      <c r="O51" s="33">
        <v>301.40656023749153</v>
      </c>
      <c r="P51" s="33">
        <v>305.79543749839769</v>
      </c>
      <c r="Q51" s="33">
        <v>301.01903616543825</v>
      </c>
      <c r="R51" s="33">
        <v>291.99110310370213</v>
      </c>
      <c r="S51" s="33">
        <v>273.01593889199023</v>
      </c>
      <c r="T51" s="33">
        <v>251.95165886385848</v>
      </c>
      <c r="U51" s="33">
        <v>2000.953703045918</v>
      </c>
      <c r="V51" s="33">
        <v>2067.8512630056885</v>
      </c>
      <c r="W51" s="33">
        <v>2132.326958694056</v>
      </c>
      <c r="X51" s="33">
        <v>2193.1693813178367</v>
      </c>
      <c r="Y51" s="33">
        <v>2252.0559111679117</v>
      </c>
      <c r="Z51" s="33">
        <v>1380.9606532128075</v>
      </c>
      <c r="AA51" s="33">
        <v>1401.4780577610193</v>
      </c>
      <c r="AB51" s="33">
        <v>1423.9217268489224</v>
      </c>
      <c r="AC51" s="33">
        <v>1448.1483138443064</v>
      </c>
      <c r="AD51" s="33">
        <v>1474.0919618935852</v>
      </c>
      <c r="AE51" s="33">
        <v>1239.464636179749</v>
      </c>
      <c r="AF51" s="33">
        <v>1255.661444604681</v>
      </c>
      <c r="AG51" s="33">
        <v>1272.7121381968914</v>
      </c>
      <c r="AH51" s="33">
        <v>1290.4410400570098</v>
      </c>
      <c r="AI51" s="33">
        <v>1308.7371300144307</v>
      </c>
      <c r="AJ51" s="33">
        <v>2296.5454773864822</v>
      </c>
      <c r="AK51" s="33">
        <v>2365.4327981239544</v>
      </c>
      <c r="AL51" s="33">
        <v>2434.9279039782641</v>
      </c>
      <c r="AM51" s="33">
        <v>2504.8686126816815</v>
      </c>
      <c r="AN51" s="33">
        <v>2575.0877987052168</v>
      </c>
      <c r="AO51" s="33">
        <v>1706.8279588593605</v>
      </c>
      <c r="AP51" s="33">
        <v>1729.0920265279117</v>
      </c>
      <c r="AQ51" s="33">
        <v>1751.4028535631924</v>
      </c>
      <c r="AR51" s="33">
        <v>1773.7151285026541</v>
      </c>
      <c r="AS51" s="33">
        <v>1795.818288670652</v>
      </c>
      <c r="AT51" s="33">
        <v>1831.0823937890909</v>
      </c>
      <c r="AU51" s="33">
        <v>1853.3608688490629</v>
      </c>
      <c r="AV51" s="33">
        <v>1875.1724871800263</v>
      </c>
      <c r="AW51" s="33">
        <v>1896.4872805730308</v>
      </c>
      <c r="AX51" s="33">
        <v>1917.6074075212971</v>
      </c>
      <c r="AY51" s="37"/>
      <c r="AZ51" s="37"/>
      <c r="BC51" s="37"/>
    </row>
    <row r="52" spans="1:55">
      <c r="A52" s="57"/>
      <c r="B52" s="56" t="s">
        <v>176</v>
      </c>
      <c r="C52" t="s">
        <v>177</v>
      </c>
      <c r="D52" s="33">
        <v>1990.69122916484</v>
      </c>
      <c r="E52" s="33">
        <v>2022.6524207564075</v>
      </c>
      <c r="F52" s="33">
        <v>2006.3688740082791</v>
      </c>
      <c r="G52" s="33">
        <v>340.10588493458215</v>
      </c>
      <c r="H52" s="33">
        <v>0.12467996835134394</v>
      </c>
      <c r="I52" s="33">
        <v>0.1242913925006487</v>
      </c>
      <c r="J52" s="33">
        <v>679.328856985897</v>
      </c>
      <c r="K52" s="33">
        <v>30.149848444849997</v>
      </c>
      <c r="L52" s="33">
        <v>0.127604341257332</v>
      </c>
      <c r="M52" s="33">
        <v>0.12800616210364696</v>
      </c>
      <c r="N52" s="33">
        <v>0.12831913289600852</v>
      </c>
      <c r="O52" s="33">
        <v>0.12892380075411208</v>
      </c>
      <c r="P52" s="33">
        <v>714.25591464783452</v>
      </c>
      <c r="Q52" s="33">
        <v>815.8683160776767</v>
      </c>
      <c r="R52" s="33">
        <v>0.13143836186822555</v>
      </c>
      <c r="S52" s="33">
        <v>0.13077427318880502</v>
      </c>
      <c r="T52" s="33">
        <v>0.13044451181165351</v>
      </c>
      <c r="U52" s="33">
        <v>607.83722341254861</v>
      </c>
      <c r="V52" s="33">
        <v>796.49189672103444</v>
      </c>
      <c r="W52" s="33">
        <v>852.83926271076905</v>
      </c>
      <c r="X52" s="33">
        <v>573.03949281702717</v>
      </c>
      <c r="Y52" s="33">
        <v>1146.5862073326994</v>
      </c>
      <c r="Z52" s="33">
        <v>1209.896443914741</v>
      </c>
      <c r="AA52" s="33">
        <v>1212.2653795843828</v>
      </c>
      <c r="AB52" s="33">
        <v>1180.3855544421974</v>
      </c>
      <c r="AC52" s="33">
        <v>1164.1750657459468</v>
      </c>
      <c r="AD52" s="33">
        <v>1169.5808384519162</v>
      </c>
      <c r="AE52" s="33">
        <v>1341.489723257688</v>
      </c>
      <c r="AF52" s="33">
        <v>1359.0616034506136</v>
      </c>
      <c r="AG52" s="33">
        <v>1390.3421811983462</v>
      </c>
      <c r="AH52" s="33">
        <v>1410.7721194350718</v>
      </c>
      <c r="AI52" s="33">
        <v>1434.793618685768</v>
      </c>
      <c r="AJ52" s="33">
        <v>1503.9452806445217</v>
      </c>
      <c r="AK52" s="33">
        <v>1552.4733629892676</v>
      </c>
      <c r="AL52" s="33">
        <v>1595.7970244469366</v>
      </c>
      <c r="AM52" s="33">
        <v>1630.2343761933232</v>
      </c>
      <c r="AN52" s="33">
        <v>1664.6848917904867</v>
      </c>
      <c r="AO52" s="33">
        <v>1176.3219582188913</v>
      </c>
      <c r="AP52" s="33">
        <v>1174.9573681571446</v>
      </c>
      <c r="AQ52" s="33">
        <v>1178.9254174674272</v>
      </c>
      <c r="AR52" s="33">
        <v>1189.9204365481221</v>
      </c>
      <c r="AS52" s="33">
        <v>1199.6864900466492</v>
      </c>
      <c r="AT52" s="33">
        <v>1065.9978036455002</v>
      </c>
      <c r="AU52" s="33">
        <v>1071.3456208499369</v>
      </c>
      <c r="AV52" s="33">
        <v>1070.2833778167144</v>
      </c>
      <c r="AW52" s="33">
        <v>1068.6779685924237</v>
      </c>
      <c r="AX52" s="33">
        <v>1076.7952914830951</v>
      </c>
      <c r="AY52" s="37">
        <f>SUM(U53:U57)+U43</f>
        <v>2999.5519131110218</v>
      </c>
      <c r="AZ52" s="37">
        <f>SUM(AD53:AD57)+AD43</f>
        <v>3773.6452586853284</v>
      </c>
      <c r="BA52" s="9">
        <f>SUM(AVERAGE(X53:AD53),AVERAGE(X54:AD54),AVERAGE(X55:AD55),AVERAGE(X56:AD56),AVERAGE(X57:AD57))+AVERAGE(X43:AD43)</f>
        <v>3421.3310505207478</v>
      </c>
      <c r="BB52" s="9">
        <f>SUM(AVERAGE(X53:AX53),AVERAGE(X54:AX54),AVERAGE(X55:AX55),AVERAGE(X56:AX56),AVERAGE(X57:AX57))+AVERAGE(X43:AX43)</f>
        <v>3908.3858654970149</v>
      </c>
      <c r="BC52" s="37"/>
    </row>
    <row r="53" spans="1:55">
      <c r="A53" s="57"/>
      <c r="B53" s="56"/>
      <c r="C53" t="s">
        <v>178</v>
      </c>
      <c r="D53" s="33">
        <v>54.402937130308487</v>
      </c>
      <c r="E53" s="33">
        <v>55.276393883064245</v>
      </c>
      <c r="F53" s="33">
        <v>55.272678312975202</v>
      </c>
      <c r="G53" s="33">
        <v>824.93642824357403</v>
      </c>
      <c r="H53" s="33">
        <v>795.31958717333146</v>
      </c>
      <c r="I53" s="33">
        <v>725.54615557978423</v>
      </c>
      <c r="J53" s="33">
        <v>892.42216454218442</v>
      </c>
      <c r="K53" s="33">
        <v>837.59392403572497</v>
      </c>
      <c r="L53" s="33">
        <v>650.63341704087475</v>
      </c>
      <c r="M53" s="33">
        <v>603.21434344296244</v>
      </c>
      <c r="N53" s="33">
        <v>541.62779337454378</v>
      </c>
      <c r="O53" s="33">
        <v>436.6127146679363</v>
      </c>
      <c r="P53" s="33">
        <v>483.83598273704297</v>
      </c>
      <c r="Q53" s="33">
        <v>510.48907796995263</v>
      </c>
      <c r="R53" s="33">
        <v>327.50971610304674</v>
      </c>
      <c r="S53" s="33">
        <v>337.11593289196509</v>
      </c>
      <c r="T53" s="33">
        <v>367.83704596354937</v>
      </c>
      <c r="U53" s="33">
        <v>708.85266841553516</v>
      </c>
      <c r="V53" s="33">
        <v>494.49970162299383</v>
      </c>
      <c r="W53" s="33">
        <v>508.62906743981796</v>
      </c>
      <c r="X53" s="33">
        <v>276.25454551051268</v>
      </c>
      <c r="Y53" s="33">
        <v>438.59439335984553</v>
      </c>
      <c r="Z53" s="33">
        <v>539.3369445731654</v>
      </c>
      <c r="AA53" s="33">
        <v>548.65772090375106</v>
      </c>
      <c r="AB53" s="33">
        <v>550.90933407565547</v>
      </c>
      <c r="AC53" s="33">
        <v>561.45318487397526</v>
      </c>
      <c r="AD53" s="33">
        <v>575.92160403535775</v>
      </c>
      <c r="AE53" s="33">
        <v>636.68133792001811</v>
      </c>
      <c r="AF53" s="33">
        <v>655.1964716739401</v>
      </c>
      <c r="AG53" s="33">
        <v>678.81664864623008</v>
      </c>
      <c r="AH53" s="33">
        <v>702.0455205630052</v>
      </c>
      <c r="AI53" s="33">
        <v>724.73924476332388</v>
      </c>
      <c r="AJ53" s="33">
        <v>594.20402251134681</v>
      </c>
      <c r="AK53" s="33">
        <v>614.97214239485481</v>
      </c>
      <c r="AL53" s="33">
        <v>634.19067569403808</v>
      </c>
      <c r="AM53" s="33">
        <v>650.76710665058511</v>
      </c>
      <c r="AN53" s="33">
        <v>667.29222294867361</v>
      </c>
      <c r="AO53" s="33">
        <v>544.11596168534459</v>
      </c>
      <c r="AP53" s="33">
        <v>546.58699036096516</v>
      </c>
      <c r="AQ53" s="33">
        <v>551.85068225097052</v>
      </c>
      <c r="AR53" s="33">
        <v>559.92916058298488</v>
      </c>
      <c r="AS53" s="33">
        <v>567.73155993737146</v>
      </c>
      <c r="AT53" s="33">
        <v>467.98147581599142</v>
      </c>
      <c r="AU53" s="33">
        <v>472.06035319631189</v>
      </c>
      <c r="AV53" s="33">
        <v>473.46284024740652</v>
      </c>
      <c r="AW53" s="33">
        <v>474.62195824974225</v>
      </c>
      <c r="AX53" s="33">
        <v>479.74632992718273</v>
      </c>
      <c r="AY53" s="37"/>
      <c r="BC53" s="37"/>
    </row>
    <row r="54" spans="1:55">
      <c r="A54" s="57"/>
      <c r="B54" s="56"/>
      <c r="C54" t="s">
        <v>179</v>
      </c>
      <c r="D54" s="33">
        <v>29.080880495895332</v>
      </c>
      <c r="E54" s="33">
        <v>29.547783438734275</v>
      </c>
      <c r="F54" s="33">
        <v>29.238029159453635</v>
      </c>
      <c r="G54" s="33">
        <v>29.65405954763121</v>
      </c>
      <c r="H54" s="33">
        <v>15.08689139281733</v>
      </c>
      <c r="I54" s="33">
        <v>1.8542769156582726</v>
      </c>
      <c r="J54" s="33">
        <v>33.911962090890221</v>
      </c>
      <c r="K54" s="33">
        <v>23.899862670682971</v>
      </c>
      <c r="L54" s="33">
        <v>4.6117997610027563</v>
      </c>
      <c r="M54" s="33">
        <v>9.3908307643758189</v>
      </c>
      <c r="N54" s="33">
        <v>15.47932650527901</v>
      </c>
      <c r="O54" s="33">
        <v>20.941118778058993</v>
      </c>
      <c r="P54" s="33">
        <v>384.3354021857412</v>
      </c>
      <c r="Q54" s="33">
        <v>434.74650937168002</v>
      </c>
      <c r="R54" s="33">
        <v>436.89956393097594</v>
      </c>
      <c r="S54" s="33">
        <v>467.36362095776292</v>
      </c>
      <c r="T54" s="33">
        <v>509.01456627133723</v>
      </c>
      <c r="U54" s="33">
        <v>50.787542683631251</v>
      </c>
      <c r="V54" s="33">
        <v>0.12901587627409136</v>
      </c>
      <c r="W54" s="33">
        <v>0.12810096382945188</v>
      </c>
      <c r="X54" s="33">
        <v>672.84554055623857</v>
      </c>
      <c r="Y54" s="33">
        <v>752.8275095143664</v>
      </c>
      <c r="Z54" s="33">
        <v>164.73755749136271</v>
      </c>
      <c r="AA54" s="33">
        <v>170.88182540935981</v>
      </c>
      <c r="AB54" s="33">
        <v>172.56682103722272</v>
      </c>
      <c r="AC54" s="33">
        <v>175.13351635687957</v>
      </c>
      <c r="AD54" s="33">
        <v>179.35123131034263</v>
      </c>
      <c r="AE54" s="33">
        <v>338.9246865253678</v>
      </c>
      <c r="AF54" s="33">
        <v>352.68455934135392</v>
      </c>
      <c r="AG54" s="33">
        <v>368.64274411548666</v>
      </c>
      <c r="AH54" s="33">
        <v>385.62175760319531</v>
      </c>
      <c r="AI54" s="33">
        <v>401.63886880940072</v>
      </c>
      <c r="AJ54" s="33">
        <v>438.20827372575519</v>
      </c>
      <c r="AK54" s="33">
        <v>458.78653360898244</v>
      </c>
      <c r="AL54" s="33">
        <v>479.45036550944229</v>
      </c>
      <c r="AM54" s="33">
        <v>503.52345557408017</v>
      </c>
      <c r="AN54" s="33">
        <v>524.41347674052849</v>
      </c>
      <c r="AO54" s="33">
        <v>438.69969086339705</v>
      </c>
      <c r="AP54" s="33">
        <v>447.30174820575843</v>
      </c>
      <c r="AQ54" s="33">
        <v>457.35747158528773</v>
      </c>
      <c r="AR54" s="33">
        <v>469.03173828982773</v>
      </c>
      <c r="AS54" s="33">
        <v>480.67011097696155</v>
      </c>
      <c r="AT54" s="33">
        <v>426.77490863562105</v>
      </c>
      <c r="AU54" s="33">
        <v>435.82952341140668</v>
      </c>
      <c r="AV54" s="33">
        <v>443.33462125652096</v>
      </c>
      <c r="AW54" s="33">
        <v>450.65410660289911</v>
      </c>
      <c r="AX54" s="33">
        <v>460.41451211683102</v>
      </c>
      <c r="AY54" s="37"/>
      <c r="BC54" s="37"/>
    </row>
    <row r="55" spans="1:55">
      <c r="A55" s="57"/>
      <c r="B55" s="56"/>
      <c r="C55" t="s">
        <v>180</v>
      </c>
      <c r="D55" s="33">
        <v>40.127518800946511</v>
      </c>
      <c r="E55" s="33">
        <v>40.771779094909427</v>
      </c>
      <c r="F55" s="33">
        <v>40.773188991326556</v>
      </c>
      <c r="G55" s="33">
        <v>48.39320506827687</v>
      </c>
      <c r="H55" s="33">
        <v>28.06410430833235</v>
      </c>
      <c r="I55" s="33">
        <v>9.5758833748836238</v>
      </c>
      <c r="J55" s="33">
        <v>55.328143286852821</v>
      </c>
      <c r="K55" s="33">
        <v>41.781123447349181</v>
      </c>
      <c r="L55" s="33">
        <v>14.332288265674219</v>
      </c>
      <c r="M55" s="33">
        <v>21.28924868372696</v>
      </c>
      <c r="N55" s="33">
        <v>30.237049560035164</v>
      </c>
      <c r="O55" s="33">
        <v>38.48639142042579</v>
      </c>
      <c r="P55" s="33">
        <v>525.34288870019918</v>
      </c>
      <c r="Q55" s="33">
        <v>585.0638734938118</v>
      </c>
      <c r="R55" s="33">
        <v>575.90865323756384</v>
      </c>
      <c r="S55" s="33">
        <v>606.32480891801424</v>
      </c>
      <c r="T55" s="33">
        <v>650.5597560555118</v>
      </c>
      <c r="U55" s="33">
        <v>0.12984684660980292</v>
      </c>
      <c r="V55" s="33">
        <v>0.12901587627409136</v>
      </c>
      <c r="W55" s="33">
        <v>0.12810096382945188</v>
      </c>
      <c r="X55" s="33">
        <v>95.633327220028988</v>
      </c>
      <c r="Y55" s="33">
        <v>145.09234698272058</v>
      </c>
      <c r="Z55" s="33">
        <v>121.46206980156144</v>
      </c>
      <c r="AA55" s="33">
        <v>124.85158421195756</v>
      </c>
      <c r="AB55" s="33">
        <v>125.35263297537819</v>
      </c>
      <c r="AC55" s="33">
        <v>125.79348069620318</v>
      </c>
      <c r="AD55" s="33">
        <v>128.48887056741361</v>
      </c>
      <c r="AE55" s="33">
        <v>123.3013132147131</v>
      </c>
      <c r="AF55" s="33">
        <v>125.15901535902499</v>
      </c>
      <c r="AG55" s="33">
        <v>128.0028147956198</v>
      </c>
      <c r="AH55" s="33">
        <v>130.00493611895527</v>
      </c>
      <c r="AI55" s="33">
        <v>132.11822864719076</v>
      </c>
      <c r="AJ55" s="33">
        <v>132.53107087884305</v>
      </c>
      <c r="AK55" s="33">
        <v>136.30248300562363</v>
      </c>
      <c r="AL55" s="33">
        <v>139.70966639344917</v>
      </c>
      <c r="AM55" s="33">
        <v>142.53889440447179</v>
      </c>
      <c r="AN55" s="33">
        <v>145.28034820508375</v>
      </c>
      <c r="AO55" s="33">
        <v>114.69302097199696</v>
      </c>
      <c r="AP55" s="33">
        <v>114.55515615563685</v>
      </c>
      <c r="AQ55" s="33">
        <v>115.01087519244088</v>
      </c>
      <c r="AR55" s="33">
        <v>116.13532573376821</v>
      </c>
      <c r="AS55" s="33">
        <v>117.18959339882764</v>
      </c>
      <c r="AT55" s="33">
        <v>115.97267029283502</v>
      </c>
      <c r="AU55" s="33">
        <v>117.02358512885328</v>
      </c>
      <c r="AV55" s="33">
        <v>117.50968328658766</v>
      </c>
      <c r="AW55" s="33">
        <v>117.95985839770745</v>
      </c>
      <c r="AX55" s="33">
        <v>119.34911472814474</v>
      </c>
      <c r="AY55" s="37"/>
      <c r="BC55" s="37"/>
    </row>
    <row r="56" spans="1:55">
      <c r="A56" s="57"/>
      <c r="B56" s="56"/>
      <c r="C56" t="s">
        <v>181</v>
      </c>
      <c r="D56" s="33">
        <v>30.86604419414887</v>
      </c>
      <c r="E56" s="33">
        <v>31.36160851759082</v>
      </c>
      <c r="F56" s="33">
        <v>31.362497380530147</v>
      </c>
      <c r="G56" s="33">
        <v>71.930690783312116</v>
      </c>
      <c r="H56" s="33">
        <v>58.480808796334301</v>
      </c>
      <c r="I56" s="33">
        <v>44.990501605802322</v>
      </c>
      <c r="J56" s="33">
        <v>88.988768928259589</v>
      </c>
      <c r="K56" s="33">
        <v>81.434059222039394</v>
      </c>
      <c r="L56" s="33">
        <v>58.074500274486198</v>
      </c>
      <c r="M56" s="33">
        <v>67.710454704977863</v>
      </c>
      <c r="N56" s="33">
        <v>80.598514011394343</v>
      </c>
      <c r="O56" s="33">
        <v>94.489275803324844</v>
      </c>
      <c r="P56" s="33">
        <v>287.2109811258353</v>
      </c>
      <c r="Q56" s="33">
        <v>322.43843546402974</v>
      </c>
      <c r="R56" s="33">
        <v>304.77711670122358</v>
      </c>
      <c r="S56" s="33">
        <v>325.53872444604281</v>
      </c>
      <c r="T56" s="33">
        <v>355.02061588012293</v>
      </c>
      <c r="U56" s="33">
        <v>134.74392069410595</v>
      </c>
      <c r="V56" s="33">
        <v>0.12901587627409136</v>
      </c>
      <c r="W56" s="33">
        <v>3.7459257625469737</v>
      </c>
      <c r="X56" s="33">
        <v>108.85462868175428</v>
      </c>
      <c r="Y56" s="33">
        <v>155.06360989462925</v>
      </c>
      <c r="Z56" s="33">
        <v>149.97072495568469</v>
      </c>
      <c r="AA56" s="33">
        <v>153.01025700406001</v>
      </c>
      <c r="AB56" s="33">
        <v>153.8277067637477</v>
      </c>
      <c r="AC56" s="33">
        <v>155.91149561315328</v>
      </c>
      <c r="AD56" s="33">
        <v>159.92994652378539</v>
      </c>
      <c r="AE56" s="33">
        <v>130.22593446338675</v>
      </c>
      <c r="AF56" s="33">
        <v>132.26703569044824</v>
      </c>
      <c r="AG56" s="33">
        <v>135.37889243712422</v>
      </c>
      <c r="AH56" s="33">
        <v>137.77362912298688</v>
      </c>
      <c r="AI56" s="33">
        <v>140.15022414108051</v>
      </c>
      <c r="AJ56" s="33">
        <v>140.08406757496937</v>
      </c>
      <c r="AK56" s="33">
        <v>144.19995441367175</v>
      </c>
      <c r="AL56" s="33">
        <v>147.92490573750808</v>
      </c>
      <c r="AM56" s="33">
        <v>151.316715482126</v>
      </c>
      <c r="AN56" s="33">
        <v>154.36229012076842</v>
      </c>
      <c r="AO56" s="33">
        <v>122.90773642406252</v>
      </c>
      <c r="AP56" s="33">
        <v>122.95030870690564</v>
      </c>
      <c r="AQ56" s="33">
        <v>123.61973831473742</v>
      </c>
      <c r="AR56" s="33">
        <v>124.98351482853118</v>
      </c>
      <c r="AS56" s="33">
        <v>126.26314581137038</v>
      </c>
      <c r="AT56" s="33">
        <v>123.07861709275257</v>
      </c>
      <c r="AU56" s="33">
        <v>124.26974466789731</v>
      </c>
      <c r="AV56" s="33">
        <v>124.84678367854913</v>
      </c>
      <c r="AW56" s="33">
        <v>125.38041603533803</v>
      </c>
      <c r="AX56" s="33">
        <v>126.91022928529969</v>
      </c>
      <c r="AY56" s="37"/>
      <c r="BC56" s="37"/>
    </row>
    <row r="57" spans="1:55">
      <c r="A57" s="57"/>
      <c r="B57" s="56"/>
      <c r="C57" t="s">
        <v>182</v>
      </c>
      <c r="D57" s="33">
        <v>76.117497050100866</v>
      </c>
      <c r="E57" s="33">
        <v>77.339588086142214</v>
      </c>
      <c r="F57" s="33">
        <v>77.337941783386796</v>
      </c>
      <c r="G57" s="33">
        <v>646.81254057547847</v>
      </c>
      <c r="H57" s="33">
        <v>798.63073808373724</v>
      </c>
      <c r="I57" s="33">
        <v>982.4294769316009</v>
      </c>
      <c r="J57" s="33">
        <v>1547.7458646395132</v>
      </c>
      <c r="K57" s="33">
        <v>2013.0465536260726</v>
      </c>
      <c r="L57" s="33">
        <v>2443.0529381283754</v>
      </c>
      <c r="M57" s="33">
        <v>3302.073967861726</v>
      </c>
      <c r="N57" s="33">
        <v>4517.468105452157</v>
      </c>
      <c r="O57" s="33">
        <v>6230.9731043328484</v>
      </c>
      <c r="P57" s="33">
        <v>127.98939507081033</v>
      </c>
      <c r="Q57" s="33">
        <v>25.86048366397171</v>
      </c>
      <c r="R57" s="33">
        <v>0.13143836186822555</v>
      </c>
      <c r="S57" s="33">
        <v>0.13077427318880502</v>
      </c>
      <c r="T57" s="33">
        <v>0.13044451181165351</v>
      </c>
      <c r="U57" s="33">
        <v>1997.9583906324769</v>
      </c>
      <c r="V57" s="33">
        <v>1231.5451816090128</v>
      </c>
      <c r="W57" s="33">
        <v>1268.9281734701558</v>
      </c>
      <c r="X57" s="33">
        <v>1474.9252514875179</v>
      </c>
      <c r="Y57" s="33">
        <v>1918.9208411421134</v>
      </c>
      <c r="Z57" s="33">
        <v>2236.2891218625923</v>
      </c>
      <c r="AA57" s="33">
        <v>2317.9080653100073</v>
      </c>
      <c r="AB57" s="33">
        <v>2382.041698724297</v>
      </c>
      <c r="AC57" s="33">
        <v>2520.5310586537303</v>
      </c>
      <c r="AD57" s="33">
        <v>2625.6541046073148</v>
      </c>
      <c r="AE57" s="33">
        <v>2451.8556773759929</v>
      </c>
      <c r="AF57" s="33">
        <v>2546.9016713336987</v>
      </c>
      <c r="AG57" s="33">
        <v>2658.7283080424104</v>
      </c>
      <c r="AH57" s="33">
        <v>2814.8321018641186</v>
      </c>
      <c r="AI57" s="33">
        <v>2928.7078525925467</v>
      </c>
      <c r="AJ57" s="33">
        <v>2469.5642623199869</v>
      </c>
      <c r="AK57" s="33">
        <v>2571.667260645163</v>
      </c>
      <c r="AL57" s="33">
        <v>2670.4609911461371</v>
      </c>
      <c r="AM57" s="33">
        <v>2788.6793948888676</v>
      </c>
      <c r="AN57" s="33">
        <v>2883.1203089377123</v>
      </c>
      <c r="AO57" s="33">
        <v>2430.5932909618109</v>
      </c>
      <c r="AP57" s="33">
        <v>2461.3802842937971</v>
      </c>
      <c r="AQ57" s="33">
        <v>2502.5513539627873</v>
      </c>
      <c r="AR57" s="33">
        <v>2554.3269546136248</v>
      </c>
      <c r="AS57" s="33">
        <v>2605.5571917967609</v>
      </c>
      <c r="AT57" s="33">
        <v>2898.4877010530422</v>
      </c>
      <c r="AU57" s="33">
        <v>2959.2914360929931</v>
      </c>
      <c r="AV57" s="33">
        <v>3010.673767381943</v>
      </c>
      <c r="AW57" s="33">
        <v>3061.4803518502654</v>
      </c>
      <c r="AX57" s="33">
        <v>3129.0785842520327</v>
      </c>
      <c r="AY57" s="37"/>
      <c r="BC57" s="37"/>
    </row>
    <row r="58" spans="1:55">
      <c r="A58" s="37"/>
      <c r="B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>
        <f>SUM(AY41:AY57)</f>
        <v>20675.681631688061</v>
      </c>
      <c r="AZ58" s="37">
        <f>SUM(AZ41:AZ57)</f>
        <v>16758.10757253936</v>
      </c>
      <c r="BA58" s="37">
        <f t="shared" ref="BA58:BB58" si="0">SUM(BA41:BA57)</f>
        <v>18158.231207801615</v>
      </c>
      <c r="BB58" s="37">
        <f t="shared" si="0"/>
        <v>17019.706119548973</v>
      </c>
      <c r="BC58" s="37"/>
    </row>
    <row r="59" spans="1:55">
      <c r="A59" s="37"/>
      <c r="B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BC59" s="37"/>
    </row>
    <row r="60" spans="1:55">
      <c r="A60" s="57" t="s">
        <v>191</v>
      </c>
      <c r="B60" s="42" t="s">
        <v>184</v>
      </c>
      <c r="C60" t="s">
        <v>185</v>
      </c>
      <c r="D60" s="40">
        <v>68.398558537123989</v>
      </c>
      <c r="E60" s="40">
        <v>69.183071229499774</v>
      </c>
      <c r="F60" s="40">
        <v>69.975174113169857</v>
      </c>
      <c r="G60" s="40">
        <v>69.131140938164592</v>
      </c>
      <c r="H60" s="40">
        <v>65.961610939326732</v>
      </c>
      <c r="I60" s="40">
        <v>58.077157777111822</v>
      </c>
      <c r="J60" s="40">
        <v>56.409138672079287</v>
      </c>
      <c r="K60" s="40">
        <v>54.726339484703104</v>
      </c>
      <c r="L60" s="40">
        <v>51.853146377074033</v>
      </c>
      <c r="M60" s="40">
        <v>50.101584336691047</v>
      </c>
      <c r="N60" s="40">
        <v>47.499904881857837</v>
      </c>
      <c r="O60" s="40">
        <v>44.382647974816521</v>
      </c>
      <c r="P60" s="40">
        <v>36.805574640005574</v>
      </c>
      <c r="Q60" s="40">
        <v>30.38916180127573</v>
      </c>
      <c r="R60" s="40">
        <v>24.13899906987886</v>
      </c>
      <c r="S60" s="40">
        <v>21.085576321870313</v>
      </c>
      <c r="T60" s="40">
        <v>19.244967334599853</v>
      </c>
      <c r="U60" s="40">
        <v>18.699658081973862</v>
      </c>
      <c r="V60" s="40">
        <v>18.547459685301369</v>
      </c>
      <c r="W60" s="40">
        <v>18.631869434172494</v>
      </c>
      <c r="X60" s="40">
        <v>18.880803381754244</v>
      </c>
      <c r="Y60" s="40">
        <v>19.151968297105434</v>
      </c>
      <c r="Z60" s="40">
        <v>18.728661565473857</v>
      </c>
      <c r="AA60" s="40">
        <v>18.720041332699694</v>
      </c>
      <c r="AB60" s="40">
        <v>18.943412623713247</v>
      </c>
      <c r="AC60" s="40">
        <v>19.265261035210436</v>
      </c>
      <c r="AD60" s="40">
        <v>19.622322557589364</v>
      </c>
      <c r="AE60" s="40">
        <v>19.973206459530413</v>
      </c>
      <c r="AF60" s="40">
        <v>20.305878180842047</v>
      </c>
      <c r="AG60" s="40">
        <v>20.619117627870843</v>
      </c>
      <c r="AH60" s="40">
        <v>20.911461336506711</v>
      </c>
      <c r="AI60" s="40">
        <v>21.184251872998576</v>
      </c>
      <c r="AJ60" s="40">
        <v>21.450643451248425</v>
      </c>
      <c r="AK60" s="40">
        <v>21.708924607545043</v>
      </c>
      <c r="AL60" s="40">
        <v>21.959263159947259</v>
      </c>
      <c r="AM60" s="40">
        <v>22.201781951311794</v>
      </c>
      <c r="AN60" s="40">
        <v>22.438556270191626</v>
      </c>
      <c r="AO60" s="40">
        <v>22.64146205596623</v>
      </c>
      <c r="AP60" s="40">
        <v>22.82793107813853</v>
      </c>
      <c r="AQ60" s="40">
        <v>23.003487454080208</v>
      </c>
      <c r="AR60" s="40">
        <v>23.174898440802966</v>
      </c>
      <c r="AS60" s="40">
        <v>23.34521191043061</v>
      </c>
      <c r="AT60" s="40">
        <v>23.534887030600416</v>
      </c>
      <c r="AU60" s="40">
        <v>23.733430698992134</v>
      </c>
      <c r="AV60" s="40">
        <v>23.939036704210928</v>
      </c>
      <c r="AW60" s="40">
        <v>24.150324072994369</v>
      </c>
      <c r="AX60" s="40">
        <v>24.369111385468599</v>
      </c>
      <c r="AY60" s="37"/>
      <c r="BC60" s="37"/>
    </row>
    <row r="61" spans="1:55">
      <c r="A61" s="57"/>
      <c r="B61" s="55" t="s">
        <v>164</v>
      </c>
      <c r="C61" t="s">
        <v>165</v>
      </c>
      <c r="D61" s="40">
        <v>58692.933701837304</v>
      </c>
      <c r="E61" s="40">
        <v>59626.015087946413</v>
      </c>
      <c r="F61" s="40">
        <v>60580.236157771775</v>
      </c>
      <c r="G61" s="40">
        <v>60798.70233633343</v>
      </c>
      <c r="H61" s="40">
        <v>67866.077636252099</v>
      </c>
      <c r="I61" s="40">
        <v>51194.871156102119</v>
      </c>
      <c r="J61" s="40">
        <v>58588.962712814493</v>
      </c>
      <c r="K61" s="40">
        <v>66298.220302517715</v>
      </c>
      <c r="L61" s="40">
        <v>71249.204459636981</v>
      </c>
      <c r="M61" s="40">
        <v>66569.719244905253</v>
      </c>
      <c r="N61" s="40">
        <v>60713.577963796299</v>
      </c>
      <c r="O61" s="40">
        <v>52025.927324327407</v>
      </c>
      <c r="P61" s="40">
        <v>45771.941090348322</v>
      </c>
      <c r="Q61" s="40">
        <v>50802.165347055277</v>
      </c>
      <c r="R61" s="40">
        <v>57830.939909592293</v>
      </c>
      <c r="S61" s="40">
        <v>52880.868306996701</v>
      </c>
      <c r="T61" s="40">
        <v>54567.750705229548</v>
      </c>
      <c r="U61" s="40">
        <v>56773.375228234108</v>
      </c>
      <c r="V61" s="40">
        <v>59080.866847704798</v>
      </c>
      <c r="W61" s="40">
        <v>61627.33022224345</v>
      </c>
      <c r="X61" s="40">
        <v>63955.714168422441</v>
      </c>
      <c r="Y61" s="40">
        <v>66165.311897096806</v>
      </c>
      <c r="Z61" s="40">
        <v>64418.397880007673</v>
      </c>
      <c r="AA61" s="40">
        <v>62972.801623794236</v>
      </c>
      <c r="AB61" s="40">
        <v>61794.130903526573</v>
      </c>
      <c r="AC61" s="40">
        <v>60856.18123971171</v>
      </c>
      <c r="AD61" s="40">
        <v>60127.139296536981</v>
      </c>
      <c r="AE61" s="40">
        <v>59550.069793723567</v>
      </c>
      <c r="AF61" s="40">
        <v>59079.339353139359</v>
      </c>
      <c r="AG61" s="40">
        <v>58704.916308135136</v>
      </c>
      <c r="AH61" s="40">
        <v>58408.193386946878</v>
      </c>
      <c r="AI61" s="40">
        <v>58156.066286117981</v>
      </c>
      <c r="AJ61" s="40">
        <v>57996.336721485415</v>
      </c>
      <c r="AK61" s="40">
        <v>57889.443972605215</v>
      </c>
      <c r="AL61" s="40">
        <v>57817.795536284691</v>
      </c>
      <c r="AM61" s="40">
        <v>57769.034371302776</v>
      </c>
      <c r="AN61" s="40">
        <v>57734.925082078786</v>
      </c>
      <c r="AO61" s="40">
        <v>58306.819444747125</v>
      </c>
      <c r="AP61" s="40">
        <v>58907.376500270329</v>
      </c>
      <c r="AQ61" s="40">
        <v>59512.778758391403</v>
      </c>
      <c r="AR61" s="40">
        <v>60121.201050660347</v>
      </c>
      <c r="AS61" s="40">
        <v>60724.830850252809</v>
      </c>
      <c r="AT61" s="40">
        <v>61652.56222426048</v>
      </c>
      <c r="AU61" s="40">
        <v>62580.25904221669</v>
      </c>
      <c r="AV61" s="40">
        <v>63502.369707043545</v>
      </c>
      <c r="AW61" s="40">
        <v>64419.408013637913</v>
      </c>
      <c r="AX61" s="40">
        <v>65351.18855698999</v>
      </c>
      <c r="AY61" s="37"/>
      <c r="BC61" s="37"/>
    </row>
    <row r="62" spans="1:55">
      <c r="A62" s="57"/>
      <c r="B62" s="55"/>
      <c r="C62" t="s">
        <v>166</v>
      </c>
      <c r="D62" s="40">
        <v>605.32860395955299</v>
      </c>
      <c r="E62" s="40">
        <v>613.73674367714364</v>
      </c>
      <c r="F62" s="40">
        <v>622.33663646108778</v>
      </c>
      <c r="G62" s="40">
        <v>883.50272952298189</v>
      </c>
      <c r="H62" s="40">
        <v>1173.5455829943078</v>
      </c>
      <c r="I62" s="40">
        <v>1433.4703065418944</v>
      </c>
      <c r="J62" s="40">
        <v>1744.7306443939046</v>
      </c>
      <c r="K62" s="40">
        <v>2046.2951359256795</v>
      </c>
      <c r="L62" s="40">
        <v>2314.920554861661</v>
      </c>
      <c r="M62" s="40">
        <v>2582.1171443259336</v>
      </c>
      <c r="N62" s="40">
        <v>2850.3423196263434</v>
      </c>
      <c r="O62" s="40">
        <v>3168.1900038709</v>
      </c>
      <c r="P62" s="40">
        <v>3199.9079138393699</v>
      </c>
      <c r="Q62" s="40">
        <v>3248.3664479670497</v>
      </c>
      <c r="R62" s="40">
        <v>3254.0492776794158</v>
      </c>
      <c r="S62" s="40">
        <v>3267.8918603688144</v>
      </c>
      <c r="T62" s="40">
        <v>3272.812033932682</v>
      </c>
      <c r="U62" s="40">
        <v>3424.7949297960108</v>
      </c>
      <c r="V62" s="40">
        <v>3591.3356688428794</v>
      </c>
      <c r="W62" s="40">
        <v>3764.6382738176208</v>
      </c>
      <c r="X62" s="40">
        <v>3848.9723979239416</v>
      </c>
      <c r="Y62" s="40">
        <v>3905.2970411667507</v>
      </c>
      <c r="Z62" s="40">
        <v>3849.9171282088018</v>
      </c>
      <c r="AA62" s="40">
        <v>3789.4786623478176</v>
      </c>
      <c r="AB62" s="40">
        <v>3734.1123424934267</v>
      </c>
      <c r="AC62" s="40">
        <v>3686.088301431852</v>
      </c>
      <c r="AD62" s="40">
        <v>3644.2168958166449</v>
      </c>
      <c r="AE62" s="40">
        <v>3602.5705192990408</v>
      </c>
      <c r="AF62" s="40">
        <v>3562.4326474721461</v>
      </c>
      <c r="AG62" s="40">
        <v>3524.478244720066</v>
      </c>
      <c r="AH62" s="40">
        <v>3488.9143991971655</v>
      </c>
      <c r="AI62" s="40">
        <v>3454.1654412893158</v>
      </c>
      <c r="AJ62" s="40">
        <v>3427.8094722461965</v>
      </c>
      <c r="AK62" s="40">
        <v>3404.2547435003498</v>
      </c>
      <c r="AL62" s="40">
        <v>3382.5474254311403</v>
      </c>
      <c r="AM62" s="40">
        <v>3361.6326053216376</v>
      </c>
      <c r="AN62" s="40">
        <v>3341.6740820398882</v>
      </c>
      <c r="AO62" s="40">
        <v>3337.132566704116</v>
      </c>
      <c r="AP62" s="40">
        <v>3335.8035918517671</v>
      </c>
      <c r="AQ62" s="40">
        <v>3335.4527035418228</v>
      </c>
      <c r="AR62" s="40">
        <v>3335.9946439808268</v>
      </c>
      <c r="AS62" s="40">
        <v>3337.0379308929746</v>
      </c>
      <c r="AT62" s="40">
        <v>3343.4374266644309</v>
      </c>
      <c r="AU62" s="40">
        <v>3350.5797787063766</v>
      </c>
      <c r="AV62" s="40">
        <v>3357.9211471066296</v>
      </c>
      <c r="AW62" s="40">
        <v>3365.4892279186647</v>
      </c>
      <c r="AX62" s="40">
        <v>3374.5634362513219</v>
      </c>
      <c r="AY62" s="37"/>
      <c r="BC62" s="37"/>
    </row>
    <row r="63" spans="1:55">
      <c r="A63" s="57"/>
      <c r="B63" s="55" t="s">
        <v>167</v>
      </c>
      <c r="C63" t="s">
        <v>168</v>
      </c>
      <c r="D63" s="40">
        <v>32210.675936993499</v>
      </c>
      <c r="E63" s="40">
        <v>32646.158678893265</v>
      </c>
      <c r="F63" s="40">
        <v>33086.928262722373</v>
      </c>
      <c r="G63" s="40">
        <v>33504.08638401176</v>
      </c>
      <c r="H63" s="40">
        <v>34046.460306867477</v>
      </c>
      <c r="I63" s="40">
        <v>32378.884428492089</v>
      </c>
      <c r="J63" s="40">
        <v>32903.789760059975</v>
      </c>
      <c r="K63" s="40">
        <v>33939.993146656736</v>
      </c>
      <c r="L63" s="40">
        <v>34615.067432821299</v>
      </c>
      <c r="M63" s="40">
        <v>34618.575863244929</v>
      </c>
      <c r="N63" s="40">
        <v>34390.491230967993</v>
      </c>
      <c r="O63" s="40">
        <v>33795.010384464775</v>
      </c>
      <c r="P63" s="40">
        <v>32583.311099598777</v>
      </c>
      <c r="Q63" s="40">
        <v>32083.515633829484</v>
      </c>
      <c r="R63" s="40">
        <v>31756.660544928196</v>
      </c>
      <c r="S63" s="40">
        <v>30712.933204686047</v>
      </c>
      <c r="T63" s="40">
        <v>29590.170465686744</v>
      </c>
      <c r="U63" s="40">
        <v>30331.877414701044</v>
      </c>
      <c r="V63" s="40">
        <v>31205.283907290843</v>
      </c>
      <c r="W63" s="40">
        <v>32075.290299193759</v>
      </c>
      <c r="X63" s="40">
        <v>33146.824473239649</v>
      </c>
      <c r="Y63" s="40">
        <v>34387.458017840836</v>
      </c>
      <c r="Z63" s="40">
        <v>34066.820643219355</v>
      </c>
      <c r="AA63" s="40">
        <v>33739.425729168775</v>
      </c>
      <c r="AB63" s="40">
        <v>33494.309797907939</v>
      </c>
      <c r="AC63" s="40">
        <v>33389.586824991573</v>
      </c>
      <c r="AD63" s="40">
        <v>33352.135079393738</v>
      </c>
      <c r="AE63" s="40">
        <v>32938.926989434833</v>
      </c>
      <c r="AF63" s="40">
        <v>32509.298336336557</v>
      </c>
      <c r="AG63" s="40">
        <v>32094.366042455084</v>
      </c>
      <c r="AH63" s="40">
        <v>31661.716984065799</v>
      </c>
      <c r="AI63" s="40">
        <v>31235.106974064074</v>
      </c>
      <c r="AJ63" s="40">
        <v>30712.783853843655</v>
      </c>
      <c r="AK63" s="40">
        <v>30178.049455636385</v>
      </c>
      <c r="AL63" s="40">
        <v>29648.791428335193</v>
      </c>
      <c r="AM63" s="40">
        <v>29092.875377452088</v>
      </c>
      <c r="AN63" s="40">
        <v>28533.966673089035</v>
      </c>
      <c r="AO63" s="40">
        <v>27920.167353083216</v>
      </c>
      <c r="AP63" s="40">
        <v>27299.821723904977</v>
      </c>
      <c r="AQ63" s="40">
        <v>26680.680798494464</v>
      </c>
      <c r="AR63" s="40">
        <v>26067.497920195863</v>
      </c>
      <c r="AS63" s="40">
        <v>25452.800845466143</v>
      </c>
      <c r="AT63" s="40">
        <v>24730.919234852929</v>
      </c>
      <c r="AU63" s="40">
        <v>23989.677846042134</v>
      </c>
      <c r="AV63" s="40">
        <v>23241.475613032428</v>
      </c>
      <c r="AW63" s="40">
        <v>22491.041369002374</v>
      </c>
      <c r="AX63" s="40">
        <v>21756.335662872465</v>
      </c>
      <c r="AY63" s="37"/>
      <c r="BC63" s="37"/>
    </row>
    <row r="64" spans="1:55">
      <c r="A64" s="57"/>
      <c r="B64" s="55"/>
      <c r="C64" t="s">
        <v>169</v>
      </c>
      <c r="D64" s="40">
        <v>1241.2891119420131</v>
      </c>
      <c r="E64" s="40">
        <v>1260.4738289110821</v>
      </c>
      <c r="F64" s="40">
        <v>1279.9071397709674</v>
      </c>
      <c r="G64" s="40">
        <v>1231.3618591336403</v>
      </c>
      <c r="H64" s="40">
        <v>1236.3227495964043</v>
      </c>
      <c r="I64" s="40">
        <v>1036.0610970746625</v>
      </c>
      <c r="J64" s="40">
        <v>1036.3544904625182</v>
      </c>
      <c r="K64" s="40">
        <v>1066.2467596972062</v>
      </c>
      <c r="L64" s="40">
        <v>1073.2834529950012</v>
      </c>
      <c r="M64" s="40">
        <v>1005.0490120054035</v>
      </c>
      <c r="N64" s="40">
        <v>919.43320179755847</v>
      </c>
      <c r="O64" s="40">
        <v>800.07033374482126</v>
      </c>
      <c r="P64" s="40">
        <v>678.89505283496635</v>
      </c>
      <c r="Q64" s="40">
        <v>620.60422215141216</v>
      </c>
      <c r="R64" s="40">
        <v>576.43648308969728</v>
      </c>
      <c r="S64" s="40">
        <v>474.51513142529308</v>
      </c>
      <c r="T64" s="40">
        <v>387.31470731954329</v>
      </c>
      <c r="U64" s="40">
        <v>585.1747644206697</v>
      </c>
      <c r="V64" s="40">
        <v>811.58913512288859</v>
      </c>
      <c r="W64" s="40">
        <v>1033.3013470909286</v>
      </c>
      <c r="X64" s="40">
        <v>956.90131112764982</v>
      </c>
      <c r="Y64" s="40">
        <v>844.21540592862516</v>
      </c>
      <c r="Z64" s="40">
        <v>816.0695087274762</v>
      </c>
      <c r="AA64" s="40">
        <v>799.50002878108546</v>
      </c>
      <c r="AB64" s="40">
        <v>786.27968031719706</v>
      </c>
      <c r="AC64" s="40">
        <v>776.46484313415158</v>
      </c>
      <c r="AD64" s="40">
        <v>768.75044297172815</v>
      </c>
      <c r="AE64" s="40">
        <v>778.78956431715608</v>
      </c>
      <c r="AF64" s="40">
        <v>792.1059495476303</v>
      </c>
      <c r="AG64" s="40">
        <v>806.88052868571265</v>
      </c>
      <c r="AH64" s="40">
        <v>823.10502438973413</v>
      </c>
      <c r="AI64" s="40">
        <v>840.13108710479003</v>
      </c>
      <c r="AJ64" s="40">
        <v>840.91057828198507</v>
      </c>
      <c r="AK64" s="40">
        <v>840.16725084408415</v>
      </c>
      <c r="AL64" s="40">
        <v>839.36514828960628</v>
      </c>
      <c r="AM64" s="40">
        <v>838.20765380398893</v>
      </c>
      <c r="AN64" s="40">
        <v>836.95811012036302</v>
      </c>
      <c r="AO64" s="40">
        <v>855.25516343799325</v>
      </c>
      <c r="AP64" s="40">
        <v>876.00372885887509</v>
      </c>
      <c r="AQ64" s="40">
        <v>897.30810737858735</v>
      </c>
      <c r="AR64" s="40">
        <v>918.83856986849969</v>
      </c>
      <c r="AS64" s="40">
        <v>940.37713533188958</v>
      </c>
      <c r="AT64" s="40">
        <v>957.59921083166159</v>
      </c>
      <c r="AU64" s="40">
        <v>974.49185121730591</v>
      </c>
      <c r="AV64" s="40">
        <v>991.38211349266817</v>
      </c>
      <c r="AW64" s="40">
        <v>1008.1826095783313</v>
      </c>
      <c r="AX64" s="40">
        <v>1025.1657852150183</v>
      </c>
      <c r="AY64" s="37"/>
      <c r="BC64" s="37"/>
    </row>
    <row r="65" spans="1:55">
      <c r="A65" s="57"/>
      <c r="B65" s="55"/>
      <c r="C65" t="s">
        <v>170</v>
      </c>
      <c r="D65" s="40">
        <v>1840.6182305021371</v>
      </c>
      <c r="E65" s="40">
        <v>1867.5704484128785</v>
      </c>
      <c r="F65" s="40">
        <v>1894.8487817010166</v>
      </c>
      <c r="G65" s="40">
        <v>1920.0785947245595</v>
      </c>
      <c r="H65" s="40">
        <v>1985.2939970949033</v>
      </c>
      <c r="I65" s="40">
        <v>1865.9833001109364</v>
      </c>
      <c r="J65" s="40">
        <v>1909.0554372295669</v>
      </c>
      <c r="K65" s="40">
        <v>2003.6399045731728</v>
      </c>
      <c r="L65" s="40">
        <v>2081.6672073273357</v>
      </c>
      <c r="M65" s="40">
        <v>2089.9552416700212</v>
      </c>
      <c r="N65" s="40">
        <v>2068.8350029246267</v>
      </c>
      <c r="O65" s="40">
        <v>2013.1067271252482</v>
      </c>
      <c r="P65" s="40">
        <v>2118.8091572848339</v>
      </c>
      <c r="Q65" s="40">
        <v>2338.1431025288512</v>
      </c>
      <c r="R65" s="40">
        <v>2622.9578549741304</v>
      </c>
      <c r="S65" s="40">
        <v>2854.4318957920104</v>
      </c>
      <c r="T65" s="40">
        <v>3089.7957988957724</v>
      </c>
      <c r="U65" s="40">
        <v>2540.1396851226318</v>
      </c>
      <c r="V65" s="40">
        <v>1875.0218742039378</v>
      </c>
      <c r="W65" s="40">
        <v>1182.7262994229084</v>
      </c>
      <c r="X65" s="40">
        <v>1109.8610621540649</v>
      </c>
      <c r="Y65" s="40">
        <v>1092.5097373988642</v>
      </c>
      <c r="Z65" s="40">
        <v>1064.1902502379164</v>
      </c>
      <c r="AA65" s="40">
        <v>1045.510355720063</v>
      </c>
      <c r="AB65" s="40">
        <v>1033.3193276294819</v>
      </c>
      <c r="AC65" s="40">
        <v>1027.417423505887</v>
      </c>
      <c r="AD65" s="40">
        <v>1025.0221366629037</v>
      </c>
      <c r="AE65" s="40">
        <v>1025.0696675219749</v>
      </c>
      <c r="AF65" s="40">
        <v>1026.3924079140022</v>
      </c>
      <c r="AG65" s="40">
        <v>1028.4743706812851</v>
      </c>
      <c r="AH65" s="40">
        <v>1030.9008698778894</v>
      </c>
      <c r="AI65" s="40">
        <v>1033.6493689792235</v>
      </c>
      <c r="AJ65" s="40">
        <v>1036.780822562419</v>
      </c>
      <c r="AK65" s="40">
        <v>1040.0639353545428</v>
      </c>
      <c r="AL65" s="40">
        <v>1043.6008227113025</v>
      </c>
      <c r="AM65" s="40">
        <v>1047.0933955472815</v>
      </c>
      <c r="AN65" s="40">
        <v>1050.5613619528597</v>
      </c>
      <c r="AO65" s="40">
        <v>1053.5653527063319</v>
      </c>
      <c r="AP65" s="40">
        <v>1056.3567639019188</v>
      </c>
      <c r="AQ65" s="40">
        <v>1059.0381903076548</v>
      </c>
      <c r="AR65" s="40">
        <v>1061.7503835699977</v>
      </c>
      <c r="AS65" s="40">
        <v>1064.2316061835886</v>
      </c>
      <c r="AT65" s="40">
        <v>1381.633748503551</v>
      </c>
      <c r="AU65" s="40">
        <v>1742.9108783169934</v>
      </c>
      <c r="AV65" s="40">
        <v>2111.2756445786099</v>
      </c>
      <c r="AW65" s="40">
        <v>2479.9886416782547</v>
      </c>
      <c r="AX65" s="40">
        <v>2849.0119415726199</v>
      </c>
      <c r="AY65" s="37"/>
      <c r="BC65" s="37"/>
    </row>
    <row r="66" spans="1:55">
      <c r="A66" s="57"/>
      <c r="B66" s="55"/>
      <c r="C66" t="s">
        <v>171</v>
      </c>
      <c r="D66" s="40">
        <v>2587.7414761452833</v>
      </c>
      <c r="E66" s="40">
        <v>2625.1337119521618</v>
      </c>
      <c r="F66" s="40">
        <v>2662.9904698068262</v>
      </c>
      <c r="G66" s="40">
        <v>2503.429285504405</v>
      </c>
      <c r="H66" s="40">
        <v>2702.971027867075</v>
      </c>
      <c r="I66" s="40">
        <v>2190.1915034421559</v>
      </c>
      <c r="J66" s="40">
        <v>2107.9822216853727</v>
      </c>
      <c r="K66" s="40">
        <v>2171.8888329177744</v>
      </c>
      <c r="L66" s="40">
        <v>1988.9700130614785</v>
      </c>
      <c r="M66" s="40">
        <v>1663.7675458847439</v>
      </c>
      <c r="N66" s="40">
        <v>1495.0881574720738</v>
      </c>
      <c r="O66" s="40">
        <v>1329.5532748857961</v>
      </c>
      <c r="P66" s="40">
        <v>1159.3899521609412</v>
      </c>
      <c r="Q66" s="40">
        <v>1102.8910369375526</v>
      </c>
      <c r="R66" s="40">
        <v>937.39603155833629</v>
      </c>
      <c r="S66" s="40">
        <v>623.60870357243982</v>
      </c>
      <c r="T66" s="40">
        <v>428.48532839210395</v>
      </c>
      <c r="U66" s="40">
        <v>348.90576363123188</v>
      </c>
      <c r="V66" s="40">
        <v>280.20197629031242</v>
      </c>
      <c r="W66" s="40">
        <v>213.82174057274713</v>
      </c>
      <c r="X66" s="40">
        <v>174.51122756636227</v>
      </c>
      <c r="Y66" s="40">
        <v>135.97696224212584</v>
      </c>
      <c r="Z66" s="40">
        <v>128.60927630206163</v>
      </c>
      <c r="AA66" s="40">
        <v>126.17193910012868</v>
      </c>
      <c r="AB66" s="40">
        <v>125.06162164184462</v>
      </c>
      <c r="AC66" s="40">
        <v>124.77258455398798</v>
      </c>
      <c r="AD66" s="40">
        <v>124.92183715341264</v>
      </c>
      <c r="AE66" s="40">
        <v>125.61088486836047</v>
      </c>
      <c r="AF66" s="40">
        <v>126.53928328268793</v>
      </c>
      <c r="AG66" s="40">
        <v>127.61922085265536</v>
      </c>
      <c r="AH66" s="40">
        <v>128.79597446838221</v>
      </c>
      <c r="AI66" s="40">
        <v>130.04902369529677</v>
      </c>
      <c r="AJ66" s="40">
        <v>131.36836824089255</v>
      </c>
      <c r="AK66" s="40">
        <v>132.72627197467128</v>
      </c>
      <c r="AL66" s="40">
        <v>134.11810318724429</v>
      </c>
      <c r="AM66" s="40">
        <v>135.51021218366796</v>
      </c>
      <c r="AN66" s="40">
        <v>136.89484318689617</v>
      </c>
      <c r="AO66" s="40">
        <v>138.38205566727038</v>
      </c>
      <c r="AP66" s="40">
        <v>139.85448644884923</v>
      </c>
      <c r="AQ66" s="40">
        <v>141.31196603086275</v>
      </c>
      <c r="AR66" s="40">
        <v>142.76575930544453</v>
      </c>
      <c r="AS66" s="40">
        <v>144.17930448905256</v>
      </c>
      <c r="AT66" s="40">
        <v>145.55759369100642</v>
      </c>
      <c r="AU66" s="40">
        <v>146.88160423951166</v>
      </c>
      <c r="AV66" s="40">
        <v>148.14384434763187</v>
      </c>
      <c r="AW66" s="40">
        <v>149.34650845757392</v>
      </c>
      <c r="AX66" s="40">
        <v>150.58223142070307</v>
      </c>
      <c r="AY66" s="37"/>
      <c r="BC66" s="37"/>
    </row>
    <row r="67" spans="1:55">
      <c r="A67" s="57"/>
      <c r="B67" s="55"/>
      <c r="C67" t="s">
        <v>172</v>
      </c>
      <c r="D67" s="40">
        <v>394.77935991880753</v>
      </c>
      <c r="E67" s="40">
        <v>400.10267588133939</v>
      </c>
      <c r="F67" s="40">
        <v>405.49066164872517</v>
      </c>
      <c r="G67" s="40">
        <v>754.86991432088348</v>
      </c>
      <c r="H67" s="40">
        <v>1168.1204222534452</v>
      </c>
      <c r="I67" s="40">
        <v>1482.8354721286794</v>
      </c>
      <c r="J67" s="40">
        <v>1860.1336815114671</v>
      </c>
      <c r="K67" s="40">
        <v>2242.2370854330097</v>
      </c>
      <c r="L67" s="40">
        <v>2560.5701451142013</v>
      </c>
      <c r="M67" s="40">
        <v>2767.4527355729315</v>
      </c>
      <c r="N67" s="40">
        <v>2872.152004315421</v>
      </c>
      <c r="O67" s="40">
        <v>2843.0645564737151</v>
      </c>
      <c r="P67" s="40">
        <v>3032.5912313248177</v>
      </c>
      <c r="Q67" s="40">
        <v>3334.9587327438285</v>
      </c>
      <c r="R67" s="40">
        <v>3684.4990497536587</v>
      </c>
      <c r="S67" s="40">
        <v>3969.549841371278</v>
      </c>
      <c r="T67" s="40">
        <v>4253.2252240670787</v>
      </c>
      <c r="U67" s="40">
        <v>4390.3111216583957</v>
      </c>
      <c r="V67" s="40">
        <v>4470.5305039338273</v>
      </c>
      <c r="W67" s="40">
        <v>4524.9369540216348</v>
      </c>
      <c r="X67" s="40">
        <v>4768.4625669341858</v>
      </c>
      <c r="Y67" s="40">
        <v>5046.6885125450599</v>
      </c>
      <c r="Z67" s="40">
        <v>5237.2595375715809</v>
      </c>
      <c r="AA67" s="40">
        <v>5437.0383258627671</v>
      </c>
      <c r="AB67" s="40">
        <v>5645.6138974389823</v>
      </c>
      <c r="AC67" s="40">
        <v>5784.0032993493014</v>
      </c>
      <c r="AD67" s="40">
        <v>5918.9159378196773</v>
      </c>
      <c r="AE67" s="40">
        <v>6133.8754629307459</v>
      </c>
      <c r="AF67" s="40">
        <v>6353.7142114449161</v>
      </c>
      <c r="AG67" s="40">
        <v>6568.2237017283587</v>
      </c>
      <c r="AH67" s="40">
        <v>6785.4127755308555</v>
      </c>
      <c r="AI67" s="40">
        <v>6994.673534096305</v>
      </c>
      <c r="AJ67" s="40">
        <v>7220.0637910218184</v>
      </c>
      <c r="AK67" s="40">
        <v>7439.9907097789001</v>
      </c>
      <c r="AL67" s="40">
        <v>7653.143765765185</v>
      </c>
      <c r="AM67" s="40">
        <v>7866.1862408583665</v>
      </c>
      <c r="AN67" s="40">
        <v>8070.8403732461338</v>
      </c>
      <c r="AO67" s="40">
        <v>8267.9655085489157</v>
      </c>
      <c r="AP67" s="40">
        <v>8454.900055098904</v>
      </c>
      <c r="AQ67" s="40">
        <v>8631.9566760311827</v>
      </c>
      <c r="AR67" s="40">
        <v>8800.2798484041414</v>
      </c>
      <c r="AS67" s="40">
        <v>8957.808371389172</v>
      </c>
      <c r="AT67" s="40">
        <v>9140.3762373509744</v>
      </c>
      <c r="AU67" s="40">
        <v>9317.9351518484673</v>
      </c>
      <c r="AV67" s="40">
        <v>9487.6360105944932</v>
      </c>
      <c r="AW67" s="40">
        <v>9649.5269666389249</v>
      </c>
      <c r="AX67" s="40">
        <v>9809.7125995127117</v>
      </c>
      <c r="AY67" s="37"/>
      <c r="BC67" s="37"/>
    </row>
    <row r="68" spans="1:55">
      <c r="A68" s="57"/>
      <c r="B68" s="55"/>
      <c r="C68" t="s">
        <v>173</v>
      </c>
      <c r="D68" s="40">
        <v>179.15656636414812</v>
      </c>
      <c r="E68" s="40">
        <v>181.08469536756755</v>
      </c>
      <c r="F68" s="40">
        <v>183.03292387234018</v>
      </c>
      <c r="G68" s="40">
        <v>229.40505878764677</v>
      </c>
      <c r="H68" s="40">
        <v>302.04889120664046</v>
      </c>
      <c r="I68" s="40">
        <v>379.62427781403363</v>
      </c>
      <c r="J68" s="40">
        <v>513.61158122945187</v>
      </c>
      <c r="K68" s="40">
        <v>708.2713484958764</v>
      </c>
      <c r="L68" s="40">
        <v>966.67838621840565</v>
      </c>
      <c r="M68" s="40">
        <v>1300.0518620086159</v>
      </c>
      <c r="N68" s="40">
        <v>1735.2348027287858</v>
      </c>
      <c r="O68" s="40">
        <v>2288.0769483208683</v>
      </c>
      <c r="P68" s="40">
        <v>2615.7526963679761</v>
      </c>
      <c r="Q68" s="40">
        <v>2947.3011723702812</v>
      </c>
      <c r="R68" s="40">
        <v>3278.4111024437348</v>
      </c>
      <c r="S68" s="40">
        <v>3538.0774637260633</v>
      </c>
      <c r="T68" s="40">
        <v>3772.7931267808663</v>
      </c>
      <c r="U68" s="40">
        <v>3889.2258666151229</v>
      </c>
      <c r="V68" s="40">
        <v>3933.6894548440227</v>
      </c>
      <c r="W68" s="40">
        <v>3952.0710640743209</v>
      </c>
      <c r="X68" s="40">
        <v>3982.6965457079896</v>
      </c>
      <c r="Y68" s="40">
        <v>4036.2938688219601</v>
      </c>
      <c r="Z68" s="40">
        <v>4092.3708965412779</v>
      </c>
      <c r="AA68" s="40">
        <v>4165.1500319003217</v>
      </c>
      <c r="AB68" s="40">
        <v>4238.9860581289731</v>
      </c>
      <c r="AC68" s="40">
        <v>4315.127206145391</v>
      </c>
      <c r="AD68" s="40">
        <v>4385.38721132305</v>
      </c>
      <c r="AE68" s="40">
        <v>4699.9600908055754</v>
      </c>
      <c r="AF68" s="40">
        <v>5039.8013605766873</v>
      </c>
      <c r="AG68" s="40">
        <v>5371.2342846482143</v>
      </c>
      <c r="AH68" s="40">
        <v>5700.7721900287124</v>
      </c>
      <c r="AI68" s="40">
        <v>6011.6219947079808</v>
      </c>
      <c r="AJ68" s="40">
        <v>6359.9741849469019</v>
      </c>
      <c r="AK68" s="40">
        <v>6702.4305432347383</v>
      </c>
      <c r="AL68" s="40">
        <v>7035.1388890054523</v>
      </c>
      <c r="AM68" s="40">
        <v>7366.9714117123858</v>
      </c>
      <c r="AN68" s="40">
        <v>7686.4164580918687</v>
      </c>
      <c r="AO68" s="40">
        <v>8002.7308150733679</v>
      </c>
      <c r="AP68" s="40">
        <v>8307.6475842094169</v>
      </c>
      <c r="AQ68" s="40">
        <v>8600.145671725224</v>
      </c>
      <c r="AR68" s="40">
        <v>8881.3004819506659</v>
      </c>
      <c r="AS68" s="40">
        <v>9147.8266919267298</v>
      </c>
      <c r="AT68" s="40">
        <v>9282.5392553739512</v>
      </c>
      <c r="AU68" s="40">
        <v>9389.6596833430885</v>
      </c>
      <c r="AV68" s="40">
        <v>9483.2821730069718</v>
      </c>
      <c r="AW68" s="40">
        <v>9567.2034294718342</v>
      </c>
      <c r="AX68" s="40">
        <v>9650.6036717871611</v>
      </c>
      <c r="AY68" s="37"/>
      <c r="BC68" s="37"/>
    </row>
    <row r="69" spans="1:55">
      <c r="A69" s="57"/>
      <c r="B69" s="55"/>
      <c r="C69" t="s">
        <v>174</v>
      </c>
      <c r="D69" s="40">
        <v>2744.9785107698372</v>
      </c>
      <c r="E69" s="40">
        <v>2778.231524685264</v>
      </c>
      <c r="F69" s="40">
        <v>2811.8513743332264</v>
      </c>
      <c r="G69" s="40">
        <v>2769.9819504012867</v>
      </c>
      <c r="H69" s="40">
        <v>2720.2215781228033</v>
      </c>
      <c r="I69" s="40">
        <v>2495.8971801842945</v>
      </c>
      <c r="J69" s="40">
        <v>2439.324482634694</v>
      </c>
      <c r="K69" s="40">
        <v>2427.1287201670257</v>
      </c>
      <c r="L69" s="40">
        <v>2386.9963649718356</v>
      </c>
      <c r="M69" s="40">
        <v>2298.9140559538323</v>
      </c>
      <c r="N69" s="40">
        <v>2196.2049094980098</v>
      </c>
      <c r="O69" s="40">
        <v>2073.2364541290017</v>
      </c>
      <c r="P69" s="40">
        <v>2183.4786815606253</v>
      </c>
      <c r="Q69" s="40">
        <v>2393.4448599334087</v>
      </c>
      <c r="R69" s="40">
        <v>2645.6184439335248</v>
      </c>
      <c r="S69" s="40">
        <v>2865.1973694049811</v>
      </c>
      <c r="T69" s="40">
        <v>3074.470089018791</v>
      </c>
      <c r="U69" s="40">
        <v>3295.0952808233483</v>
      </c>
      <c r="V69" s="40">
        <v>3501.3430082449136</v>
      </c>
      <c r="W69" s="40">
        <v>3703.0994821029317</v>
      </c>
      <c r="X69" s="40">
        <v>3706.0359824509242</v>
      </c>
      <c r="Y69" s="40">
        <v>3680.4836995333881</v>
      </c>
      <c r="Z69" s="40">
        <v>3612.0257750911983</v>
      </c>
      <c r="AA69" s="40">
        <v>3561.594271455745</v>
      </c>
      <c r="AB69" s="40">
        <v>3524.6075284950057</v>
      </c>
      <c r="AC69" s="40">
        <v>3505.731244234471</v>
      </c>
      <c r="AD69" s="40">
        <v>3496.6209710676335</v>
      </c>
      <c r="AE69" s="40">
        <v>3495.8619626014747</v>
      </c>
      <c r="AF69" s="40">
        <v>3498.8742064567514</v>
      </c>
      <c r="AG69" s="40">
        <v>3503.8131167673405</v>
      </c>
      <c r="AH69" s="40">
        <v>3509.0862991193958</v>
      </c>
      <c r="AI69" s="40">
        <v>3514.784778835085</v>
      </c>
      <c r="AJ69" s="40">
        <v>3521.7171532257362</v>
      </c>
      <c r="AK69" s="40">
        <v>3528.5916174474382</v>
      </c>
      <c r="AL69" s="40">
        <v>3536.602258276112</v>
      </c>
      <c r="AM69" s="40">
        <v>3544.322829361196</v>
      </c>
      <c r="AN69" s="40">
        <v>3551.9308479270858</v>
      </c>
      <c r="AO69" s="40">
        <v>3553.8845641298267</v>
      </c>
      <c r="AP69" s="40">
        <v>3554.699772965706</v>
      </c>
      <c r="AQ69" s="40">
        <v>3555.2539731835686</v>
      </c>
      <c r="AR69" s="40">
        <v>3556.4217329258618</v>
      </c>
      <c r="AS69" s="40">
        <v>3556.9326377125781</v>
      </c>
      <c r="AT69" s="40">
        <v>3559.8312118598365</v>
      </c>
      <c r="AU69" s="40">
        <v>3561.1131187379642</v>
      </c>
      <c r="AV69" s="40">
        <v>3560.7827949004854</v>
      </c>
      <c r="AW69" s="40">
        <v>3559.4256465087497</v>
      </c>
      <c r="AX69" s="40">
        <v>3560.5561168597947</v>
      </c>
      <c r="AY69" s="37"/>
      <c r="BC69" s="37"/>
    </row>
    <row r="70" spans="1:55">
      <c r="A70" s="57"/>
      <c r="B70" s="55"/>
      <c r="C70" t="s">
        <v>175</v>
      </c>
      <c r="D70" s="40">
        <v>283.40646689118302</v>
      </c>
      <c r="E70" s="40">
        <v>286.83658738471877</v>
      </c>
      <c r="F70" s="40">
        <v>290.30340055925291</v>
      </c>
      <c r="G70" s="40">
        <v>321.19028322470461</v>
      </c>
      <c r="H70" s="40">
        <v>372.21449962928472</v>
      </c>
      <c r="I70" s="40">
        <v>384.78233089823789</v>
      </c>
      <c r="J70" s="40">
        <v>442.93091074024056</v>
      </c>
      <c r="K70" s="40">
        <v>526.80986869654623</v>
      </c>
      <c r="L70" s="40">
        <v>621.69248207725366</v>
      </c>
      <c r="M70" s="40">
        <v>702.48236406681542</v>
      </c>
      <c r="N70" s="40">
        <v>776.76990488947274</v>
      </c>
      <c r="O70" s="40">
        <v>838.71607354995899</v>
      </c>
      <c r="P70" s="40">
        <v>795.34296676490624</v>
      </c>
      <c r="Q70" s="40">
        <v>772.34661031521955</v>
      </c>
      <c r="R70" s="40">
        <v>759.38446810570906</v>
      </c>
      <c r="S70" s="40">
        <v>715.27907145765971</v>
      </c>
      <c r="T70" s="40">
        <v>668.7102810202739</v>
      </c>
      <c r="U70" s="40">
        <v>811.850896328369</v>
      </c>
      <c r="V70" s="40">
        <v>970.59950790423193</v>
      </c>
      <c r="W70" s="40">
        <v>1124.9794044586181</v>
      </c>
      <c r="X70" s="40">
        <v>1167.2257451556611</v>
      </c>
      <c r="Y70" s="40">
        <v>1200.2404361706008</v>
      </c>
      <c r="Z70" s="40">
        <v>1215.9133473638515</v>
      </c>
      <c r="AA70" s="40">
        <v>1243.432671260945</v>
      </c>
      <c r="AB70" s="40">
        <v>1278.5295220120113</v>
      </c>
      <c r="AC70" s="40">
        <v>1319.3629112633575</v>
      </c>
      <c r="AD70" s="40">
        <v>1364.1226470423931</v>
      </c>
      <c r="AE70" s="40">
        <v>1386.1285935355443</v>
      </c>
      <c r="AF70" s="40">
        <v>1406.640617622633</v>
      </c>
      <c r="AG70" s="40">
        <v>1427.5436912602192</v>
      </c>
      <c r="AH70" s="40">
        <v>1449.4864313000223</v>
      </c>
      <c r="AI70" s="40">
        <v>1471.8262687512065</v>
      </c>
      <c r="AJ70" s="40">
        <v>1550.0097570350426</v>
      </c>
      <c r="AK70" s="40">
        <v>1635.1989772281017</v>
      </c>
      <c r="AL70" s="40">
        <v>1721.8808558087305</v>
      </c>
      <c r="AM70" s="40">
        <v>1811.8577122481797</v>
      </c>
      <c r="AN70" s="40">
        <v>1902.1503685601633</v>
      </c>
      <c r="AO70" s="40">
        <v>1942.0870552663332</v>
      </c>
      <c r="AP70" s="40">
        <v>1975.3963031261044</v>
      </c>
      <c r="AQ70" s="40">
        <v>2007.6371875130967</v>
      </c>
      <c r="AR70" s="40">
        <v>2039.7025543740051</v>
      </c>
      <c r="AS70" s="40">
        <v>2071.2789804544022</v>
      </c>
      <c r="AT70" s="40">
        <v>2111.3275071181447</v>
      </c>
      <c r="AU70" s="40">
        <v>2152.7478370059348</v>
      </c>
      <c r="AV70" s="40">
        <v>2194.3907661120679</v>
      </c>
      <c r="AW70" s="40">
        <v>2235.9767210842251</v>
      </c>
      <c r="AX70" s="40">
        <v>2278.6590333359882</v>
      </c>
      <c r="AY70" s="37"/>
      <c r="BC70" s="37"/>
    </row>
    <row r="71" spans="1:55">
      <c r="A71" s="57"/>
      <c r="B71" s="56" t="s">
        <v>176</v>
      </c>
      <c r="C71" t="s">
        <v>177</v>
      </c>
      <c r="D71" s="40">
        <v>23733.668150814043</v>
      </c>
      <c r="E71" s="40">
        <v>24090.750513091989</v>
      </c>
      <c r="F71" s="40">
        <v>24432.50296909007</v>
      </c>
      <c r="G71" s="40">
        <v>23873.417754819828</v>
      </c>
      <c r="H71" s="40">
        <v>25492.987817654113</v>
      </c>
      <c r="I71" s="40">
        <v>19964.742165532214</v>
      </c>
      <c r="J71" s="40">
        <v>21394.869536511029</v>
      </c>
      <c r="K71" s="40">
        <v>22999.06355386641</v>
      </c>
      <c r="L71" s="40">
        <v>23825.569646139986</v>
      </c>
      <c r="M71" s="40">
        <v>21890.391936986798</v>
      </c>
      <c r="N71" s="40">
        <v>19650.911278709995</v>
      </c>
      <c r="O71" s="40">
        <v>17034.030184834104</v>
      </c>
      <c r="P71" s="40">
        <v>15459.778228562936</v>
      </c>
      <c r="Q71" s="40">
        <v>16577.851353497426</v>
      </c>
      <c r="R71" s="40">
        <v>18068.464227728135</v>
      </c>
      <c r="S71" s="40">
        <v>16809.853926663236</v>
      </c>
      <c r="T71" s="40">
        <v>17142.681483120614</v>
      </c>
      <c r="U71" s="40">
        <v>17764.737061912019</v>
      </c>
      <c r="V71" s="40">
        <v>18463.364156576503</v>
      </c>
      <c r="W71" s="40">
        <v>19202.084226516388</v>
      </c>
      <c r="X71" s="40">
        <v>19860.822699130407</v>
      </c>
      <c r="Y71" s="40">
        <v>20864.930874203215</v>
      </c>
      <c r="Z71" s="40">
        <v>20721.053191292107</v>
      </c>
      <c r="AA71" s="40">
        <v>20665.363161972524</v>
      </c>
      <c r="AB71" s="40">
        <v>20666.454966788857</v>
      </c>
      <c r="AC71" s="40">
        <v>20718.580935740199</v>
      </c>
      <c r="AD71" s="40">
        <v>20821.021978402154</v>
      </c>
      <c r="AE71" s="40">
        <v>21050.206783387996</v>
      </c>
      <c r="AF71" s="40">
        <v>21324.034246243598</v>
      </c>
      <c r="AG71" s="40">
        <v>21632.272212257754</v>
      </c>
      <c r="AH71" s="40">
        <v>21963.388413751833</v>
      </c>
      <c r="AI71" s="40">
        <v>22313.072275152161</v>
      </c>
      <c r="AJ71" s="40">
        <v>22696.645607556358</v>
      </c>
      <c r="AK71" s="40">
        <v>23106.377018499392</v>
      </c>
      <c r="AL71" s="40">
        <v>23535.556544558629</v>
      </c>
      <c r="AM71" s="40">
        <v>23977.65533228363</v>
      </c>
      <c r="AN71" s="40">
        <v>24430.466880351734</v>
      </c>
      <c r="AO71" s="40">
        <v>24780.1461552078</v>
      </c>
      <c r="AP71" s="40">
        <v>25097.975556877707</v>
      </c>
      <c r="AQ71" s="40">
        <v>25412.590268992455</v>
      </c>
      <c r="AR71" s="40">
        <v>25729.311961146464</v>
      </c>
      <c r="AS71" s="40">
        <v>26048.157355744697</v>
      </c>
      <c r="AT71" s="40">
        <v>26385.540599911637</v>
      </c>
      <c r="AU71" s="40">
        <v>26717.534618450922</v>
      </c>
      <c r="AV71" s="40">
        <v>27046.706867331177</v>
      </c>
      <c r="AW71" s="40">
        <v>27371.785006824164</v>
      </c>
      <c r="AX71" s="40">
        <v>27695.51311496854</v>
      </c>
      <c r="AY71" s="37"/>
      <c r="BC71" s="37"/>
    </row>
    <row r="72" spans="1:55">
      <c r="A72" s="57"/>
      <c r="B72" s="56"/>
      <c r="C72" t="s">
        <v>178</v>
      </c>
      <c r="D72" s="40">
        <v>564.28497686995945</v>
      </c>
      <c r="E72" s="40">
        <v>570.75859840354087</v>
      </c>
      <c r="F72" s="40">
        <v>576.99889261743772</v>
      </c>
      <c r="G72" s="40">
        <v>855.70367477889113</v>
      </c>
      <c r="H72" s="40">
        <v>1189.7141210265027</v>
      </c>
      <c r="I72" s="40">
        <v>1514.9439651390071</v>
      </c>
      <c r="J72" s="40">
        <v>1896.1948669972926</v>
      </c>
      <c r="K72" s="40">
        <v>2259.5200362633241</v>
      </c>
      <c r="L72" s="40">
        <v>2548.6478257643612</v>
      </c>
      <c r="M72" s="40">
        <v>2782.5388732362489</v>
      </c>
      <c r="N72" s="40">
        <v>2963.5682356933107</v>
      </c>
      <c r="O72" s="40">
        <v>3087.2501551396617</v>
      </c>
      <c r="P72" s="40">
        <v>3211.6562314227986</v>
      </c>
      <c r="Q72" s="40">
        <v>3342.6405660098389</v>
      </c>
      <c r="R72" s="40">
        <v>3411.0360056844443</v>
      </c>
      <c r="S72" s="40">
        <v>3452.903988826718</v>
      </c>
      <c r="T72" s="40">
        <v>3521.4037674198348</v>
      </c>
      <c r="U72" s="40">
        <v>3700.8980028225778</v>
      </c>
      <c r="V72" s="40">
        <v>3782.6624597887221</v>
      </c>
      <c r="W72" s="40">
        <v>3867.2905541640794</v>
      </c>
      <c r="X72" s="40">
        <v>3883.7543275586318</v>
      </c>
      <c r="Y72" s="40">
        <v>3950.7938625759302</v>
      </c>
      <c r="Z72" s="40">
        <v>4062.4358996718152</v>
      </c>
      <c r="AA72" s="40">
        <v>4185.636521484269</v>
      </c>
      <c r="AB72" s="40">
        <v>4310.2467136292134</v>
      </c>
      <c r="AC72" s="40">
        <v>4436.1783273907813</v>
      </c>
      <c r="AD72" s="40">
        <v>4563.3985657443927</v>
      </c>
      <c r="AE72" s="40">
        <v>4708.3216733834206</v>
      </c>
      <c r="AF72" s="40">
        <v>4858.3819773870109</v>
      </c>
      <c r="AG72" s="40">
        <v>5012.4756750449196</v>
      </c>
      <c r="AH72" s="40">
        <v>5169.6256530849187</v>
      </c>
      <c r="AI72" s="40">
        <v>5329.0539156519299</v>
      </c>
      <c r="AJ72" s="40">
        <v>5435.0295961133215</v>
      </c>
      <c r="AK72" s="40">
        <v>5531.5025497599272</v>
      </c>
      <c r="AL72" s="40">
        <v>5626.6745816305229</v>
      </c>
      <c r="AM72" s="40">
        <v>5721.7186631120958</v>
      </c>
      <c r="AN72" s="40">
        <v>5817.7647068734968</v>
      </c>
      <c r="AO72" s="40">
        <v>5867.7877838174609</v>
      </c>
      <c r="AP72" s="40">
        <v>5905.9012300619252</v>
      </c>
      <c r="AQ72" s="40">
        <v>5940.2635235429098</v>
      </c>
      <c r="AR72" s="40">
        <v>5974.2346229794184</v>
      </c>
      <c r="AS72" s="40">
        <v>6008.8269673174145</v>
      </c>
      <c r="AT72" s="40">
        <v>6008.1340067636847</v>
      </c>
      <c r="AU72" s="40">
        <v>6001.3581354635362</v>
      </c>
      <c r="AV72" s="40">
        <v>5992.3207643581745</v>
      </c>
      <c r="AW72" s="40">
        <v>5982.310696266296</v>
      </c>
      <c r="AX72" s="40">
        <v>5973.2176803290449</v>
      </c>
      <c r="AY72" s="37"/>
      <c r="BC72" s="37"/>
    </row>
    <row r="73" spans="1:55">
      <c r="A73" s="57"/>
      <c r="B73" s="56"/>
      <c r="C73" t="s">
        <v>179</v>
      </c>
      <c r="D73" s="40">
        <v>136.39387458995367</v>
      </c>
      <c r="E73" s="40">
        <v>137.40463407275615</v>
      </c>
      <c r="F73" s="40">
        <v>138.31857918509021</v>
      </c>
      <c r="G73" s="40">
        <v>144.01735769150977</v>
      </c>
      <c r="H73" s="40">
        <v>146.56621956199336</v>
      </c>
      <c r="I73" s="40">
        <v>145.0855938574073</v>
      </c>
      <c r="J73" s="40">
        <v>144.76635815628913</v>
      </c>
      <c r="K73" s="40">
        <v>143.39264416547778</v>
      </c>
      <c r="L73" s="40">
        <v>139.87191048548482</v>
      </c>
      <c r="M73" s="40">
        <v>135.90418443579165</v>
      </c>
      <c r="N73" s="40">
        <v>132.35573975199523</v>
      </c>
      <c r="O73" s="40">
        <v>130.00962107260654</v>
      </c>
      <c r="P73" s="40">
        <v>170.80575304599861</v>
      </c>
      <c r="Q73" s="40">
        <v>231.84416283855376</v>
      </c>
      <c r="R73" s="40">
        <v>304.79268626837671</v>
      </c>
      <c r="S73" s="40">
        <v>387.34399828178806</v>
      </c>
      <c r="T73" s="40">
        <v>483.40570437860316</v>
      </c>
      <c r="U73" s="40">
        <v>525.7047477086345</v>
      </c>
      <c r="V73" s="40">
        <v>508.28246789034836</v>
      </c>
      <c r="W73" s="40">
        <v>478.3743490220358</v>
      </c>
      <c r="X73" s="40">
        <v>546.5903307934268</v>
      </c>
      <c r="Y73" s="40">
        <v>658.09370260280718</v>
      </c>
      <c r="Z73" s="40">
        <v>715.24903119642772</v>
      </c>
      <c r="AA73" s="40">
        <v>752.58603931944526</v>
      </c>
      <c r="AB73" s="40">
        <v>778.50433973925874</v>
      </c>
      <c r="AC73" s="40">
        <v>797.28985115301032</v>
      </c>
      <c r="AD73" s="40">
        <v>811.51214429172683</v>
      </c>
      <c r="AE73" s="40">
        <v>844.18717787000242</v>
      </c>
      <c r="AF73" s="40">
        <v>883.13735502387567</v>
      </c>
      <c r="AG73" s="40">
        <v>925.15478746050405</v>
      </c>
      <c r="AH73" s="40">
        <v>968.8687853816275</v>
      </c>
      <c r="AI73" s="40">
        <v>1013.3598054066089</v>
      </c>
      <c r="AJ73" s="40">
        <v>1060.6264867543707</v>
      </c>
      <c r="AK73" s="40">
        <v>1109.0355259718463</v>
      </c>
      <c r="AL73" s="40">
        <v>1158.4946983158786</v>
      </c>
      <c r="AM73" s="40">
        <v>1209.1032630709776</v>
      </c>
      <c r="AN73" s="40">
        <v>1260.5501228125222</v>
      </c>
      <c r="AO73" s="40">
        <v>1299.6901396512978</v>
      </c>
      <c r="AP73" s="40">
        <v>1333.5634339469984</v>
      </c>
      <c r="AQ73" s="40">
        <v>1364.9492814258215</v>
      </c>
      <c r="AR73" s="40">
        <v>1395.2340901405737</v>
      </c>
      <c r="AS73" s="40">
        <v>1425.0894534078229</v>
      </c>
      <c r="AT73" s="40">
        <v>1447.1053708734437</v>
      </c>
      <c r="AU73" s="40">
        <v>1466.5568242992963</v>
      </c>
      <c r="AV73" s="40">
        <v>1484.7184365658068</v>
      </c>
      <c r="AW73" s="40">
        <v>1502.2355827386473</v>
      </c>
      <c r="AX73" s="40">
        <v>1519.6085469210714</v>
      </c>
      <c r="AY73" s="37"/>
      <c r="BC73" s="37"/>
    </row>
    <row r="74" spans="1:55">
      <c r="A74" s="57"/>
      <c r="B74" s="56"/>
      <c r="C74" t="s">
        <v>180</v>
      </c>
      <c r="D74" s="40">
        <v>96.188771429367904</v>
      </c>
      <c r="E74" s="40">
        <v>96.898972727126363</v>
      </c>
      <c r="F74" s="40">
        <v>97.570735879842331</v>
      </c>
      <c r="G74" s="40">
        <v>101.70371538832877</v>
      </c>
      <c r="H74" s="40">
        <v>104.0317170604047</v>
      </c>
      <c r="I74" s="40">
        <v>103.76580640485844</v>
      </c>
      <c r="J74" s="40">
        <v>104.49033326649774</v>
      </c>
      <c r="K74" s="40">
        <v>104.53768710840133</v>
      </c>
      <c r="L74" s="40">
        <v>103.02348253585585</v>
      </c>
      <c r="M74" s="40">
        <v>101.13321549276313</v>
      </c>
      <c r="N74" s="40">
        <v>99.480955273473441</v>
      </c>
      <c r="O74" s="40">
        <v>98.665315374814284</v>
      </c>
      <c r="P74" s="40">
        <v>127.62462924619633</v>
      </c>
      <c r="Q74" s="40">
        <v>170.14781901638617</v>
      </c>
      <c r="R74" s="40">
        <v>219.97770832906403</v>
      </c>
      <c r="S74" s="40">
        <v>275.27729877512905</v>
      </c>
      <c r="T74" s="40">
        <v>338.65056702681551</v>
      </c>
      <c r="U74" s="40">
        <v>349.30148436990737</v>
      </c>
      <c r="V74" s="40">
        <v>317.24256520578183</v>
      </c>
      <c r="W74" s="40">
        <v>275.11449899915846</v>
      </c>
      <c r="X74" s="40">
        <v>263.22520179412436</v>
      </c>
      <c r="Y74" s="40">
        <v>263.71304712792983</v>
      </c>
      <c r="Z74" s="40">
        <v>267.10571711547396</v>
      </c>
      <c r="AA74" s="40">
        <v>271.81067400080639</v>
      </c>
      <c r="AB74" s="40">
        <v>276.74008795542852</v>
      </c>
      <c r="AC74" s="40">
        <v>281.4452447123</v>
      </c>
      <c r="AD74" s="40">
        <v>285.82348673451526</v>
      </c>
      <c r="AE74" s="40">
        <v>289.29989410131077</v>
      </c>
      <c r="AF74" s="40">
        <v>292.23953806657778</v>
      </c>
      <c r="AG74" s="40">
        <v>294.81241510365697</v>
      </c>
      <c r="AH74" s="40">
        <v>297.04877416954287</v>
      </c>
      <c r="AI74" s="40">
        <v>298.99801654693533</v>
      </c>
      <c r="AJ74" s="40">
        <v>300.53851299553838</v>
      </c>
      <c r="AK74" s="40">
        <v>301.87704326499153</v>
      </c>
      <c r="AL74" s="40">
        <v>303.20349190625325</v>
      </c>
      <c r="AM74" s="40">
        <v>304.50689489762266</v>
      </c>
      <c r="AN74" s="40">
        <v>305.8295149795527</v>
      </c>
      <c r="AO74" s="40">
        <v>305.13527818285587</v>
      </c>
      <c r="AP74" s="40">
        <v>303.62066348075911</v>
      </c>
      <c r="AQ74" s="40">
        <v>301.80295344308257</v>
      </c>
      <c r="AR74" s="40">
        <v>299.93092523388236</v>
      </c>
      <c r="AS74" s="40">
        <v>298.11022938173244</v>
      </c>
      <c r="AT74" s="40">
        <v>296.24893226442896</v>
      </c>
      <c r="AU74" s="40">
        <v>294.446245161641</v>
      </c>
      <c r="AV74" s="40">
        <v>292.68332470915783</v>
      </c>
      <c r="AW74" s="40">
        <v>290.9676266280153</v>
      </c>
      <c r="AX74" s="40">
        <v>289.33449752033772</v>
      </c>
      <c r="AY74" s="37"/>
      <c r="BC74" s="37"/>
    </row>
    <row r="75" spans="1:55">
      <c r="A75" s="57"/>
      <c r="B75" s="56"/>
      <c r="C75" t="s">
        <v>181</v>
      </c>
      <c r="D75" s="40">
        <v>62.614032720288456</v>
      </c>
      <c r="E75" s="40">
        <v>63.061523233160365</v>
      </c>
      <c r="F75" s="40">
        <v>63.484024407827143</v>
      </c>
      <c r="G75" s="40">
        <v>68.544629965696046</v>
      </c>
      <c r="H75" s="40">
        <v>73.247131121525541</v>
      </c>
      <c r="I75" s="40">
        <v>76.599773376490731</v>
      </c>
      <c r="J75" s="40">
        <v>80.903012613585133</v>
      </c>
      <c r="K75" s="40">
        <v>84.947698495220791</v>
      </c>
      <c r="L75" s="40">
        <v>87.908460399366675</v>
      </c>
      <c r="M75" s="40">
        <v>90.615771102650712</v>
      </c>
      <c r="N75" s="40">
        <v>93.574734054816503</v>
      </c>
      <c r="O75" s="40">
        <v>97.406495688223501</v>
      </c>
      <c r="P75" s="40">
        <v>111.79960124298883</v>
      </c>
      <c r="Q75" s="40">
        <v>131.57267562833454</v>
      </c>
      <c r="R75" s="40">
        <v>153.43934286550942</v>
      </c>
      <c r="S75" s="40">
        <v>177.01194967613637</v>
      </c>
      <c r="T75" s="40">
        <v>204.48513046334961</v>
      </c>
      <c r="U75" s="40">
        <v>220.39633646295599</v>
      </c>
      <c r="V75" s="40">
        <v>216.30690339335607</v>
      </c>
      <c r="W75" s="40">
        <v>209.45867968283756</v>
      </c>
      <c r="X75" s="40">
        <v>208.98662639561667</v>
      </c>
      <c r="Y75" s="40">
        <v>213.68934808498045</v>
      </c>
      <c r="Z75" s="40">
        <v>220.10917554852853</v>
      </c>
      <c r="AA75" s="40">
        <v>227.25428375392778</v>
      </c>
      <c r="AB75" s="40">
        <v>234.45966516569351</v>
      </c>
      <c r="AC75" s="40">
        <v>241.49573051931492</v>
      </c>
      <c r="AD75" s="40">
        <v>248.27506025424779</v>
      </c>
      <c r="AE75" s="40">
        <v>252.81822940000825</v>
      </c>
      <c r="AF75" s="40">
        <v>256.30253956589883</v>
      </c>
      <c r="AG75" s="40">
        <v>259.15047221221715</v>
      </c>
      <c r="AH75" s="40">
        <v>261.53221234926986</v>
      </c>
      <c r="AI75" s="40">
        <v>263.56062258068482</v>
      </c>
      <c r="AJ75" s="40">
        <v>265.13462507663564</v>
      </c>
      <c r="AK75" s="40">
        <v>266.4806857953958</v>
      </c>
      <c r="AL75" s="40">
        <v>267.79306383538511</v>
      </c>
      <c r="AM75" s="40">
        <v>269.0898833625626</v>
      </c>
      <c r="AN75" s="40">
        <v>270.40723739292497</v>
      </c>
      <c r="AO75" s="40">
        <v>270.00213252618431</v>
      </c>
      <c r="AP75" s="40">
        <v>268.86707227794392</v>
      </c>
      <c r="AQ75" s="40">
        <v>267.45703614784679</v>
      </c>
      <c r="AR75" s="40">
        <v>265.99395040990197</v>
      </c>
      <c r="AS75" s="40">
        <v>264.5739175730389</v>
      </c>
      <c r="AT75" s="40">
        <v>263.0159441742212</v>
      </c>
      <c r="AU75" s="40">
        <v>261.47417305102465</v>
      </c>
      <c r="AV75" s="40">
        <v>259.95134066500447</v>
      </c>
      <c r="AW75" s="40">
        <v>258.46285948086893</v>
      </c>
      <c r="AX75" s="40">
        <v>257.04295531903995</v>
      </c>
      <c r="AY75" s="37"/>
      <c r="BC75" s="37"/>
    </row>
    <row r="76" spans="1:55">
      <c r="A76" s="57"/>
      <c r="B76" s="56"/>
      <c r="C76" t="s">
        <v>182</v>
      </c>
      <c r="D76" s="40">
        <v>133.74980854126969</v>
      </c>
      <c r="E76" s="40">
        <v>134.85753027463301</v>
      </c>
      <c r="F76" s="40">
        <v>135.91128786024299</v>
      </c>
      <c r="G76" s="40">
        <v>170.044175975483</v>
      </c>
      <c r="H76" s="40">
        <v>221.60132369591304</v>
      </c>
      <c r="I76" s="40">
        <v>289.17186295950825</v>
      </c>
      <c r="J76" s="40">
        <v>388.38659573252545</v>
      </c>
      <c r="K76" s="40">
        <v>521.10977588766241</v>
      </c>
      <c r="L76" s="40">
        <v>689.48884467494713</v>
      </c>
      <c r="M76" s="40">
        <v>909.99059237332801</v>
      </c>
      <c r="N76" s="40">
        <v>1203.9005117470304</v>
      </c>
      <c r="O76" s="40">
        <v>1604.5578139472736</v>
      </c>
      <c r="P76" s="40">
        <v>1739.4942031348496</v>
      </c>
      <c r="Q76" s="40">
        <v>1766.9529115260671</v>
      </c>
      <c r="R76" s="40">
        <v>1711.5749932883041</v>
      </c>
      <c r="S76" s="40">
        <v>1613.0295341863171</v>
      </c>
      <c r="T76" s="40">
        <v>1510.6796428993832</v>
      </c>
      <c r="U76" s="40">
        <v>1550.5815693808665</v>
      </c>
      <c r="V76" s="40">
        <v>1550.3805412569989</v>
      </c>
      <c r="W76" s="40">
        <v>1568.0707425337628</v>
      </c>
      <c r="X76" s="40">
        <v>1615.2208997649916</v>
      </c>
      <c r="Y76" s="40">
        <v>1699.7591450816988</v>
      </c>
      <c r="Z76" s="40">
        <v>1813.9147117345474</v>
      </c>
      <c r="AA76" s="40">
        <v>1941.231144627624</v>
      </c>
      <c r="AB76" s="40">
        <v>2074.2531012198665</v>
      </c>
      <c r="AC76" s="40">
        <v>2213.2770480250597</v>
      </c>
      <c r="AD76" s="40">
        <v>2354.9816038585359</v>
      </c>
      <c r="AE76" s="40">
        <v>2482.8210892787483</v>
      </c>
      <c r="AF76" s="40">
        <v>2605.7566324944892</v>
      </c>
      <c r="AG76" s="40">
        <v>2726.4917978129797</v>
      </c>
      <c r="AH76" s="40">
        <v>2848.2990633926788</v>
      </c>
      <c r="AI76" s="40">
        <v>2970.0521989760291</v>
      </c>
      <c r="AJ76" s="40">
        <v>3061.2883223199046</v>
      </c>
      <c r="AK76" s="40">
        <v>3142.5549172252963</v>
      </c>
      <c r="AL76" s="40">
        <v>3220.4215101096779</v>
      </c>
      <c r="AM76" s="40">
        <v>3298.1344167863954</v>
      </c>
      <c r="AN76" s="40">
        <v>3376.3054758811363</v>
      </c>
      <c r="AO76" s="40">
        <v>3428.8076394332097</v>
      </c>
      <c r="AP76" s="40">
        <v>3471.4208642830695</v>
      </c>
      <c r="AQ76" s="40">
        <v>3510.0679659501288</v>
      </c>
      <c r="AR76" s="40">
        <v>3547.5848543234065</v>
      </c>
      <c r="AS76" s="40">
        <v>3585.1956970535457</v>
      </c>
      <c r="AT76" s="40">
        <v>3634.9229557888325</v>
      </c>
      <c r="AU76" s="40">
        <v>3688.7452215316375</v>
      </c>
      <c r="AV76" s="40">
        <v>3744.1550676570319</v>
      </c>
      <c r="AW76" s="40">
        <v>3800.3311324807692</v>
      </c>
      <c r="AX76" s="40">
        <v>3857.412557715521</v>
      </c>
      <c r="AY76" s="37"/>
      <c r="BC76" s="37"/>
    </row>
    <row r="79" spans="1:55">
      <c r="A79" s="51" t="s">
        <v>192</v>
      </c>
      <c r="B79" s="42" t="s">
        <v>184</v>
      </c>
      <c r="C79" t="s">
        <v>185</v>
      </c>
      <c r="D79" s="9">
        <v>9.6835478063221387</v>
      </c>
      <c r="E79" s="9">
        <v>9.8390202985849307</v>
      </c>
      <c r="F79" s="9">
        <v>9.9963612479396957</v>
      </c>
      <c r="G79" s="9">
        <v>9.8107288761599296</v>
      </c>
      <c r="H79" s="9">
        <v>11.349779492550345</v>
      </c>
      <c r="I79" s="9">
        <v>8.8556410795956673</v>
      </c>
      <c r="J79" s="9">
        <v>9.1315172281076276</v>
      </c>
      <c r="K79" s="9">
        <v>10.056383730037274</v>
      </c>
      <c r="L79" s="9">
        <v>9.3337351272596436</v>
      </c>
      <c r="M79" s="9">
        <v>8.0330206640758046</v>
      </c>
      <c r="N79" s="9">
        <v>7.4798668481399071</v>
      </c>
      <c r="O79" s="9">
        <v>6.8661560563436526</v>
      </c>
      <c r="P79" s="9">
        <v>5.7598236087670847</v>
      </c>
      <c r="Q79" s="9">
        <v>5.54131786944754</v>
      </c>
      <c r="R79" s="9">
        <v>4.583731375726714</v>
      </c>
      <c r="S79" s="9">
        <v>3.443077809685231</v>
      </c>
      <c r="T79" s="9">
        <v>3.2622686562029646</v>
      </c>
      <c r="U79" s="9">
        <v>3.3518339338351284</v>
      </c>
      <c r="V79" s="9">
        <v>3.4906155219491914</v>
      </c>
      <c r="W79" s="9">
        <v>3.6622084704103584</v>
      </c>
      <c r="X79" s="9">
        <v>3.8316311527236073</v>
      </c>
      <c r="Y79" s="9">
        <v>3.9893370034897813</v>
      </c>
      <c r="Z79" s="9">
        <v>3.8284125255889752</v>
      </c>
      <c r="AA79" s="9">
        <v>3.7947283819210171</v>
      </c>
      <c r="AB79" s="9">
        <v>3.8233535683437068</v>
      </c>
      <c r="AC79" s="9">
        <v>3.8801425691883615</v>
      </c>
      <c r="AD79" s="9">
        <v>3.9494763195635043</v>
      </c>
      <c r="AE79" s="9">
        <v>4.0176393672111246</v>
      </c>
      <c r="AF79" s="9">
        <v>4.0849145397205788</v>
      </c>
      <c r="AG79" s="9">
        <v>4.151617411657889</v>
      </c>
      <c r="AH79" s="9">
        <v>4.2168342371637682</v>
      </c>
      <c r="AI79" s="9">
        <v>4.2810275552461583</v>
      </c>
      <c r="AJ79" s="9">
        <v>4.3484707714116366</v>
      </c>
      <c r="AK79" s="9">
        <v>4.4175223351983481</v>
      </c>
      <c r="AL79" s="9">
        <v>4.4879770104765129</v>
      </c>
      <c r="AM79" s="9">
        <v>4.5588307616437067</v>
      </c>
      <c r="AN79" s="9">
        <v>4.6302933532395203</v>
      </c>
      <c r="AO79" s="9">
        <v>4.7014587774203189</v>
      </c>
      <c r="AP79" s="9">
        <v>4.7704491456910585</v>
      </c>
      <c r="AQ79" s="9">
        <v>4.8383706786399401</v>
      </c>
      <c r="AR79" s="9">
        <v>4.9064619294208125</v>
      </c>
      <c r="AS79" s="9">
        <v>4.9747539999487076</v>
      </c>
      <c r="AT79" s="9">
        <v>5.0493382333971324</v>
      </c>
      <c r="AU79" s="9">
        <v>5.1248111608837954</v>
      </c>
      <c r="AV79" s="9">
        <v>5.2008151477086866</v>
      </c>
      <c r="AW79" s="9">
        <v>5.2772852104758252</v>
      </c>
      <c r="AX79" s="9">
        <v>5.3552094165765443</v>
      </c>
    </row>
    <row r="80" spans="1:55">
      <c r="A80" s="51"/>
      <c r="B80" s="55" t="s">
        <v>164</v>
      </c>
      <c r="C80" t="s">
        <v>165</v>
      </c>
      <c r="D80" s="9">
        <v>48520.098439832487</v>
      </c>
      <c r="E80" s="9">
        <v>49299.104314554497</v>
      </c>
      <c r="F80" s="9">
        <v>50095.735053772092</v>
      </c>
      <c r="G80" s="9">
        <v>50207.700313402245</v>
      </c>
      <c r="H80" s="9">
        <v>57385.977705531746</v>
      </c>
      <c r="I80" s="9">
        <v>41124.350127140875</v>
      </c>
      <c r="J80" s="9">
        <v>48461.206391409665</v>
      </c>
      <c r="K80" s="9">
        <v>56193.271650245144</v>
      </c>
      <c r="L80" s="9">
        <v>61321.014206489323</v>
      </c>
      <c r="M80" s="9">
        <v>56777.414651086736</v>
      </c>
      <c r="N80" s="9">
        <v>51019.075385632808</v>
      </c>
      <c r="O80" s="9">
        <v>42245.557366084213</v>
      </c>
      <c r="P80" s="9">
        <v>36166.997236256335</v>
      </c>
      <c r="Q80" s="9">
        <v>41217.80115412335</v>
      </c>
      <c r="R80" s="9">
        <v>48387.94353331918</v>
      </c>
      <c r="S80" s="9">
        <v>43565.351872328145</v>
      </c>
      <c r="T80" s="9">
        <v>45412.921600528869</v>
      </c>
      <c r="U80" s="9">
        <v>47701.794689526476</v>
      </c>
      <c r="V80" s="9">
        <v>50091.370637097993</v>
      </c>
      <c r="W80" s="9">
        <v>52701.75951661163</v>
      </c>
      <c r="X80" s="9">
        <v>55146.66757632573</v>
      </c>
      <c r="Y80" s="9">
        <v>57506.375544813985</v>
      </c>
      <c r="Z80" s="9">
        <v>55912.573186658221</v>
      </c>
      <c r="AA80" s="9">
        <v>54593.127557482105</v>
      </c>
      <c r="AB80" s="9">
        <v>53519.730298386938</v>
      </c>
      <c r="AC80" s="9">
        <v>52669.399018016164</v>
      </c>
      <c r="AD80" s="9">
        <v>52013.343138116368</v>
      </c>
      <c r="AE80" s="9">
        <v>51500.086466811299</v>
      </c>
      <c r="AF80" s="9">
        <v>51088.410604868957</v>
      </c>
      <c r="AG80" s="9">
        <v>50767.785932043014</v>
      </c>
      <c r="AH80" s="9">
        <v>50520.420332279493</v>
      </c>
      <c r="AI80" s="9">
        <v>50315.926269059244</v>
      </c>
      <c r="AJ80" s="9">
        <v>50195.071682063899</v>
      </c>
      <c r="AK80" s="9">
        <v>50122.720687789428</v>
      </c>
      <c r="AL80" s="9">
        <v>50082.105064562398</v>
      </c>
      <c r="AM80" s="9">
        <v>50061.898992208349</v>
      </c>
      <c r="AN80" s="9">
        <v>50054.461849182931</v>
      </c>
      <c r="AO80" s="9">
        <v>50641.634055178307</v>
      </c>
      <c r="AP80" s="9">
        <v>51254.548649030105</v>
      </c>
      <c r="AQ80" s="9">
        <v>51872.109810217349</v>
      </c>
      <c r="AR80" s="9">
        <v>52492.287992507772</v>
      </c>
      <c r="AS80" s="9">
        <v>53108.186944393216</v>
      </c>
      <c r="AT80" s="9">
        <v>54042.487355913545</v>
      </c>
      <c r="AU80" s="9">
        <v>54977.190093692901</v>
      </c>
      <c r="AV80" s="9">
        <v>55907.340667177748</v>
      </c>
      <c r="AW80" s="9">
        <v>56833.189096195216</v>
      </c>
      <c r="AX80" s="9">
        <v>57771.525684451597</v>
      </c>
    </row>
    <row r="81" spans="1:50">
      <c r="A81" s="51"/>
      <c r="B81" s="55"/>
      <c r="C81" t="s">
        <v>166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</row>
    <row r="82" spans="1:50">
      <c r="A82" s="51"/>
      <c r="B82" s="55" t="s">
        <v>167</v>
      </c>
      <c r="C82" t="s">
        <v>168</v>
      </c>
      <c r="D82" s="9">
        <v>9647.1707173460527</v>
      </c>
      <c r="E82" s="9">
        <v>9802.059163678834</v>
      </c>
      <c r="F82" s="9">
        <v>9958.911014336074</v>
      </c>
      <c r="G82" s="9">
        <v>10084.466957504363</v>
      </c>
      <c r="H82" s="9">
        <v>10313.119677327668</v>
      </c>
      <c r="I82" s="9">
        <v>9827.7385447017878</v>
      </c>
      <c r="J82" s="9">
        <v>9987.3340768484577</v>
      </c>
      <c r="K82" s="9">
        <v>10353.909339264632</v>
      </c>
      <c r="L82" s="9">
        <v>10603.8598812816</v>
      </c>
      <c r="M82" s="9">
        <v>10608.437975062547</v>
      </c>
      <c r="N82" s="9">
        <v>10542.62497930537</v>
      </c>
      <c r="O82" s="9">
        <v>10364.393492360896</v>
      </c>
      <c r="P82" s="9">
        <v>9995.583200475774</v>
      </c>
      <c r="Q82" s="9">
        <v>9898.5615865200416</v>
      </c>
      <c r="R82" s="9">
        <v>9887.1502821833255</v>
      </c>
      <c r="S82" s="9">
        <v>9674.0749798400138</v>
      </c>
      <c r="T82" s="9">
        <v>9387.5510073117512</v>
      </c>
      <c r="U82" s="9">
        <v>9701.9465464805653</v>
      </c>
      <c r="V82" s="9">
        <v>10102.273394881673</v>
      </c>
      <c r="W82" s="9">
        <v>10505.148605152719</v>
      </c>
      <c r="X82" s="9">
        <v>11043.451891695646</v>
      </c>
      <c r="Y82" s="9">
        <v>11572.429461249385</v>
      </c>
      <c r="Z82" s="9">
        <v>11380.084944367563</v>
      </c>
      <c r="AA82" s="9">
        <v>11162.522756277145</v>
      </c>
      <c r="AB82" s="9">
        <v>10980.855373904813</v>
      </c>
      <c r="AC82" s="9">
        <v>10861.001772642918</v>
      </c>
      <c r="AD82" s="9">
        <v>10776.365529155051</v>
      </c>
      <c r="AE82" s="9">
        <v>10508.991010454105</v>
      </c>
      <c r="AF82" s="9">
        <v>10236.456792181576</v>
      </c>
      <c r="AG82" s="9">
        <v>9975.1092014017995</v>
      </c>
      <c r="AH82" s="9">
        <v>9711.9243131793864</v>
      </c>
      <c r="AI82" s="9">
        <v>9456.9104233120252</v>
      </c>
      <c r="AJ82" s="9">
        <v>9195.6602555757509</v>
      </c>
      <c r="AK82" s="9">
        <v>8941.7670433940384</v>
      </c>
      <c r="AL82" s="9">
        <v>8696.0785467156875</v>
      </c>
      <c r="AM82" s="9">
        <v>8446.0734491510484</v>
      </c>
      <c r="AN82" s="9">
        <v>8200.4502795491426</v>
      </c>
      <c r="AO82" s="9">
        <v>7953.0535917302468</v>
      </c>
      <c r="AP82" s="9">
        <v>7705.9828172402749</v>
      </c>
      <c r="AQ82" s="9">
        <v>7461.4142186770969</v>
      </c>
      <c r="AR82" s="9">
        <v>7221.3328129331994</v>
      </c>
      <c r="AS82" s="9">
        <v>6985.0315643530812</v>
      </c>
      <c r="AT82" s="9">
        <v>6761.7466874145475</v>
      </c>
      <c r="AU82" s="9">
        <v>6537.5812267262463</v>
      </c>
      <c r="AV82" s="9">
        <v>6313.4555027193665</v>
      </c>
      <c r="AW82" s="9">
        <v>6090.4551984315567</v>
      </c>
      <c r="AX82" s="9">
        <v>5872.6531762474351</v>
      </c>
    </row>
    <row r="83" spans="1:50">
      <c r="A83" s="51"/>
      <c r="B83" s="55"/>
      <c r="C83" t="s">
        <v>169</v>
      </c>
      <c r="D83" s="9">
        <v>717.44634637249533</v>
      </c>
      <c r="E83" s="9">
        <v>728.96517952810257</v>
      </c>
      <c r="F83" s="9">
        <v>740.63290394882347</v>
      </c>
      <c r="G83" s="9">
        <v>710.32380922237849</v>
      </c>
      <c r="H83" s="9">
        <v>734.15171241735095</v>
      </c>
      <c r="I83" s="9">
        <v>583.54312995940086</v>
      </c>
      <c r="J83" s="9">
        <v>598.80183961655382</v>
      </c>
      <c r="K83" s="9">
        <v>638.46189694045074</v>
      </c>
      <c r="L83" s="9">
        <v>660.36572844592104</v>
      </c>
      <c r="M83" s="9">
        <v>614.19545082834043</v>
      </c>
      <c r="N83" s="9">
        <v>551.54561465394329</v>
      </c>
      <c r="O83" s="9">
        <v>457.21292475412696</v>
      </c>
      <c r="P83" s="9">
        <v>374.08620226143825</v>
      </c>
      <c r="Q83" s="9">
        <v>348.21033124386832</v>
      </c>
      <c r="R83" s="9">
        <v>336.43360925057061</v>
      </c>
      <c r="S83" s="9">
        <v>274.09976305596024</v>
      </c>
      <c r="T83" s="9">
        <v>226.36773590541313</v>
      </c>
      <c r="U83" s="9">
        <v>351.21475579738154</v>
      </c>
      <c r="V83" s="9">
        <v>496.24188216605859</v>
      </c>
      <c r="W83" s="9">
        <v>641.2869591148002</v>
      </c>
      <c r="X83" s="9">
        <v>605.83384117164667</v>
      </c>
      <c r="Y83" s="9">
        <v>544.74461238218953</v>
      </c>
      <c r="Z83" s="9">
        <v>526.6222866855378</v>
      </c>
      <c r="AA83" s="9">
        <v>514.49626140418206</v>
      </c>
      <c r="AB83" s="9">
        <v>504.30063153675508</v>
      </c>
      <c r="AC83" s="9">
        <v>496.27303346527134</v>
      </c>
      <c r="AD83" s="9">
        <v>489.88706947675223</v>
      </c>
      <c r="AE83" s="9">
        <v>494.06212817151965</v>
      </c>
      <c r="AF83" s="9">
        <v>500.34003484110752</v>
      </c>
      <c r="AG83" s="9">
        <v>507.64636668717691</v>
      </c>
      <c r="AH83" s="9">
        <v>515.96948968103618</v>
      </c>
      <c r="AI83" s="9">
        <v>524.86824142842306</v>
      </c>
      <c r="AJ83" s="9">
        <v>523.67500282620711</v>
      </c>
      <c r="AK83" s="9">
        <v>521.68750221680102</v>
      </c>
      <c r="AL83" s="9">
        <v>519.75348757114682</v>
      </c>
      <c r="AM83" s="9">
        <v>517.66281212689432</v>
      </c>
      <c r="AN83" s="9">
        <v>515.56141413508067</v>
      </c>
      <c r="AO83" s="9">
        <v>527.26518219079594</v>
      </c>
      <c r="AP83" s="9">
        <v>540.74105429887152</v>
      </c>
      <c r="AQ83" s="9">
        <v>554.65893567355499</v>
      </c>
      <c r="AR83" s="9">
        <v>568.75514835577576</v>
      </c>
      <c r="AS83" s="9">
        <v>582.8936570456184</v>
      </c>
      <c r="AT83" s="9">
        <v>595.80267505170332</v>
      </c>
      <c r="AU83" s="9">
        <v>608.8002090470369</v>
      </c>
      <c r="AV83" s="9">
        <v>621.92587368573413</v>
      </c>
      <c r="AW83" s="9">
        <v>635.07081043669757</v>
      </c>
      <c r="AX83" s="9">
        <v>648.35662695074382</v>
      </c>
    </row>
    <row r="84" spans="1:50">
      <c r="A84" s="51"/>
      <c r="B84" s="55"/>
      <c r="C84" t="s">
        <v>170</v>
      </c>
      <c r="D84" s="9">
        <v>1443.8145451935209</v>
      </c>
      <c r="E84" s="9">
        <v>1466.9954547316436</v>
      </c>
      <c r="F84" s="9">
        <v>1490.4668305886353</v>
      </c>
      <c r="G84" s="9">
        <v>1509.8972530049568</v>
      </c>
      <c r="H84" s="9">
        <v>1570.4988585287829</v>
      </c>
      <c r="I84" s="9">
        <v>1471.8659325614758</v>
      </c>
      <c r="J84" s="9">
        <v>1509.3600910942816</v>
      </c>
      <c r="K84" s="9">
        <v>1592.000054745263</v>
      </c>
      <c r="L84" s="9">
        <v>1662.4724715335794</v>
      </c>
      <c r="M84" s="9">
        <v>1669.8458758914101</v>
      </c>
      <c r="N84" s="9">
        <v>1651.3817074989129</v>
      </c>
      <c r="O84" s="9">
        <v>1603.3868298037073</v>
      </c>
      <c r="P84" s="9">
        <v>1689.7064134932382</v>
      </c>
      <c r="Q84" s="9">
        <v>1873.6217721773778</v>
      </c>
      <c r="R84" s="9">
        <v>2116.7560651040762</v>
      </c>
      <c r="S84" s="9">
        <v>2313.8865917847388</v>
      </c>
      <c r="T84" s="9">
        <v>2516.2143569463933</v>
      </c>
      <c r="U84" s="9">
        <v>2044.0399645229775</v>
      </c>
      <c r="V84" s="9">
        <v>1483.1764872770461</v>
      </c>
      <c r="W84" s="9">
        <v>902.94046207734493</v>
      </c>
      <c r="X84" s="9">
        <v>863.45493663979062</v>
      </c>
      <c r="Y84" s="9">
        <v>863.55584806414163</v>
      </c>
      <c r="Z84" s="9">
        <v>844.12186534152033</v>
      </c>
      <c r="AA84" s="9">
        <v>829.32956940936526</v>
      </c>
      <c r="AB84" s="9">
        <v>818.82039823280127</v>
      </c>
      <c r="AC84" s="9">
        <v>813.11191759941187</v>
      </c>
      <c r="AD84" s="9">
        <v>810.12831066065723</v>
      </c>
      <c r="AE84" s="9">
        <v>808.02193545800606</v>
      </c>
      <c r="AF84" s="9">
        <v>806.73152682640523</v>
      </c>
      <c r="AG84" s="9">
        <v>806.02567218640581</v>
      </c>
      <c r="AH84" s="9">
        <v>805.59482000290916</v>
      </c>
      <c r="AI84" s="9">
        <v>805.41696072656998</v>
      </c>
      <c r="AJ84" s="9">
        <v>805.79500272300913</v>
      </c>
      <c r="AK84" s="9">
        <v>806.3347031160464</v>
      </c>
      <c r="AL84" s="9">
        <v>807.02418519470461</v>
      </c>
      <c r="AM84" s="9">
        <v>807.65497348591089</v>
      </c>
      <c r="AN84" s="9">
        <v>808.2625873856241</v>
      </c>
      <c r="AO84" s="9">
        <v>808.75350190823531</v>
      </c>
      <c r="AP84" s="9">
        <v>808.96880366606467</v>
      </c>
      <c r="AQ84" s="9">
        <v>809.04427578919979</v>
      </c>
      <c r="AR84" s="9">
        <v>809.07828390809277</v>
      </c>
      <c r="AS84" s="9">
        <v>808.98360499017986</v>
      </c>
      <c r="AT84" s="9">
        <v>1078.3050605307794</v>
      </c>
      <c r="AU84" s="9">
        <v>1381.1779814136517</v>
      </c>
      <c r="AV84" s="9">
        <v>1687.9452447348235</v>
      </c>
      <c r="AW84" s="9">
        <v>1994.2627134005306</v>
      </c>
      <c r="AX84" s="9">
        <v>2300.5572195157397</v>
      </c>
    </row>
    <row r="85" spans="1:50">
      <c r="A85" s="51"/>
      <c r="B85" s="55"/>
      <c r="C85" t="s">
        <v>171</v>
      </c>
      <c r="D85" s="9">
        <v>1686.3717516661352</v>
      </c>
      <c r="E85" s="9">
        <v>1713.4469956115302</v>
      </c>
      <c r="F85" s="9">
        <v>1740.8715138854507</v>
      </c>
      <c r="G85" s="9">
        <v>1626.1904201474849</v>
      </c>
      <c r="H85" s="9">
        <v>1880.13637895183</v>
      </c>
      <c r="I85" s="9">
        <v>1469.5889988877364</v>
      </c>
      <c r="J85" s="9">
        <v>1434.5194673127012</v>
      </c>
      <c r="K85" s="9">
        <v>1534.2840183290396</v>
      </c>
      <c r="L85" s="9">
        <v>1392.6201338268434</v>
      </c>
      <c r="M85" s="9">
        <v>1115.6077792024396</v>
      </c>
      <c r="N85" s="9">
        <v>994.95108624576449</v>
      </c>
      <c r="O85" s="9">
        <v>878.37883279373875</v>
      </c>
      <c r="P85" s="9">
        <v>770.20328961070118</v>
      </c>
      <c r="Q85" s="9">
        <v>770.36960431</v>
      </c>
      <c r="R85" s="9">
        <v>663.05268406955304</v>
      </c>
      <c r="S85" s="9">
        <v>415.13872675339121</v>
      </c>
      <c r="T85" s="9">
        <v>286.79537354219099</v>
      </c>
      <c r="U85" s="9">
        <v>236.84181655106161</v>
      </c>
      <c r="V85" s="9">
        <v>191.41568136416973</v>
      </c>
      <c r="W85" s="9">
        <v>145.36132992448026</v>
      </c>
      <c r="X85" s="9">
        <v>119.39700780233565</v>
      </c>
      <c r="Y85" s="9">
        <v>92.69132426459656</v>
      </c>
      <c r="Z85" s="9">
        <v>88.047205515819158</v>
      </c>
      <c r="AA85" s="9">
        <v>86.521024294897131</v>
      </c>
      <c r="AB85" s="9">
        <v>85.708148858180849</v>
      </c>
      <c r="AC85" s="9">
        <v>85.364874335134729</v>
      </c>
      <c r="AD85" s="9">
        <v>85.292977603200427</v>
      </c>
      <c r="AE85" s="9">
        <v>85.430793235784989</v>
      </c>
      <c r="AF85" s="9">
        <v>85.717392672217898</v>
      </c>
      <c r="AG85" s="9">
        <v>86.121872133204931</v>
      </c>
      <c r="AH85" s="9">
        <v>86.611018998128799</v>
      </c>
      <c r="AI85" s="9">
        <v>87.16859057102107</v>
      </c>
      <c r="AJ85" s="9">
        <v>87.824486859890442</v>
      </c>
      <c r="AK85" s="9">
        <v>88.527467462333064</v>
      </c>
      <c r="AL85" s="9">
        <v>89.256931483491968</v>
      </c>
      <c r="AM85" s="9">
        <v>89.991926889234051</v>
      </c>
      <c r="AN85" s="9">
        <v>90.727111736441913</v>
      </c>
      <c r="AO85" s="9">
        <v>91.6401267199019</v>
      </c>
      <c r="AP85" s="9">
        <v>92.53889597397766</v>
      </c>
      <c r="AQ85" s="9">
        <v>93.425136022534446</v>
      </c>
      <c r="AR85" s="9">
        <v>94.303151844907433</v>
      </c>
      <c r="AS85" s="9">
        <v>95.162414828241296</v>
      </c>
      <c r="AT85" s="9">
        <v>96.102338766330902</v>
      </c>
      <c r="AU85" s="9">
        <v>97.023730293221988</v>
      </c>
      <c r="AV85" s="9">
        <v>97.912038020140628</v>
      </c>
      <c r="AW85" s="9">
        <v>98.762626462933014</v>
      </c>
      <c r="AX85" s="9">
        <v>99.609647530633112</v>
      </c>
    </row>
    <row r="86" spans="1:50">
      <c r="A86" s="51"/>
      <c r="B86" s="55"/>
      <c r="C86" t="s">
        <v>172</v>
      </c>
      <c r="D86" s="9">
        <v>106.890158412913</v>
      </c>
      <c r="E86" s="9">
        <v>108.60631448083379</v>
      </c>
      <c r="F86" s="9">
        <v>110.34422496940068</v>
      </c>
      <c r="G86" s="9">
        <v>216.41480586626756</v>
      </c>
      <c r="H86" s="9">
        <v>337.85340792092416</v>
      </c>
      <c r="I86" s="9">
        <v>424.88001914465934</v>
      </c>
      <c r="J86" s="9">
        <v>524.90952797856323</v>
      </c>
      <c r="K86" s="9">
        <v>627.34445480234638</v>
      </c>
      <c r="L86" s="9">
        <v>711.96205816902011</v>
      </c>
      <c r="M86" s="9">
        <v>763.23513296545991</v>
      </c>
      <c r="N86" s="9">
        <v>786.87494237823387</v>
      </c>
      <c r="O86" s="9">
        <v>774.45277770352743</v>
      </c>
      <c r="P86" s="9">
        <v>832.25244289384318</v>
      </c>
      <c r="Q86" s="9">
        <v>924.64575939312999</v>
      </c>
      <c r="R86" s="9">
        <v>1033.2378736543412</v>
      </c>
      <c r="S86" s="9">
        <v>1127.5426028932764</v>
      </c>
      <c r="T86" s="9">
        <v>1217.3681060681458</v>
      </c>
      <c r="U86" s="9">
        <v>1330.2662848462785</v>
      </c>
      <c r="V86" s="9">
        <v>1451.2169702588865</v>
      </c>
      <c r="W86" s="9">
        <v>1574.3754326216624</v>
      </c>
      <c r="X86" s="9">
        <v>1794.9134780713016</v>
      </c>
      <c r="Y86" s="9">
        <v>2035.0016229206701</v>
      </c>
      <c r="Z86" s="9">
        <v>2144.3851994296147</v>
      </c>
      <c r="AA86" s="9">
        <v>2243.806978857564</v>
      </c>
      <c r="AB86" s="9">
        <v>2346.304607178336</v>
      </c>
      <c r="AC86" s="9">
        <v>2417.9701680869134</v>
      </c>
      <c r="AD86" s="9">
        <v>2491.4452104506308</v>
      </c>
      <c r="AE86" s="9">
        <v>2592.8564407275021</v>
      </c>
      <c r="AF86" s="9">
        <v>2695.3534758621286</v>
      </c>
      <c r="AG86" s="9">
        <v>2795.9496322518412</v>
      </c>
      <c r="AH86" s="9">
        <v>2898.6432079858496</v>
      </c>
      <c r="AI86" s="9">
        <v>2999.0229777504796</v>
      </c>
      <c r="AJ86" s="9">
        <v>3105.294295730178</v>
      </c>
      <c r="AK86" s="9">
        <v>3210.5549371788065</v>
      </c>
      <c r="AL86" s="9">
        <v>3314.1595693600311</v>
      </c>
      <c r="AM86" s="9">
        <v>3419.1678801115395</v>
      </c>
      <c r="AN86" s="9">
        <v>3521.9585786572197</v>
      </c>
      <c r="AO86" s="9">
        <v>3621.3835769004645</v>
      </c>
      <c r="AP86" s="9">
        <v>3716.2705102412747</v>
      </c>
      <c r="AQ86" s="9">
        <v>3807.2738289207132</v>
      </c>
      <c r="AR86" s="9">
        <v>3895.3487794229218</v>
      </c>
      <c r="AS86" s="9">
        <v>3980.1677264314903</v>
      </c>
      <c r="AT86" s="9">
        <v>4078.2300032718654</v>
      </c>
      <c r="AU86" s="9">
        <v>4173.9714667065828</v>
      </c>
      <c r="AV86" s="9">
        <v>4266.8445783916759</v>
      </c>
      <c r="AW86" s="9">
        <v>4357.2770024024057</v>
      </c>
      <c r="AX86" s="9">
        <v>4448.1906697039494</v>
      </c>
    </row>
    <row r="87" spans="1:50">
      <c r="A87" s="51"/>
      <c r="B87" s="55"/>
      <c r="C87" t="s">
        <v>173</v>
      </c>
      <c r="D87" s="9">
        <v>27.407732926387855</v>
      </c>
      <c r="E87" s="9">
        <v>27.847772943803445</v>
      </c>
      <c r="F87" s="9">
        <v>28.293391019397095</v>
      </c>
      <c r="G87" s="9">
        <v>37.096302727810404</v>
      </c>
      <c r="H87" s="9">
        <v>50.465138905426464</v>
      </c>
      <c r="I87" s="9">
        <v>64.135439670678693</v>
      </c>
      <c r="J87" s="9">
        <v>86.923872203669319</v>
      </c>
      <c r="K87" s="9">
        <v>120.15636091931428</v>
      </c>
      <c r="L87" s="9">
        <v>164.04637472655511</v>
      </c>
      <c r="M87" s="9">
        <v>218.73914174865655</v>
      </c>
      <c r="N87" s="9">
        <v>289.67930146745249</v>
      </c>
      <c r="O87" s="9">
        <v>379.43250930065636</v>
      </c>
      <c r="P87" s="9">
        <v>419.90795603311</v>
      </c>
      <c r="Q87" s="9">
        <v>467.63341462147497</v>
      </c>
      <c r="R87" s="9">
        <v>522.34158575574418</v>
      </c>
      <c r="S87" s="9">
        <v>569.65582445298594</v>
      </c>
      <c r="T87" s="9">
        <v>614.67016138257418</v>
      </c>
      <c r="U87" s="9">
        <v>671.3117144181881</v>
      </c>
      <c r="V87" s="9">
        <v>731.99293038634084</v>
      </c>
      <c r="W87" s="9">
        <v>793.76687020086467</v>
      </c>
      <c r="X87" s="9">
        <v>871.83823427495122</v>
      </c>
      <c r="Y87" s="9">
        <v>952.9637471756804</v>
      </c>
      <c r="Z87" s="9">
        <v>1005.8548939290739</v>
      </c>
      <c r="AA87" s="9">
        <v>1057.7772220124134</v>
      </c>
      <c r="AB87" s="9">
        <v>1111.4171293445984</v>
      </c>
      <c r="AC87" s="9">
        <v>1169.2542029753531</v>
      </c>
      <c r="AD87" s="9">
        <v>1229.6923789909022</v>
      </c>
      <c r="AE87" s="9">
        <v>1358.6550980186937</v>
      </c>
      <c r="AF87" s="9">
        <v>1491.8548641231955</v>
      </c>
      <c r="AG87" s="9">
        <v>1622.1371935336922</v>
      </c>
      <c r="AH87" s="9">
        <v>1754.4688999527384</v>
      </c>
      <c r="AI87" s="9">
        <v>1883.4894689954799</v>
      </c>
      <c r="AJ87" s="9">
        <v>2016.9020100944108</v>
      </c>
      <c r="AK87" s="9">
        <v>2148.2405198723263</v>
      </c>
      <c r="AL87" s="9">
        <v>2276.9428984975698</v>
      </c>
      <c r="AM87" s="9">
        <v>2407.3132441889675</v>
      </c>
      <c r="AN87" s="9">
        <v>2534.9636607079578</v>
      </c>
      <c r="AO87" s="9">
        <v>2661.1448735144954</v>
      </c>
      <c r="AP87" s="9">
        <v>2782.9410239869171</v>
      </c>
      <c r="AQ87" s="9">
        <v>2900.5815006360758</v>
      </c>
      <c r="AR87" s="9">
        <v>3014.7688391901961</v>
      </c>
      <c r="AS87" s="9">
        <v>3125.2657827832372</v>
      </c>
      <c r="AT87" s="9">
        <v>3189.4597232848532</v>
      </c>
      <c r="AU87" s="9">
        <v>3245.9483414242436</v>
      </c>
      <c r="AV87" s="9">
        <v>3299.8442485286878</v>
      </c>
      <c r="AW87" s="9">
        <v>3352.0829497843451</v>
      </c>
      <c r="AX87" s="9">
        <v>3404.9692568342825</v>
      </c>
    </row>
    <row r="88" spans="1:50">
      <c r="A88" s="51"/>
      <c r="B88" s="55"/>
      <c r="C88" t="s">
        <v>174</v>
      </c>
      <c r="D88" s="9">
        <v>1370.3866463193804</v>
      </c>
      <c r="E88" s="9">
        <v>1392.388647190166</v>
      </c>
      <c r="F88" s="9">
        <v>1414.6695503450544</v>
      </c>
      <c r="G88" s="9">
        <v>1386.7703802325573</v>
      </c>
      <c r="H88" s="9">
        <v>1368.2904508987906</v>
      </c>
      <c r="I88" s="9">
        <v>1257.5868044319986</v>
      </c>
      <c r="J88" s="9">
        <v>1232.6186350805156</v>
      </c>
      <c r="K88" s="9">
        <v>1232.5094398606598</v>
      </c>
      <c r="L88" s="9">
        <v>1217.499471408745</v>
      </c>
      <c r="M88" s="9">
        <v>1174.8603099008701</v>
      </c>
      <c r="N88" s="9">
        <v>1126.2207464851901</v>
      </c>
      <c r="O88" s="9">
        <v>1067.9910527576492</v>
      </c>
      <c r="P88" s="9">
        <v>1144.6759366003268</v>
      </c>
      <c r="Q88" s="9">
        <v>1272.8748940512851</v>
      </c>
      <c r="R88" s="9">
        <v>1423.9811071698491</v>
      </c>
      <c r="S88" s="9">
        <v>1555.5949996140971</v>
      </c>
      <c r="T88" s="9">
        <v>1681.1271973558478</v>
      </c>
      <c r="U88" s="9">
        <v>1838.6146771489859</v>
      </c>
      <c r="V88" s="9">
        <v>2007.3375352792739</v>
      </c>
      <c r="W88" s="9">
        <v>2179.2069687987073</v>
      </c>
      <c r="X88" s="9">
        <v>2220.7652927638001</v>
      </c>
      <c r="Y88" s="9">
        <v>2235.7290618159491</v>
      </c>
      <c r="Z88" s="9">
        <v>2190.4911995876737</v>
      </c>
      <c r="AA88" s="9">
        <v>2149.0248183661088</v>
      </c>
      <c r="AB88" s="9">
        <v>2115.3743700801256</v>
      </c>
      <c r="AC88" s="9">
        <v>2094.0162849238927</v>
      </c>
      <c r="AD88" s="9">
        <v>2079.4989237127661</v>
      </c>
      <c r="AE88" s="9">
        <v>2064.3899585977151</v>
      </c>
      <c r="AF88" s="9">
        <v>2050.673295738482</v>
      </c>
      <c r="AG88" s="9">
        <v>2038.249757784678</v>
      </c>
      <c r="AH88" s="9">
        <v>2026.2568769912577</v>
      </c>
      <c r="AI88" s="9">
        <v>2014.8628891134617</v>
      </c>
      <c r="AJ88" s="9">
        <v>2006.4517114341365</v>
      </c>
      <c r="AK88" s="9">
        <v>1999.0058227279562</v>
      </c>
      <c r="AL88" s="9">
        <v>1992.2674990126307</v>
      </c>
      <c r="AM88" s="9">
        <v>1985.4080978095517</v>
      </c>
      <c r="AN88" s="9">
        <v>1978.5821154593361</v>
      </c>
      <c r="AO88" s="9">
        <v>1968.6172604231394</v>
      </c>
      <c r="AP88" s="9">
        <v>1957.3900610956355</v>
      </c>
      <c r="AQ88" s="9">
        <v>1945.555850293046</v>
      </c>
      <c r="AR88" s="9">
        <v>1933.6386182018705</v>
      </c>
      <c r="AS88" s="9">
        <v>1921.4634933145383</v>
      </c>
      <c r="AT88" s="9">
        <v>1914.6860174796554</v>
      </c>
      <c r="AU88" s="9">
        <v>1907.2622831786377</v>
      </c>
      <c r="AV88" s="9">
        <v>1899.152369158797</v>
      </c>
      <c r="AW88" s="9">
        <v>1890.6054561857952</v>
      </c>
      <c r="AX88" s="9">
        <v>1882.8873014560113</v>
      </c>
    </row>
    <row r="89" spans="1:50">
      <c r="A89" s="51"/>
      <c r="B89" s="55"/>
      <c r="C89" t="s">
        <v>175</v>
      </c>
      <c r="D89" s="9">
        <v>148.00175780249191</v>
      </c>
      <c r="E89" s="9">
        <v>150.37797389653653</v>
      </c>
      <c r="F89" s="9">
        <v>152.78328327431538</v>
      </c>
      <c r="G89" s="9">
        <v>171.09526229310384</v>
      </c>
      <c r="H89" s="9">
        <v>205.21111756827665</v>
      </c>
      <c r="I89" s="9">
        <v>208.05737197981767</v>
      </c>
      <c r="J89" s="9">
        <v>242.62933542948477</v>
      </c>
      <c r="K89" s="9">
        <v>295.42274071960617</v>
      </c>
      <c r="L89" s="9">
        <v>357.01446739926433</v>
      </c>
      <c r="M89" s="9">
        <v>403.45997181921672</v>
      </c>
      <c r="N89" s="9">
        <v>441.89986357187354</v>
      </c>
      <c r="O89" s="9">
        <v>468.53473934449408</v>
      </c>
      <c r="P89" s="9">
        <v>427.79671047203425</v>
      </c>
      <c r="Q89" s="9">
        <v>414.91324947060662</v>
      </c>
      <c r="R89" s="9">
        <v>418.21309527100152</v>
      </c>
      <c r="S89" s="9">
        <v>399.4657282535469</v>
      </c>
      <c r="T89" s="9">
        <v>381.54574804091186</v>
      </c>
      <c r="U89" s="9">
        <v>496.20110321355935</v>
      </c>
      <c r="V89" s="9">
        <v>618.71109631162108</v>
      </c>
      <c r="W89" s="9">
        <v>735.27214091043663</v>
      </c>
      <c r="X89" s="9">
        <v>772.67549748738634</v>
      </c>
      <c r="Y89" s="9">
        <v>804.62723048109558</v>
      </c>
      <c r="Z89" s="9">
        <v>814.11647345244126</v>
      </c>
      <c r="AA89" s="9">
        <v>831.84693430120103</v>
      </c>
      <c r="AB89" s="9">
        <v>855.764707554609</v>
      </c>
      <c r="AC89" s="9">
        <v>884.09874267859186</v>
      </c>
      <c r="AD89" s="9">
        <v>915.60099805724201</v>
      </c>
      <c r="AE89" s="9">
        <v>927.91357689185998</v>
      </c>
      <c r="AF89" s="9">
        <v>939.45183297068263</v>
      </c>
      <c r="AG89" s="9">
        <v>951.72683913808055</v>
      </c>
      <c r="AH89" s="9">
        <v>965.18280992575751</v>
      </c>
      <c r="AI89" s="9">
        <v>979.16148413466613</v>
      </c>
      <c r="AJ89" s="9">
        <v>1036.320109287007</v>
      </c>
      <c r="AK89" s="9">
        <v>1097.8587828579571</v>
      </c>
      <c r="AL89" s="9">
        <v>1159.682291837571</v>
      </c>
      <c r="AM89" s="9">
        <v>1223.6887601558831</v>
      </c>
      <c r="AN89" s="9">
        <v>1287.7125356436261</v>
      </c>
      <c r="AO89" s="9">
        <v>1314.567176024012</v>
      </c>
      <c r="AP89" s="9">
        <v>1337.4015539348177</v>
      </c>
      <c r="AQ89" s="9">
        <v>1360.0072808432317</v>
      </c>
      <c r="AR89" s="9">
        <v>1382.6372336588684</v>
      </c>
      <c r="AS89" s="9">
        <v>1405.1380195206227</v>
      </c>
      <c r="AT89" s="9">
        <v>1435.9104242239705</v>
      </c>
      <c r="AU89" s="9">
        <v>1468.1195853706315</v>
      </c>
      <c r="AV89" s="9">
        <v>1500.7653122535783</v>
      </c>
      <c r="AW89" s="9">
        <v>1533.5065119179965</v>
      </c>
      <c r="AX89" s="9">
        <v>1566.6859938947298</v>
      </c>
    </row>
    <row r="90" spans="1:50">
      <c r="A90" s="51"/>
      <c r="B90" s="56" t="s">
        <v>176</v>
      </c>
      <c r="C90" t="s">
        <v>177</v>
      </c>
      <c r="D90" s="9">
        <v>20161.674819982985</v>
      </c>
      <c r="E90" s="9">
        <v>20485.377030696309</v>
      </c>
      <c r="F90" s="9">
        <v>20795.788067878955</v>
      </c>
      <c r="G90" s="9">
        <v>20292.212577275615</v>
      </c>
      <c r="H90" s="9">
        <v>22024.559083215354</v>
      </c>
      <c r="I90" s="9">
        <v>16685.86321171977</v>
      </c>
      <c r="J90" s="9">
        <v>18216.28220856328</v>
      </c>
      <c r="K90" s="9">
        <v>19933.631489027037</v>
      </c>
      <c r="L90" s="9">
        <v>20919.469810010807</v>
      </c>
      <c r="M90" s="9">
        <v>19140.087794984716</v>
      </c>
      <c r="N90" s="9">
        <v>17040.832816403959</v>
      </c>
      <c r="O90" s="9">
        <v>14536.250077392693</v>
      </c>
      <c r="P90" s="9">
        <v>13026.293404553671</v>
      </c>
      <c r="Q90" s="9">
        <v>14186.668561169627</v>
      </c>
      <c r="R90" s="9">
        <v>15748.866298109897</v>
      </c>
      <c r="S90" s="9">
        <v>14570.694772627616</v>
      </c>
      <c r="T90" s="9">
        <v>14964.916687961568</v>
      </c>
      <c r="U90" s="9">
        <v>15622.983097403774</v>
      </c>
      <c r="V90" s="9">
        <v>16340.041399559983</v>
      </c>
      <c r="W90" s="9">
        <v>17094.634228790259</v>
      </c>
      <c r="X90" s="9">
        <v>17773.894919361861</v>
      </c>
      <c r="Y90" s="9">
        <v>18771.294606588901</v>
      </c>
      <c r="Z90" s="9">
        <v>18611.716551828453</v>
      </c>
      <c r="AA90" s="9">
        <v>18537.835391790017</v>
      </c>
      <c r="AB90" s="9">
        <v>18521.714999727476</v>
      </c>
      <c r="AC90" s="9">
        <v>18557.698788798451</v>
      </c>
      <c r="AD90" s="9">
        <v>18644.614089926876</v>
      </c>
      <c r="AE90" s="9">
        <v>18851.210089465094</v>
      </c>
      <c r="AF90" s="9">
        <v>19100.736362681779</v>
      </c>
      <c r="AG90" s="9">
        <v>19383.826586861705</v>
      </c>
      <c r="AH90" s="9">
        <v>19690.009134091088</v>
      </c>
      <c r="AI90" s="9">
        <v>20015.307842310762</v>
      </c>
      <c r="AJ90" s="9">
        <v>20373.616588452078</v>
      </c>
      <c r="AK90" s="9">
        <v>20757.890028522153</v>
      </c>
      <c r="AL90" s="9">
        <v>21161.124786428893</v>
      </c>
      <c r="AM90" s="9">
        <v>21577.34781649158</v>
      </c>
      <c r="AN90" s="9">
        <v>22004.271630497322</v>
      </c>
      <c r="AO90" s="9">
        <v>22350.490571135961</v>
      </c>
      <c r="AP90" s="9">
        <v>22671.533157029029</v>
      </c>
      <c r="AQ90" s="9">
        <v>22991.859341917905</v>
      </c>
      <c r="AR90" s="9">
        <v>23315.022692536342</v>
      </c>
      <c r="AS90" s="9">
        <v>23640.363012214664</v>
      </c>
      <c r="AT90" s="9">
        <v>23990.033128023191</v>
      </c>
      <c r="AU90" s="9">
        <v>24335.40770104032</v>
      </c>
      <c r="AV90" s="9">
        <v>24678.445048901835</v>
      </c>
      <c r="AW90" s="9">
        <v>25017.564565771692</v>
      </c>
      <c r="AX90" s="9">
        <v>25355.02118555404</v>
      </c>
    </row>
    <row r="91" spans="1:50">
      <c r="A91" s="51"/>
      <c r="B91" s="56"/>
      <c r="C91" t="s">
        <v>178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</row>
    <row r="92" spans="1:50">
      <c r="A92" s="51"/>
      <c r="B92" s="56"/>
      <c r="C92" t="s">
        <v>179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</row>
    <row r="93" spans="1:50">
      <c r="A93" s="51"/>
      <c r="B93" s="56"/>
      <c r="C93" t="s">
        <v>180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</row>
    <row r="94" spans="1:50">
      <c r="A94" s="51"/>
      <c r="B94" s="56"/>
      <c r="C94" t="s">
        <v>181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</row>
    <row r="95" spans="1:50">
      <c r="A95" s="51"/>
      <c r="B95" s="56"/>
      <c r="C95" t="s">
        <v>182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</row>
    <row r="98" spans="1:50">
      <c r="A98" s="51" t="s">
        <v>193</v>
      </c>
      <c r="B98" s="42" t="s">
        <v>184</v>
      </c>
      <c r="C98" t="s">
        <v>185</v>
      </c>
      <c r="D98" s="9">
        <v>26.033036884464661</v>
      </c>
      <c r="E98" s="9">
        <v>26.137357423190821</v>
      </c>
      <c r="F98" s="9">
        <v>26.24098766811008</v>
      </c>
      <c r="G98" s="9">
        <v>25.934887250233967</v>
      </c>
      <c r="H98" s="9">
        <v>24.359858661388344</v>
      </c>
      <c r="I98" s="9">
        <v>22.279241747954917</v>
      </c>
      <c r="J98" s="9">
        <v>20.769287142363748</v>
      </c>
      <c r="K98" s="9">
        <v>19.293836817196837</v>
      </c>
      <c r="L98" s="9">
        <v>18.086009931559747</v>
      </c>
      <c r="M98" s="9">
        <v>17.450072928224412</v>
      </c>
      <c r="N98" s="9">
        <v>16.479567288087335</v>
      </c>
      <c r="O98" s="9">
        <v>15.332642487707288</v>
      </c>
      <c r="P98" s="9">
        <v>13.05105010443819</v>
      </c>
      <c r="Q98" s="9">
        <v>10.537913434917716</v>
      </c>
      <c r="R98" s="9">
        <v>8.2973682459823372</v>
      </c>
      <c r="S98" s="9">
        <v>7.1319340179201127</v>
      </c>
      <c r="T98" s="9">
        <v>6.3360670986666126</v>
      </c>
      <c r="U98" s="9">
        <v>5.9081382025311342</v>
      </c>
      <c r="V98" s="9">
        <v>5.6915985611268631</v>
      </c>
      <c r="W98" s="9">
        <v>5.5972998589826011</v>
      </c>
      <c r="X98" s="9">
        <v>5.5842946713275428</v>
      </c>
      <c r="Y98" s="9">
        <v>5.598445880883971</v>
      </c>
      <c r="Z98" s="9">
        <v>5.5352624895087787</v>
      </c>
      <c r="AA98" s="9">
        <v>5.5169359784774654</v>
      </c>
      <c r="AB98" s="9">
        <v>5.5499883664138805</v>
      </c>
      <c r="AC98" s="9">
        <v>5.6148558643210524</v>
      </c>
      <c r="AD98" s="9">
        <v>5.6948140495622104</v>
      </c>
      <c r="AE98" s="9">
        <v>5.7774038521106048</v>
      </c>
      <c r="AF98" s="9">
        <v>5.8545159554022215</v>
      </c>
      <c r="AG98" s="9">
        <v>5.9230058990483831</v>
      </c>
      <c r="AH98" s="9">
        <v>5.9817992038781878</v>
      </c>
      <c r="AI98" s="9">
        <v>6.0303468772356323</v>
      </c>
      <c r="AJ98" s="9">
        <v>6.0707066846884086</v>
      </c>
      <c r="AK98" s="9">
        <v>6.1037946031613322</v>
      </c>
      <c r="AL98" s="9">
        <v>6.128750699905531</v>
      </c>
      <c r="AM98" s="9">
        <v>6.1467126957907796</v>
      </c>
      <c r="AN98" s="9">
        <v>6.1590619725613207</v>
      </c>
      <c r="AO98" s="9">
        <v>6.16147121011522</v>
      </c>
      <c r="AP98" s="9">
        <v>6.1553930323220776</v>
      </c>
      <c r="AQ98" s="9">
        <v>6.1433265244323563</v>
      </c>
      <c r="AR98" s="9">
        <v>6.1279516084597958</v>
      </c>
      <c r="AS98" s="9">
        <v>6.111481346546153</v>
      </c>
      <c r="AT98" s="9">
        <v>6.0980093983751846</v>
      </c>
      <c r="AU98" s="9">
        <v>6.087794798086021</v>
      </c>
      <c r="AV98" s="9">
        <v>6.0806577968485049</v>
      </c>
      <c r="AW98" s="9">
        <v>6.0758971242811928</v>
      </c>
      <c r="AX98" s="9">
        <v>6.0730468850790844</v>
      </c>
    </row>
    <row r="99" spans="1:50">
      <c r="A99" s="51"/>
      <c r="B99" s="55" t="s">
        <v>164</v>
      </c>
      <c r="C99" t="s">
        <v>165</v>
      </c>
      <c r="D99" s="9">
        <v>767.9766393350144</v>
      </c>
      <c r="E99" s="9">
        <v>771.05410344725396</v>
      </c>
      <c r="F99" s="9">
        <v>774.18501378240728</v>
      </c>
      <c r="G99" s="9">
        <v>775.23373993991993</v>
      </c>
      <c r="H99" s="9">
        <v>770.06582797622025</v>
      </c>
      <c r="I99" s="9">
        <v>752.59157199928109</v>
      </c>
      <c r="J99" s="9">
        <v>731.62116628490435</v>
      </c>
      <c r="K99" s="9">
        <v>708.93912741815336</v>
      </c>
      <c r="L99" s="9">
        <v>684.16274914782321</v>
      </c>
      <c r="M99" s="9">
        <v>659.83586408890972</v>
      </c>
      <c r="N99" s="9">
        <v>635.50578077397176</v>
      </c>
      <c r="O99" s="9">
        <v>619.50161826208489</v>
      </c>
      <c r="P99" s="9">
        <v>599.65959526921529</v>
      </c>
      <c r="Q99" s="9">
        <v>582.63149857416124</v>
      </c>
      <c r="R99" s="9">
        <v>566.12007550813962</v>
      </c>
      <c r="S99" s="9">
        <v>552.01550131566182</v>
      </c>
      <c r="T99" s="9">
        <v>542.12782730015829</v>
      </c>
      <c r="U99" s="9">
        <v>533.50543370512321</v>
      </c>
      <c r="V99" s="9">
        <v>527.18862821871198</v>
      </c>
      <c r="W99" s="9">
        <v>522.4206956423991</v>
      </c>
      <c r="X99" s="9">
        <v>516.26488911419779</v>
      </c>
      <c r="Y99" s="9">
        <v>507.3362488672841</v>
      </c>
      <c r="Z99" s="9">
        <v>498.28023558404095</v>
      </c>
      <c r="AA99" s="9">
        <v>489.37781969057653</v>
      </c>
      <c r="AB99" s="9">
        <v>480.88767290105966</v>
      </c>
      <c r="AC99" s="9">
        <v>472.82596917158673</v>
      </c>
      <c r="AD99" s="9">
        <v>465.19438500217603</v>
      </c>
      <c r="AE99" s="9">
        <v>457.84539647681476</v>
      </c>
      <c r="AF99" s="9">
        <v>450.57257182287412</v>
      </c>
      <c r="AG99" s="9">
        <v>443.36526818306947</v>
      </c>
      <c r="AH99" s="9">
        <v>436.23861098500379</v>
      </c>
      <c r="AI99" s="9">
        <v>429.09336399813634</v>
      </c>
      <c r="AJ99" s="9">
        <v>422.14669635873071</v>
      </c>
      <c r="AK99" s="9">
        <v>415.35722854417207</v>
      </c>
      <c r="AL99" s="9">
        <v>408.57505188812377</v>
      </c>
      <c r="AM99" s="9">
        <v>401.80808606369806</v>
      </c>
      <c r="AN99" s="9">
        <v>395.08845865081628</v>
      </c>
      <c r="AO99" s="9">
        <v>388.84012615061948</v>
      </c>
      <c r="AP99" s="9">
        <v>382.80051987651154</v>
      </c>
      <c r="AQ99" s="9">
        <v>376.89325938104218</v>
      </c>
      <c r="AR99" s="9">
        <v>371.12915771646345</v>
      </c>
      <c r="AS99" s="9">
        <v>365.53473980627933</v>
      </c>
      <c r="AT99" s="9">
        <v>360.29707400438332</v>
      </c>
      <c r="AU99" s="9">
        <v>355.32201059692744</v>
      </c>
      <c r="AV99" s="9">
        <v>350.56084282077012</v>
      </c>
      <c r="AW99" s="9">
        <v>345.97155900796292</v>
      </c>
      <c r="AX99" s="9">
        <v>341.57260948227236</v>
      </c>
    </row>
    <row r="100" spans="1:50">
      <c r="A100" s="51"/>
      <c r="B100" s="55"/>
      <c r="C100" t="s">
        <v>166</v>
      </c>
      <c r="D100" s="9">
        <v>108.78132234007045</v>
      </c>
      <c r="E100" s="9">
        <v>109.21723483849399</v>
      </c>
      <c r="F100" s="9">
        <v>109.66089998380721</v>
      </c>
      <c r="G100" s="9">
        <v>135.79574084624574</v>
      </c>
      <c r="H100" s="9">
        <v>175.26013033011913</v>
      </c>
      <c r="I100" s="9">
        <v>220.81671741908144</v>
      </c>
      <c r="J100" s="9">
        <v>269.00574945222235</v>
      </c>
      <c r="K100" s="9">
        <v>317.16408855874295</v>
      </c>
      <c r="L100" s="9">
        <v>362.73126045436516</v>
      </c>
      <c r="M100" s="9">
        <v>405.37359570186834</v>
      </c>
      <c r="N100" s="9">
        <v>444.12088774488058</v>
      </c>
      <c r="O100" s="9">
        <v>485.24151708203362</v>
      </c>
      <c r="P100" s="9">
        <v>500.4591425077229</v>
      </c>
      <c r="Q100" s="9">
        <v>504.86275144557163</v>
      </c>
      <c r="R100" s="9">
        <v>502.83495011457177</v>
      </c>
      <c r="S100" s="9">
        <v>499.66366616647895</v>
      </c>
      <c r="T100" s="9">
        <v>498.72760477866376</v>
      </c>
      <c r="U100" s="9">
        <v>509.56856884730689</v>
      </c>
      <c r="V100" s="9">
        <v>527.54849290653624</v>
      </c>
      <c r="W100" s="9">
        <v>549.26724788353147</v>
      </c>
      <c r="X100" s="9">
        <v>564.4194762625965</v>
      </c>
      <c r="Y100" s="9">
        <v>573.41876374179355</v>
      </c>
      <c r="Z100" s="9">
        <v>570.71883490050072</v>
      </c>
      <c r="AA100" s="9">
        <v>562.21315060595373</v>
      </c>
      <c r="AB100" s="9">
        <v>551.28504935027649</v>
      </c>
      <c r="AC100" s="9">
        <v>539.67626644628967</v>
      </c>
      <c r="AD100" s="9">
        <v>528.17490058632097</v>
      </c>
      <c r="AE100" s="9">
        <v>516.65609536614022</v>
      </c>
      <c r="AF100" s="9">
        <v>505.21674173483996</v>
      </c>
      <c r="AG100" s="9">
        <v>494.00160124781439</v>
      </c>
      <c r="AH100" s="9">
        <v>483.12717951532647</v>
      </c>
      <c r="AI100" s="9">
        <v>472.47653557272173</v>
      </c>
      <c r="AJ100" s="9">
        <v>462.6593064354438</v>
      </c>
      <c r="AK100" s="9">
        <v>453.42923481387612</v>
      </c>
      <c r="AL100" s="9">
        <v>444.51073419947977</v>
      </c>
      <c r="AM100" s="9">
        <v>435.8035873345753</v>
      </c>
      <c r="AN100" s="9">
        <v>427.31847116707229</v>
      </c>
      <c r="AO100" s="9">
        <v>420.28772789820533</v>
      </c>
      <c r="AP100" s="9">
        <v>414.02003334897466</v>
      </c>
      <c r="AQ100" s="9">
        <v>408.21465349603238</v>
      </c>
      <c r="AR100" s="9">
        <v>402.76598444469704</v>
      </c>
      <c r="AS100" s="9">
        <v>397.63607578089847</v>
      </c>
      <c r="AT100" s="9">
        <v>393.14952095160908</v>
      </c>
      <c r="AU100" s="9">
        <v>389.08891464179027</v>
      </c>
      <c r="AV100" s="9">
        <v>385.33810135322102</v>
      </c>
      <c r="AW100" s="9">
        <v>381.81725763527669</v>
      </c>
      <c r="AX100" s="9">
        <v>378.5338935020676</v>
      </c>
    </row>
    <row r="101" spans="1:50">
      <c r="A101" s="51"/>
      <c r="B101" s="55" t="s">
        <v>167</v>
      </c>
      <c r="C101" t="s">
        <v>168</v>
      </c>
      <c r="D101" s="9">
        <v>6778.6761662165391</v>
      </c>
      <c r="E101" s="9">
        <v>6805.8399255830764</v>
      </c>
      <c r="F101" s="9">
        <v>6832.8829942439115</v>
      </c>
      <c r="G101" s="9">
        <v>6932.4055601233795</v>
      </c>
      <c r="H101" s="9">
        <v>6955.751956520915</v>
      </c>
      <c r="I101" s="9">
        <v>6582.2558074812687</v>
      </c>
      <c r="J101" s="9">
        <v>6574.1137063776214</v>
      </c>
      <c r="K101" s="9">
        <v>6692.8671694327986</v>
      </c>
      <c r="L101" s="9">
        <v>6776.6201525218185</v>
      </c>
      <c r="M101" s="9">
        <v>6784.3462053016183</v>
      </c>
      <c r="N101" s="9">
        <v>6714.6938690359502</v>
      </c>
      <c r="O101" s="9">
        <v>6547.182279052895</v>
      </c>
      <c r="P101" s="9">
        <v>6352.597827844821</v>
      </c>
      <c r="Q101" s="9">
        <v>6205.8694137460297</v>
      </c>
      <c r="R101" s="9">
        <v>6033.3679415385632</v>
      </c>
      <c r="S101" s="9">
        <v>5775.202512232363</v>
      </c>
      <c r="T101" s="9">
        <v>5443.3366982689658</v>
      </c>
      <c r="U101" s="9">
        <v>5376.1997386672338</v>
      </c>
      <c r="V101" s="9">
        <v>5343.1102269054272</v>
      </c>
      <c r="W101" s="9">
        <v>5372.9539401223974</v>
      </c>
      <c r="X101" s="9">
        <v>5404.1630587851105</v>
      </c>
      <c r="Y101" s="9">
        <v>5504.8426010792446</v>
      </c>
      <c r="Z101" s="9">
        <v>5510.9978338920173</v>
      </c>
      <c r="AA101" s="9">
        <v>5532.5573066390962</v>
      </c>
      <c r="AB101" s="9">
        <v>5552.9604792394302</v>
      </c>
      <c r="AC101" s="9">
        <v>5582.0995876212583</v>
      </c>
      <c r="AD101" s="9">
        <v>5617.2363088928041</v>
      </c>
      <c r="AE101" s="9">
        <v>5640.7398545013339</v>
      </c>
      <c r="AF101" s="9">
        <v>5651.3501932480631</v>
      </c>
      <c r="AG101" s="9">
        <v>5650.7161407920394</v>
      </c>
      <c r="AH101" s="9">
        <v>5638.419335505022</v>
      </c>
      <c r="AI101" s="9">
        <v>5618.7324891395256</v>
      </c>
      <c r="AJ101" s="9">
        <v>5579.9858741408016</v>
      </c>
      <c r="AK101" s="9">
        <v>5530.2042786854954</v>
      </c>
      <c r="AL101" s="9">
        <v>5480.4402318533921</v>
      </c>
      <c r="AM101" s="9">
        <v>5426.556871417557</v>
      </c>
      <c r="AN101" s="9">
        <v>5370.4190513465337</v>
      </c>
      <c r="AO101" s="9">
        <v>5303.368289385603</v>
      </c>
      <c r="AP101" s="9">
        <v>5236.8226995908935</v>
      </c>
      <c r="AQ101" s="9">
        <v>5171.7913417004411</v>
      </c>
      <c r="AR101" s="9">
        <v>5110.1874147177468</v>
      </c>
      <c r="AS101" s="9">
        <v>5046.6047888476432</v>
      </c>
      <c r="AT101" s="9">
        <v>4971.0062293960627</v>
      </c>
      <c r="AU101" s="9">
        <v>4887.9389124922918</v>
      </c>
      <c r="AV101" s="9">
        <v>4798.6441939976676</v>
      </c>
      <c r="AW101" s="9">
        <v>4705.9807026907583</v>
      </c>
      <c r="AX101" s="9">
        <v>4620.2399261080209</v>
      </c>
    </row>
    <row r="102" spans="1:50">
      <c r="A102" s="51"/>
      <c r="B102" s="55"/>
      <c r="C102" t="s">
        <v>169</v>
      </c>
      <c r="D102" s="9">
        <v>61.800785421419405</v>
      </c>
      <c r="E102" s="9">
        <v>62.048435791888011</v>
      </c>
      <c r="F102" s="9">
        <v>62.294990602862413</v>
      </c>
      <c r="G102" s="9">
        <v>61.424105908356047</v>
      </c>
      <c r="H102" s="9">
        <v>59.019995264946992</v>
      </c>
      <c r="I102" s="9">
        <v>53.098650031929651</v>
      </c>
      <c r="J102" s="9">
        <v>50.45471691330826</v>
      </c>
      <c r="K102" s="9">
        <v>48.808464409708527</v>
      </c>
      <c r="L102" s="9">
        <v>46.724001015767463</v>
      </c>
      <c r="M102" s="9">
        <v>44.183720685714768</v>
      </c>
      <c r="N102" s="9">
        <v>41.291962815684428</v>
      </c>
      <c r="O102" s="9">
        <v>38.019595927614283</v>
      </c>
      <c r="P102" s="9">
        <v>34.311587939661713</v>
      </c>
      <c r="Q102" s="9">
        <v>30.688091522692957</v>
      </c>
      <c r="R102" s="9">
        <v>26.813102259465602</v>
      </c>
      <c r="S102" s="9">
        <v>22.513148132257328</v>
      </c>
      <c r="T102" s="9">
        <v>17.987607594722359</v>
      </c>
      <c r="U102" s="9">
        <v>18.40081182653141</v>
      </c>
      <c r="V102" s="9">
        <v>20.083943676454219</v>
      </c>
      <c r="W102" s="9">
        <v>22.447687666549161</v>
      </c>
      <c r="X102" s="9">
        <v>22.647522907875342</v>
      </c>
      <c r="Y102" s="9">
        <v>21.753449330424957</v>
      </c>
      <c r="Z102" s="9">
        <v>21.0691130506201</v>
      </c>
      <c r="AA102" s="9">
        <v>20.74349254620676</v>
      </c>
      <c r="AB102" s="9">
        <v>20.567885819808655</v>
      </c>
      <c r="AC102" s="9">
        <v>20.497963896488653</v>
      </c>
      <c r="AD102" s="9">
        <v>20.491415210338186</v>
      </c>
      <c r="AE102" s="9">
        <v>20.701580850969872</v>
      </c>
      <c r="AF102" s="9">
        <v>21.001460485494892</v>
      </c>
      <c r="AG102" s="9">
        <v>21.338239644779659</v>
      </c>
      <c r="AH102" s="9">
        <v>21.690934257888852</v>
      </c>
      <c r="AI102" s="9">
        <v>22.054875703284459</v>
      </c>
      <c r="AJ102" s="9">
        <v>22.267721916124472</v>
      </c>
      <c r="AK102" s="9">
        <v>22.409023968715079</v>
      </c>
      <c r="AL102" s="9">
        <v>22.528654278193759</v>
      </c>
      <c r="AM102" s="9">
        <v>22.628040205378674</v>
      </c>
      <c r="AN102" s="9">
        <v>22.716380167504873</v>
      </c>
      <c r="AO102" s="9">
        <v>22.910266272535996</v>
      </c>
      <c r="AP102" s="9">
        <v>23.188737690717687</v>
      </c>
      <c r="AQ102" s="9">
        <v>23.510711067446024</v>
      </c>
      <c r="AR102" s="9">
        <v>23.864286371315028</v>
      </c>
      <c r="AS102" s="9">
        <v>24.215515752973911</v>
      </c>
      <c r="AT102" s="9">
        <v>24.505465851262649</v>
      </c>
      <c r="AU102" s="9">
        <v>24.757280317831672</v>
      </c>
      <c r="AV102" s="9">
        <v>24.979362630321098</v>
      </c>
      <c r="AW102" s="9">
        <v>25.184353589081191</v>
      </c>
      <c r="AX102" s="9">
        <v>25.428861681809767</v>
      </c>
    </row>
    <row r="103" spans="1:50">
      <c r="A103" s="51"/>
      <c r="B103" s="55"/>
      <c r="C103" t="s">
        <v>170</v>
      </c>
      <c r="D103" s="9">
        <v>215.76065805704101</v>
      </c>
      <c r="E103" s="9">
        <v>216.62526206710413</v>
      </c>
      <c r="F103" s="9">
        <v>217.48602951735276</v>
      </c>
      <c r="G103" s="9">
        <v>220.81030165158447</v>
      </c>
      <c r="H103" s="9">
        <v>221.79943014343777</v>
      </c>
      <c r="I103" s="9">
        <v>210.18284165388556</v>
      </c>
      <c r="J103" s="9">
        <v>211.18665625036317</v>
      </c>
      <c r="K103" s="9">
        <v>216.46714206144847</v>
      </c>
      <c r="L103" s="9">
        <v>219.76302978679661</v>
      </c>
      <c r="M103" s="9">
        <v>220.46364476117165</v>
      </c>
      <c r="N103" s="9">
        <v>218.57430634575894</v>
      </c>
      <c r="O103" s="9">
        <v>213.454651651966</v>
      </c>
      <c r="P103" s="9">
        <v>219.95364380112082</v>
      </c>
      <c r="Q103" s="9">
        <v>234.77578726807755</v>
      </c>
      <c r="R103" s="9">
        <v>252.64167244388904</v>
      </c>
      <c r="S103" s="9">
        <v>269.0589038533343</v>
      </c>
      <c r="T103" s="9">
        <v>282.56301136492738</v>
      </c>
      <c r="U103" s="9">
        <v>269.54853197625863</v>
      </c>
      <c r="V103" s="9">
        <v>234.83711087962203</v>
      </c>
      <c r="W103" s="9">
        <v>188.51855674733633</v>
      </c>
      <c r="X103" s="9">
        <v>164.23556422351595</v>
      </c>
      <c r="Y103" s="9">
        <v>151.04418891812483</v>
      </c>
      <c r="Z103" s="9">
        <v>143.28746454575</v>
      </c>
      <c r="AA103" s="9">
        <v>139.84869872288803</v>
      </c>
      <c r="AB103" s="9">
        <v>138.3410032078078</v>
      </c>
      <c r="AC103" s="9">
        <v>138.01037495002231</v>
      </c>
      <c r="AD103" s="9">
        <v>138.34906265093554</v>
      </c>
      <c r="AE103" s="9">
        <v>139.54319633982166</v>
      </c>
      <c r="AF103" s="9">
        <v>141.02647521444189</v>
      </c>
      <c r="AG103" s="9">
        <v>142.59381161345812</v>
      </c>
      <c r="AH103" s="9">
        <v>144.16278110144927</v>
      </c>
      <c r="AI103" s="9">
        <v>145.7551488163661</v>
      </c>
      <c r="AJ103" s="9">
        <v>147.21059231648687</v>
      </c>
      <c r="AK103" s="9">
        <v>148.65508562198454</v>
      </c>
      <c r="AL103" s="9">
        <v>150.20118162315154</v>
      </c>
      <c r="AM103" s="9">
        <v>151.76251469615661</v>
      </c>
      <c r="AN103" s="9">
        <v>153.32852616857386</v>
      </c>
      <c r="AO103" s="9">
        <v>154.69673119891226</v>
      </c>
      <c r="AP103" s="9">
        <v>156.15634336589679</v>
      </c>
      <c r="AQ103" s="9">
        <v>157.65684400203708</v>
      </c>
      <c r="AR103" s="9">
        <v>159.23764073003366</v>
      </c>
      <c r="AS103" s="9">
        <v>160.73548953353801</v>
      </c>
      <c r="AT103" s="9">
        <v>176.62905101320152</v>
      </c>
      <c r="AU103" s="9">
        <v>198.60338730688574</v>
      </c>
      <c r="AV103" s="9">
        <v>222.95528759180399</v>
      </c>
      <c r="AW103" s="9">
        <v>247.81664623510241</v>
      </c>
      <c r="AX103" s="9">
        <v>272.74648752316432</v>
      </c>
    </row>
    <row r="104" spans="1:50">
      <c r="A104" s="51"/>
      <c r="B104" s="55"/>
      <c r="C104" t="s">
        <v>171</v>
      </c>
      <c r="D104" s="9">
        <v>344.85065360996919</v>
      </c>
      <c r="E104" s="9">
        <v>346.23255177745216</v>
      </c>
      <c r="F104" s="9">
        <v>347.60832699943649</v>
      </c>
      <c r="G104" s="9">
        <v>337.69368083343716</v>
      </c>
      <c r="H104" s="9">
        <v>317.21093548761792</v>
      </c>
      <c r="I104" s="9">
        <v>277.83643139010326</v>
      </c>
      <c r="J104" s="9">
        <v>256.52153556782503</v>
      </c>
      <c r="K104" s="9">
        <v>240.93681121677795</v>
      </c>
      <c r="L104" s="9">
        <v>223.87855503001313</v>
      </c>
      <c r="M104" s="9">
        <v>205.49080588599858</v>
      </c>
      <c r="N104" s="9">
        <v>186.41635846418737</v>
      </c>
      <c r="O104" s="9">
        <v>166.62751296403925</v>
      </c>
      <c r="P104" s="9">
        <v>145.44500068680495</v>
      </c>
      <c r="Q104" s="9">
        <v>124.7744621146465</v>
      </c>
      <c r="R104" s="9">
        <v>103.0027668991743</v>
      </c>
      <c r="S104" s="9">
        <v>79.501066939242477</v>
      </c>
      <c r="T104" s="9">
        <v>55.162865975733844</v>
      </c>
      <c r="U104" s="9">
        <v>43.489124804483637</v>
      </c>
      <c r="V104" s="9">
        <v>35.675532909367135</v>
      </c>
      <c r="W104" s="9">
        <v>29.789746409797367</v>
      </c>
      <c r="X104" s="9">
        <v>25.260725609101449</v>
      </c>
      <c r="Y104" s="9">
        <v>21.410342435489564</v>
      </c>
      <c r="Z104" s="9">
        <v>19.564483086967623</v>
      </c>
      <c r="AA104" s="9">
        <v>18.818618811250897</v>
      </c>
      <c r="AB104" s="9">
        <v>18.559988947419978</v>
      </c>
      <c r="AC104" s="9">
        <v>18.564601510280774</v>
      </c>
      <c r="AD104" s="9">
        <v>18.70679409497134</v>
      </c>
      <c r="AE104" s="9">
        <v>18.984563814565135</v>
      </c>
      <c r="AF104" s="9">
        <v>19.307456147956465</v>
      </c>
      <c r="AG104" s="9">
        <v>19.64033827566664</v>
      </c>
      <c r="AH104" s="9">
        <v>19.968173199791572</v>
      </c>
      <c r="AI104" s="9">
        <v>20.292383614489925</v>
      </c>
      <c r="AJ104" s="9">
        <v>20.591180417447017</v>
      </c>
      <c r="AK104" s="9">
        <v>20.881525074778828</v>
      </c>
      <c r="AL104" s="9">
        <v>21.1793226730308</v>
      </c>
      <c r="AM104" s="9">
        <v>21.47279813186557</v>
      </c>
      <c r="AN104" s="9">
        <v>21.760889821139916</v>
      </c>
      <c r="AO104" s="9">
        <v>22.015254969599692</v>
      </c>
      <c r="AP104" s="9">
        <v>22.277396860224943</v>
      </c>
      <c r="AQ104" s="9">
        <v>22.540637298565951</v>
      </c>
      <c r="AR104" s="9">
        <v>22.811079043077303</v>
      </c>
      <c r="AS104" s="9">
        <v>23.065746484447409</v>
      </c>
      <c r="AT104" s="9">
        <v>23.293640500311472</v>
      </c>
      <c r="AU104" s="9">
        <v>23.500841642556697</v>
      </c>
      <c r="AV104" s="9">
        <v>23.686831466533757</v>
      </c>
      <c r="AW104" s="9">
        <v>23.859145933287824</v>
      </c>
      <c r="AX104" s="9">
        <v>24.069090718766482</v>
      </c>
    </row>
    <row r="105" spans="1:50">
      <c r="A105" s="51"/>
      <c r="B105" s="55"/>
      <c r="C105" t="s">
        <v>172</v>
      </c>
      <c r="D105" s="9">
        <v>84.245272257154653</v>
      </c>
      <c r="E105" s="9">
        <v>84.582862997182431</v>
      </c>
      <c r="F105" s="9">
        <v>84.9189622046392</v>
      </c>
      <c r="G105" s="9">
        <v>126.40325627875529</v>
      </c>
      <c r="H105" s="9">
        <v>190.12546422351559</v>
      </c>
      <c r="I105" s="9">
        <v>254.05323771465837</v>
      </c>
      <c r="J105" s="9">
        <v>335.0918831869937</v>
      </c>
      <c r="K105" s="9">
        <v>422.81102455743661</v>
      </c>
      <c r="L105" s="9">
        <v>500.67935657308567</v>
      </c>
      <c r="M105" s="9">
        <v>560.27183874689024</v>
      </c>
      <c r="N105" s="9">
        <v>595.13568794733442</v>
      </c>
      <c r="O105" s="9">
        <v>598.51241058634253</v>
      </c>
      <c r="P105" s="9">
        <v>624.93074987818159</v>
      </c>
      <c r="Q105" s="9">
        <v>670.3741205605063</v>
      </c>
      <c r="R105" s="9">
        <v>721.97628338929337</v>
      </c>
      <c r="S105" s="9">
        <v>767.94640277904023</v>
      </c>
      <c r="T105" s="9">
        <v>804.91482995983597</v>
      </c>
      <c r="U105" s="9">
        <v>825.70371707398715</v>
      </c>
      <c r="V105" s="9">
        <v>821.73776812135111</v>
      </c>
      <c r="W105" s="9">
        <v>811.29792639575101</v>
      </c>
      <c r="X105" s="9">
        <v>802.66936975861893</v>
      </c>
      <c r="Y105" s="9">
        <v>803.6569405545406</v>
      </c>
      <c r="Z105" s="9">
        <v>805.80872486039993</v>
      </c>
      <c r="AA105" s="9">
        <v>817.54791955469454</v>
      </c>
      <c r="AB105" s="9">
        <v>832.52392109028381</v>
      </c>
      <c r="AC105" s="9">
        <v>845.87071964432891</v>
      </c>
      <c r="AD105" s="9">
        <v>858.3555019007174</v>
      </c>
      <c r="AE105" s="9">
        <v>875.82337033324336</v>
      </c>
      <c r="AF105" s="9">
        <v>894.37927635965605</v>
      </c>
      <c r="AG105" s="9">
        <v>912.264594692076</v>
      </c>
      <c r="AH105" s="9">
        <v>929.09176004501865</v>
      </c>
      <c r="AI105" s="9">
        <v>944.55243142756342</v>
      </c>
      <c r="AJ105" s="9">
        <v>958.97065025040604</v>
      </c>
      <c r="AK105" s="9">
        <v>972.11910190675542</v>
      </c>
      <c r="AL105" s="9">
        <v>985.10953166532295</v>
      </c>
      <c r="AM105" s="9">
        <v>997.50048292903364</v>
      </c>
      <c r="AN105" s="9">
        <v>1009.0786602311609</v>
      </c>
      <c r="AO105" s="9">
        <v>1018.9990554418247</v>
      </c>
      <c r="AP105" s="9">
        <v>1028.7885498720552</v>
      </c>
      <c r="AQ105" s="9">
        <v>1038.3623961848248</v>
      </c>
      <c r="AR105" s="9">
        <v>1047.9894430149923</v>
      </c>
      <c r="AS105" s="9">
        <v>1056.5181172463226</v>
      </c>
      <c r="AT105" s="9">
        <v>1065.7630696915314</v>
      </c>
      <c r="AU105" s="9">
        <v>1074.9237961617712</v>
      </c>
      <c r="AV105" s="9">
        <v>1083.3036628264144</v>
      </c>
      <c r="AW105" s="9">
        <v>1091.011151860529</v>
      </c>
      <c r="AX105" s="9">
        <v>1100.2096788750907</v>
      </c>
    </row>
    <row r="106" spans="1:50">
      <c r="A106" s="51"/>
      <c r="B106" s="55"/>
      <c r="C106" t="s">
        <v>173</v>
      </c>
      <c r="D106" s="9">
        <v>78.708564440776598</v>
      </c>
      <c r="E106" s="9">
        <v>79.023968282489818</v>
      </c>
      <c r="F106" s="9">
        <v>79.337977272619497</v>
      </c>
      <c r="G106" s="9">
        <v>93.490060729165549</v>
      </c>
      <c r="H106" s="9">
        <v>117.79772319500442</v>
      </c>
      <c r="I106" s="9">
        <v>145.74417588903754</v>
      </c>
      <c r="J106" s="9">
        <v>195.02061974772687</v>
      </c>
      <c r="K106" s="9">
        <v>268.67510329119273</v>
      </c>
      <c r="L106" s="9">
        <v>368.01946836604441</v>
      </c>
      <c r="M106" s="9">
        <v>502.03740718142632</v>
      </c>
      <c r="N106" s="9">
        <v>677.40522421495655</v>
      </c>
      <c r="O106" s="9">
        <v>899.89671168162147</v>
      </c>
      <c r="P106" s="9">
        <v>1082.3681753499554</v>
      </c>
      <c r="Q106" s="9">
        <v>1246.6735517511311</v>
      </c>
      <c r="R106" s="9">
        <v>1389.3035089824282</v>
      </c>
      <c r="S106" s="9">
        <v>1499.9337958974595</v>
      </c>
      <c r="T106" s="9">
        <v>1579.8891317183322</v>
      </c>
      <c r="U106" s="9">
        <v>1624.7700565292828</v>
      </c>
      <c r="V106" s="9">
        <v>1619.7216233251427</v>
      </c>
      <c r="W106" s="9">
        <v>1601.9303936405158</v>
      </c>
      <c r="X106" s="9">
        <v>1570.8648554096803</v>
      </c>
      <c r="Y106" s="9">
        <v>1553.1727624635687</v>
      </c>
      <c r="Z106" s="9">
        <v>1535.869553169121</v>
      </c>
      <c r="AA106" s="9">
        <v>1534.9198254415178</v>
      </c>
      <c r="AB106" s="9">
        <v>1537.8263012880411</v>
      </c>
      <c r="AC106" s="9">
        <v>1542.9954482537203</v>
      </c>
      <c r="AD106" s="9">
        <v>1547.5210146282959</v>
      </c>
      <c r="AE106" s="9">
        <v>1591.7965460120763</v>
      </c>
      <c r="AF106" s="9">
        <v>1651.0112222144212</v>
      </c>
      <c r="AG106" s="9">
        <v>1713.2116790767341</v>
      </c>
      <c r="AH106" s="9">
        <v>1774.1373140769585</v>
      </c>
      <c r="AI106" s="9">
        <v>1830.390491587081</v>
      </c>
      <c r="AJ106" s="9">
        <v>1888.403952379025</v>
      </c>
      <c r="AK106" s="9">
        <v>1944.5593037018118</v>
      </c>
      <c r="AL106" s="9">
        <v>1999.5274353509155</v>
      </c>
      <c r="AM106" s="9">
        <v>2052.2917375828824</v>
      </c>
      <c r="AN106" s="9">
        <v>2101.8453425361749</v>
      </c>
      <c r="AO106" s="9">
        <v>2147.523527420331</v>
      </c>
      <c r="AP106" s="9">
        <v>2191.9262074332823</v>
      </c>
      <c r="AQ106" s="9">
        <v>2234.6799384568994</v>
      </c>
      <c r="AR106" s="9">
        <v>2276.3481073257803</v>
      </c>
      <c r="AS106" s="9">
        <v>2314.4859159967505</v>
      </c>
      <c r="AT106" s="9">
        <v>2338.1620366189327</v>
      </c>
      <c r="AU106" s="9">
        <v>2353.2504365273498</v>
      </c>
      <c r="AV106" s="9">
        <v>2362.3626280473022</v>
      </c>
      <c r="AW106" s="9">
        <v>2367.9519293471853</v>
      </c>
      <c r="AX106" s="9">
        <v>2375.8566864116297</v>
      </c>
    </row>
    <row r="107" spans="1:50">
      <c r="A107" s="51"/>
      <c r="B107" s="55"/>
      <c r="C107" t="s">
        <v>174</v>
      </c>
      <c r="D107" s="9">
        <v>897.94372398009591</v>
      </c>
      <c r="E107" s="9">
        <v>901.54199695328407</v>
      </c>
      <c r="F107" s="9">
        <v>905.12431765797794</v>
      </c>
      <c r="G107" s="9">
        <v>901.09045711618182</v>
      </c>
      <c r="H107" s="9">
        <v>878.52812165153341</v>
      </c>
      <c r="I107" s="9">
        <v>803.90931595011864</v>
      </c>
      <c r="J107" s="9">
        <v>777.95838878110055</v>
      </c>
      <c r="K107" s="9">
        <v>767.00760157017987</v>
      </c>
      <c r="L107" s="9">
        <v>748.58204158313686</v>
      </c>
      <c r="M107" s="9">
        <v>718.1622843813991</v>
      </c>
      <c r="N107" s="9">
        <v>680.53151720899871</v>
      </c>
      <c r="O107" s="9">
        <v>635.10799053017388</v>
      </c>
      <c r="P107" s="9">
        <v>643.20056134025901</v>
      </c>
      <c r="Q107" s="9">
        <v>683.23916817706368</v>
      </c>
      <c r="R107" s="9">
        <v>736.14906822184992</v>
      </c>
      <c r="S107" s="9">
        <v>787.120126652507</v>
      </c>
      <c r="T107" s="9">
        <v>830.8563503649309</v>
      </c>
      <c r="U107" s="9">
        <v>869.49000024886743</v>
      </c>
      <c r="V107" s="9">
        <v>888.81655610115979</v>
      </c>
      <c r="W107" s="9">
        <v>904.74081309482733</v>
      </c>
      <c r="X107" s="9">
        <v>893.96734692208543</v>
      </c>
      <c r="Y107" s="9">
        <v>880.93832190909097</v>
      </c>
      <c r="Z107" s="9">
        <v>866.3250040611922</v>
      </c>
      <c r="AA107" s="9">
        <v>861.36233982012823</v>
      </c>
      <c r="AB107" s="9">
        <v>860.02441543196835</v>
      </c>
      <c r="AC107" s="9">
        <v>862.12074309356353</v>
      </c>
      <c r="AD107" s="9">
        <v>866.28113590306521</v>
      </c>
      <c r="AE107" s="9">
        <v>874.45115957108737</v>
      </c>
      <c r="AF107" s="9">
        <v>883.77419868659354</v>
      </c>
      <c r="AG107" s="9">
        <v>893.06129982795596</v>
      </c>
      <c r="AH107" s="9">
        <v>901.72522160887729</v>
      </c>
      <c r="AI107" s="9">
        <v>909.87082789441797</v>
      </c>
      <c r="AJ107" s="9">
        <v>916.378306498141</v>
      </c>
      <c r="AK107" s="9">
        <v>921.8277964352518</v>
      </c>
      <c r="AL107" s="9">
        <v>927.67477590737428</v>
      </c>
      <c r="AM107" s="9">
        <v>933.32949921593331</v>
      </c>
      <c r="AN107" s="9">
        <v>938.8694899050256</v>
      </c>
      <c r="AO107" s="9">
        <v>942.93198043088034</v>
      </c>
      <c r="AP107" s="9">
        <v>947.30943456737486</v>
      </c>
      <c r="AQ107" s="9">
        <v>952.10302879872233</v>
      </c>
      <c r="AR107" s="9">
        <v>957.6430850095295</v>
      </c>
      <c r="AS107" s="9">
        <v>962.914991549756</v>
      </c>
      <c r="AT107" s="9">
        <v>967.39796155056263</v>
      </c>
      <c r="AU107" s="9">
        <v>971.27634850250001</v>
      </c>
      <c r="AV107" s="9">
        <v>974.40639135552215</v>
      </c>
      <c r="AW107" s="9">
        <v>977.14461051787839</v>
      </c>
      <c r="AX107" s="9">
        <v>981.55521255159715</v>
      </c>
    </row>
    <row r="108" spans="1:50">
      <c r="A108" s="51"/>
      <c r="B108" s="55"/>
      <c r="C108" t="s">
        <v>175</v>
      </c>
      <c r="D108" s="9">
        <v>92.965963621327745</v>
      </c>
      <c r="E108" s="9">
        <v>93.338500235139392</v>
      </c>
      <c r="F108" s="9">
        <v>93.709385051971026</v>
      </c>
      <c r="G108" s="9">
        <v>100.92970768348637</v>
      </c>
      <c r="H108" s="9">
        <v>110.91863828232124</v>
      </c>
      <c r="I108" s="9">
        <v>116.84949992669458</v>
      </c>
      <c r="J108" s="9">
        <v>131.55042635044333</v>
      </c>
      <c r="K108" s="9">
        <v>151.63001968560485</v>
      </c>
      <c r="L108" s="9">
        <v>173.37082440830847</v>
      </c>
      <c r="M108" s="9">
        <v>196.61811945709852</v>
      </c>
      <c r="N108" s="9">
        <v>220.59397747901266</v>
      </c>
      <c r="O108" s="9">
        <v>243.86834049855318</v>
      </c>
      <c r="P108" s="9">
        <v>247.7782896098675</v>
      </c>
      <c r="Q108" s="9">
        <v>243.0779877021323</v>
      </c>
      <c r="R108" s="9">
        <v>231.79674129499483</v>
      </c>
      <c r="S108" s="9">
        <v>214.53758628624516</v>
      </c>
      <c r="T108" s="9">
        <v>193.61760013962299</v>
      </c>
      <c r="U108" s="9">
        <v>198.18309376191172</v>
      </c>
      <c r="V108" s="9">
        <v>209.12316607561235</v>
      </c>
      <c r="W108" s="9">
        <v>223.69938006534886</v>
      </c>
      <c r="X108" s="9">
        <v>228.84555240127847</v>
      </c>
      <c r="Y108" s="9">
        <v>231.72343786171311</v>
      </c>
      <c r="Z108" s="9">
        <v>233.60693560716538</v>
      </c>
      <c r="AA108" s="9">
        <v>237.71047768162074</v>
      </c>
      <c r="AB108" s="9">
        <v>242.59556497241388</v>
      </c>
      <c r="AC108" s="9">
        <v>248.22641746057306</v>
      </c>
      <c r="AD108" s="9">
        <v>254.3191848651706</v>
      </c>
      <c r="AE108" s="9">
        <v>259.69327007334158</v>
      </c>
      <c r="AF108" s="9">
        <v>264.39635651897282</v>
      </c>
      <c r="AG108" s="9">
        <v>268.55128234402031</v>
      </c>
      <c r="AH108" s="9">
        <v>272.27276041463733</v>
      </c>
      <c r="AI108" s="9">
        <v>275.71306186015397</v>
      </c>
      <c r="AJ108" s="9">
        <v>282.19408230410488</v>
      </c>
      <c r="AK108" s="9">
        <v>290.09245118672408</v>
      </c>
      <c r="AL108" s="9">
        <v>298.92493172432449</v>
      </c>
      <c r="AM108" s="9">
        <v>308.18752726530272</v>
      </c>
      <c r="AN108" s="9">
        <v>317.55806338231434</v>
      </c>
      <c r="AO108" s="9">
        <v>323.42412755229464</v>
      </c>
      <c r="AP108" s="9">
        <v>327.75878013012448</v>
      </c>
      <c r="AQ108" s="9">
        <v>331.36419662713695</v>
      </c>
      <c r="AR108" s="9">
        <v>334.77381869981735</v>
      </c>
      <c r="AS108" s="9">
        <v>337.85791107057406</v>
      </c>
      <c r="AT108" s="9">
        <v>340.94037951096277</v>
      </c>
      <c r="AU108" s="9">
        <v>343.96336565921604</v>
      </c>
      <c r="AV108" s="9">
        <v>346.80771723759256</v>
      </c>
      <c r="AW108" s="9">
        <v>349.56143520768649</v>
      </c>
      <c r="AX108" s="9">
        <v>352.94495734742912</v>
      </c>
    </row>
    <row r="109" spans="1:50">
      <c r="A109" s="51"/>
      <c r="B109" s="56" t="s">
        <v>176</v>
      </c>
      <c r="C109" t="s">
        <v>177</v>
      </c>
      <c r="D109" s="9">
        <v>1989.4741028481455</v>
      </c>
      <c r="E109" s="9">
        <v>1997.4463963270798</v>
      </c>
      <c r="F109" s="9">
        <v>2004.4071152850149</v>
      </c>
      <c r="G109" s="9">
        <v>1975.1261325994572</v>
      </c>
      <c r="H109" s="9">
        <v>1921.0079779457826</v>
      </c>
      <c r="I109" s="9">
        <v>1833.3148167779016</v>
      </c>
      <c r="J109" s="9">
        <v>1746.8483529934424</v>
      </c>
      <c r="K109" s="9">
        <v>1660.7518135211019</v>
      </c>
      <c r="L109" s="9">
        <v>1564.1558915640376</v>
      </c>
      <c r="M109" s="9">
        <v>1468.8065741218936</v>
      </c>
      <c r="N109" s="9">
        <v>1377.0635475379365</v>
      </c>
      <c r="O109" s="9">
        <v>1298.6309369673088</v>
      </c>
      <c r="P109" s="9">
        <v>1243.8599139515313</v>
      </c>
      <c r="Q109" s="9">
        <v>1202.3778386868998</v>
      </c>
      <c r="R109" s="9">
        <v>1159.9217811945898</v>
      </c>
      <c r="S109" s="9">
        <v>1116.1564304447936</v>
      </c>
      <c r="T109" s="9">
        <v>1084.6370265619269</v>
      </c>
      <c r="U109" s="9">
        <v>1061.4735199027268</v>
      </c>
      <c r="V109" s="9">
        <v>1048.7084270969967</v>
      </c>
      <c r="W109" s="9">
        <v>1036.1805721791009</v>
      </c>
      <c r="X109" s="9">
        <v>1026.6254628533388</v>
      </c>
      <c r="Y109" s="9">
        <v>1028.161139400243</v>
      </c>
      <c r="Z109" s="9">
        <v>1035.3302886608337</v>
      </c>
      <c r="AA109" s="9">
        <v>1043.7968196065863</v>
      </c>
      <c r="AB109" s="9">
        <v>1051.6261457555499</v>
      </c>
      <c r="AC109" s="9">
        <v>1058.5784846617414</v>
      </c>
      <c r="AD109" s="9">
        <v>1064.534010486138</v>
      </c>
      <c r="AE109" s="9">
        <v>1072.1809846962096</v>
      </c>
      <c r="AF109" s="9">
        <v>1080.4779677795038</v>
      </c>
      <c r="AG109" s="9">
        <v>1088.7689071559855</v>
      </c>
      <c r="AH109" s="9">
        <v>1096.4004391053052</v>
      </c>
      <c r="AI109" s="9">
        <v>1103.0005123751239</v>
      </c>
      <c r="AJ109" s="9">
        <v>1108.8361720791816</v>
      </c>
      <c r="AK109" s="9">
        <v>1113.6644164005802</v>
      </c>
      <c r="AL109" s="9">
        <v>1118.0436928904746</v>
      </c>
      <c r="AM109" s="9">
        <v>1121.7579036817649</v>
      </c>
      <c r="AN109" s="9">
        <v>1124.9691832523613</v>
      </c>
      <c r="AO109" s="9">
        <v>1120.3425166282125</v>
      </c>
      <c r="AP109" s="9">
        <v>1110.921479411757</v>
      </c>
      <c r="AQ109" s="9">
        <v>1099.3097241529429</v>
      </c>
      <c r="AR109" s="9">
        <v>1086.897783870013</v>
      </c>
      <c r="AS109" s="9">
        <v>1074.4005928679915</v>
      </c>
      <c r="AT109" s="9">
        <v>1060.1870969646698</v>
      </c>
      <c r="AU109" s="9">
        <v>1045.3534074472723</v>
      </c>
      <c r="AV109" s="9">
        <v>1030.3066034409132</v>
      </c>
      <c r="AW109" s="9">
        <v>1015.3339370355941</v>
      </c>
      <c r="AX109" s="9">
        <v>1000.5512249105517</v>
      </c>
    </row>
    <row r="110" spans="1:50">
      <c r="A110" s="51"/>
      <c r="B110" s="56"/>
      <c r="C110" t="s">
        <v>178</v>
      </c>
      <c r="D110" s="9">
        <v>214.65285963473582</v>
      </c>
      <c r="E110" s="9">
        <v>215.51302443439306</v>
      </c>
      <c r="F110" s="9">
        <v>216.29064567613764</v>
      </c>
      <c r="G110" s="9">
        <v>289.38966924360682</v>
      </c>
      <c r="H110" s="9">
        <v>399.80505282070158</v>
      </c>
      <c r="I110" s="9">
        <v>530.30173402421178</v>
      </c>
      <c r="J110" s="9">
        <v>672.32256414858716</v>
      </c>
      <c r="K110" s="9">
        <v>814.04348087451228</v>
      </c>
      <c r="L110" s="9">
        <v>938.84992867915446</v>
      </c>
      <c r="M110" s="9">
        <v>1040.1696955779798</v>
      </c>
      <c r="N110" s="9">
        <v>1114.3626056271373</v>
      </c>
      <c r="O110" s="9">
        <v>1163.1743372426999</v>
      </c>
      <c r="P110" s="9">
        <v>1206.7970659036587</v>
      </c>
      <c r="Q110" s="9">
        <v>1246.6253639918523</v>
      </c>
      <c r="R110" s="9">
        <v>1275.5317787526121</v>
      </c>
      <c r="S110" s="9">
        <v>1295.9454752751762</v>
      </c>
      <c r="T110" s="9">
        <v>1327.992529066049</v>
      </c>
      <c r="U110" s="9">
        <v>1385.8499824107064</v>
      </c>
      <c r="V110" s="9">
        <v>1395.3312922868517</v>
      </c>
      <c r="W110" s="9">
        <v>1411.1615323738572</v>
      </c>
      <c r="X110" s="9">
        <v>1422.286682856979</v>
      </c>
      <c r="Y110" s="9">
        <v>1447.179266675686</v>
      </c>
      <c r="Z110" s="9">
        <v>1486.9839711088678</v>
      </c>
      <c r="AA110" s="9">
        <v>1532.3828907444642</v>
      </c>
      <c r="AB110" s="9">
        <v>1578.5181146861457</v>
      </c>
      <c r="AC110" s="9">
        <v>1624.0341874722697</v>
      </c>
      <c r="AD110" s="9">
        <v>1667.9401013251261</v>
      </c>
      <c r="AE110" s="9">
        <v>1713.9524338227197</v>
      </c>
      <c r="AF110" s="9">
        <v>1760.4073457053187</v>
      </c>
      <c r="AG110" s="9">
        <v>1806.4337219239476</v>
      </c>
      <c r="AH110" s="9">
        <v>1851.3891977074331</v>
      </c>
      <c r="AI110" s="9">
        <v>1894.7888435951911</v>
      </c>
      <c r="AJ110" s="9">
        <v>1922.8372723141956</v>
      </c>
      <c r="AK110" s="9">
        <v>1941.8395915552398</v>
      </c>
      <c r="AL110" s="9">
        <v>1956.5103324449024</v>
      </c>
      <c r="AM110" s="9">
        <v>1968.5210977864333</v>
      </c>
      <c r="AN110" s="9">
        <v>1979.2259545243016</v>
      </c>
      <c r="AO110" s="9">
        <v>1978.5407474362066</v>
      </c>
      <c r="AP110" s="9">
        <v>1970.7169077516155</v>
      </c>
      <c r="AQ110" s="9">
        <v>1959.7883584823705</v>
      </c>
      <c r="AR110" s="9">
        <v>1947.9189488833144</v>
      </c>
      <c r="AS110" s="9">
        <v>1936.1973114110467</v>
      </c>
      <c r="AT110" s="9">
        <v>1917.2160267298591</v>
      </c>
      <c r="AU110" s="9">
        <v>1895.053811624786</v>
      </c>
      <c r="AV110" s="9">
        <v>1871.5130151704554</v>
      </c>
      <c r="AW110" s="9">
        <v>1847.6592876751263</v>
      </c>
      <c r="AX110" s="9">
        <v>1824.0301061732562</v>
      </c>
    </row>
    <row r="111" spans="1:50">
      <c r="A111" s="51"/>
      <c r="B111" s="56"/>
      <c r="C111" t="s">
        <v>179</v>
      </c>
      <c r="D111" s="9">
        <v>97.865188664460504</v>
      </c>
      <c r="E111" s="9">
        <v>98.257357632272729</v>
      </c>
      <c r="F111" s="9">
        <v>98.586674470784246</v>
      </c>
      <c r="G111" s="9">
        <v>103.79239647711306</v>
      </c>
      <c r="H111" s="9">
        <v>106.61134186953809</v>
      </c>
      <c r="I111" s="9">
        <v>106.51671354858163</v>
      </c>
      <c r="J111" s="9">
        <v>105.45439777071283</v>
      </c>
      <c r="K111" s="9">
        <v>103.75453110045748</v>
      </c>
      <c r="L111" s="9">
        <v>100.9682653728009</v>
      </c>
      <c r="M111" s="9">
        <v>97.738111271308952</v>
      </c>
      <c r="N111" s="9">
        <v>94.59884029400034</v>
      </c>
      <c r="O111" s="9">
        <v>92.271647857706895</v>
      </c>
      <c r="P111" s="9">
        <v>114.58190902175751</v>
      </c>
      <c r="Q111" s="9">
        <v>152.37810798888697</v>
      </c>
      <c r="R111" s="9">
        <v>201.81448320706068</v>
      </c>
      <c r="S111" s="9">
        <v>260.45702226986401</v>
      </c>
      <c r="T111" s="9">
        <v>330.51159494959001</v>
      </c>
      <c r="U111" s="9">
        <v>371.73369796126838</v>
      </c>
      <c r="V111" s="9">
        <v>363.82438817879472</v>
      </c>
      <c r="W111" s="9">
        <v>344.04396196944714</v>
      </c>
      <c r="X111" s="9">
        <v>380.97192774295416</v>
      </c>
      <c r="Y111" s="9">
        <v>452.70329724528017</v>
      </c>
      <c r="Z111" s="9">
        <v>502.0774883897576</v>
      </c>
      <c r="AA111" s="9">
        <v>535.3304775913075</v>
      </c>
      <c r="AB111" s="9">
        <v>557.63095859019063</v>
      </c>
      <c r="AC111" s="9">
        <v>572.84038203025068</v>
      </c>
      <c r="AD111" s="9">
        <v>583.36494946967446</v>
      </c>
      <c r="AE111" s="9">
        <v>603.50951836542345</v>
      </c>
      <c r="AF111" s="9">
        <v>628.55041732941356</v>
      </c>
      <c r="AG111" s="9">
        <v>656.00619474038263</v>
      </c>
      <c r="AH111" s="9">
        <v>684.54861383229706</v>
      </c>
      <c r="AI111" s="9">
        <v>713.32752988113873</v>
      </c>
      <c r="AJ111" s="9">
        <v>743.2623615883723</v>
      </c>
      <c r="AK111" s="9">
        <v>773.50520807105181</v>
      </c>
      <c r="AL111" s="9">
        <v>804.0776675433159</v>
      </c>
      <c r="AM111" s="9">
        <v>834.93388808741906</v>
      </c>
      <c r="AN111" s="9">
        <v>865.95659324649694</v>
      </c>
      <c r="AO111" s="9">
        <v>889.81146152846873</v>
      </c>
      <c r="AP111" s="9">
        <v>908.96176110494343</v>
      </c>
      <c r="AQ111" s="9">
        <v>925.58925374135526</v>
      </c>
      <c r="AR111" s="9">
        <v>940.93158882605621</v>
      </c>
      <c r="AS111" s="9">
        <v>955.66391965118282</v>
      </c>
      <c r="AT111" s="9">
        <v>965.92107462199465</v>
      </c>
      <c r="AU111" s="9">
        <v>973.87882231428614</v>
      </c>
      <c r="AV111" s="9">
        <v>980.5532499251201</v>
      </c>
      <c r="AW111" s="9">
        <v>986.56406845090282</v>
      </c>
      <c r="AX111" s="9">
        <v>992.24473036389168</v>
      </c>
    </row>
    <row r="112" spans="1:50">
      <c r="A112" s="51"/>
      <c r="B112" s="56"/>
      <c r="C112" t="s">
        <v>180</v>
      </c>
      <c r="D112" s="9">
        <v>69.234273606808756</v>
      </c>
      <c r="E112" s="9">
        <v>69.511711723346195</v>
      </c>
      <c r="F112" s="9">
        <v>69.762337359536431</v>
      </c>
      <c r="G112" s="9">
        <v>73.326127249955391</v>
      </c>
      <c r="H112" s="9">
        <v>75.601849903871226</v>
      </c>
      <c r="I112" s="9">
        <v>76.072163513183256</v>
      </c>
      <c r="J112" s="9">
        <v>76.001057653078036</v>
      </c>
      <c r="K112" s="9">
        <v>75.543211824575948</v>
      </c>
      <c r="L112" s="9">
        <v>74.302170700844584</v>
      </c>
      <c r="M112" s="9">
        <v>72.696955140142265</v>
      </c>
      <c r="N112" s="9">
        <v>71.09788459192967</v>
      </c>
      <c r="O112" s="9">
        <v>70.044596751129475</v>
      </c>
      <c r="P112" s="9">
        <v>86.083196722148273</v>
      </c>
      <c r="Q112" s="9">
        <v>112.67048068839773</v>
      </c>
      <c r="R112" s="9">
        <v>146.76184518458703</v>
      </c>
      <c r="S112" s="9">
        <v>186.40663785541375</v>
      </c>
      <c r="T112" s="9">
        <v>233.01214231222269</v>
      </c>
      <c r="U112" s="9">
        <v>250.11915813005743</v>
      </c>
      <c r="V112" s="9">
        <v>231.21958366632279</v>
      </c>
      <c r="W112" s="9">
        <v>202.43279859366947</v>
      </c>
      <c r="X112" s="9">
        <v>191.08947451195471</v>
      </c>
      <c r="Y112" s="9">
        <v>189.62572313012544</v>
      </c>
      <c r="Z112" s="9">
        <v>191.59198002303069</v>
      </c>
      <c r="AA112" s="9">
        <v>194.86197086580592</v>
      </c>
      <c r="AB112" s="9">
        <v>198.37871277144137</v>
      </c>
      <c r="AC112" s="9">
        <v>201.6965343085414</v>
      </c>
      <c r="AD112" s="9">
        <v>204.644330940462</v>
      </c>
      <c r="AE112" s="9">
        <v>206.85431699713297</v>
      </c>
      <c r="AF112" s="9">
        <v>208.51506529378236</v>
      </c>
      <c r="AG112" s="9">
        <v>209.75557398698075</v>
      </c>
      <c r="AH112" s="9">
        <v>210.62651380838568</v>
      </c>
      <c r="AI112" s="9">
        <v>211.17551784457936</v>
      </c>
      <c r="AJ112" s="9">
        <v>211.33914768952272</v>
      </c>
      <c r="AK112" s="9">
        <v>211.22863276435567</v>
      </c>
      <c r="AL112" s="9">
        <v>211.0388770463934</v>
      </c>
      <c r="AM112" s="9">
        <v>210.7800295537651</v>
      </c>
      <c r="AN112" s="9">
        <v>210.50310783476965</v>
      </c>
      <c r="AO112" s="9">
        <v>209.08557064162025</v>
      </c>
      <c r="AP112" s="9">
        <v>206.97100310287243</v>
      </c>
      <c r="AQ112" s="9">
        <v>204.57596475664792</v>
      </c>
      <c r="AR112" s="9">
        <v>202.12014620544085</v>
      </c>
      <c r="AS112" s="9">
        <v>199.71143458770663</v>
      </c>
      <c r="AT112" s="9">
        <v>197.3153765027071</v>
      </c>
      <c r="AU112" s="9">
        <v>194.98144851172512</v>
      </c>
      <c r="AV112" s="9">
        <v>192.70056233381985</v>
      </c>
      <c r="AW112" s="9">
        <v>190.48091389445995</v>
      </c>
      <c r="AX112" s="9">
        <v>188.32561449732279</v>
      </c>
    </row>
    <row r="113" spans="1:50">
      <c r="A113" s="51"/>
      <c r="B113" s="56"/>
      <c r="C113" t="s">
        <v>181</v>
      </c>
      <c r="D113" s="9">
        <v>46.297644013445236</v>
      </c>
      <c r="E113" s="9">
        <v>46.483169627943013</v>
      </c>
      <c r="F113" s="9">
        <v>46.650743122122066</v>
      </c>
      <c r="G113" s="9">
        <v>50.610481486363092</v>
      </c>
      <c r="H113" s="9">
        <v>54.406460999387193</v>
      </c>
      <c r="I113" s="9">
        <v>57.345397271815898</v>
      </c>
      <c r="J113" s="9">
        <v>60.128549552195182</v>
      </c>
      <c r="K113" s="9">
        <v>62.777722542740719</v>
      </c>
      <c r="L113" s="9">
        <v>64.883944815510986</v>
      </c>
      <c r="M113" s="9">
        <v>66.71887571690398</v>
      </c>
      <c r="N113" s="9">
        <v>68.576414794466459</v>
      </c>
      <c r="O113" s="9">
        <v>70.992335756757129</v>
      </c>
      <c r="P113" s="9">
        <v>79.994114799072733</v>
      </c>
      <c r="Q113" s="9">
        <v>93.251347712686041</v>
      </c>
      <c r="R113" s="9">
        <v>109.02685481852296</v>
      </c>
      <c r="S113" s="9">
        <v>126.57949471636266</v>
      </c>
      <c r="T113" s="9">
        <v>147.38451243452698</v>
      </c>
      <c r="U113" s="9">
        <v>161.47710348979746</v>
      </c>
      <c r="V113" s="9">
        <v>158.99641543920038</v>
      </c>
      <c r="W113" s="9">
        <v>153.98829691866243</v>
      </c>
      <c r="X113" s="9">
        <v>153.06796284173907</v>
      </c>
      <c r="Y113" s="9">
        <v>156.08734615392922</v>
      </c>
      <c r="Z113" s="9">
        <v>160.84502995936342</v>
      </c>
      <c r="AA113" s="9">
        <v>166.25961991694248</v>
      </c>
      <c r="AB113" s="9">
        <v>171.72525899193178</v>
      </c>
      <c r="AC113" s="9">
        <v>177.00051574263748</v>
      </c>
      <c r="AD113" s="9">
        <v>181.95872670181726</v>
      </c>
      <c r="AE113" s="9">
        <v>185.35461497888107</v>
      </c>
      <c r="AF113" s="9">
        <v>187.73793109676731</v>
      </c>
      <c r="AG113" s="9">
        <v>189.44501424484659</v>
      </c>
      <c r="AH113" s="9">
        <v>190.65356961717177</v>
      </c>
      <c r="AI113" s="9">
        <v>191.4772731105993</v>
      </c>
      <c r="AJ113" s="9">
        <v>191.87732527946758</v>
      </c>
      <c r="AK113" s="9">
        <v>191.98936073561475</v>
      </c>
      <c r="AL113" s="9">
        <v>192.01046236119561</v>
      </c>
      <c r="AM113" s="9">
        <v>191.96992211104427</v>
      </c>
      <c r="AN113" s="9">
        <v>191.91609697333919</v>
      </c>
      <c r="AO113" s="9">
        <v>190.84273745244067</v>
      </c>
      <c r="AP113" s="9">
        <v>189.13833179392819</v>
      </c>
      <c r="AQ113" s="9">
        <v>187.17620291266448</v>
      </c>
      <c r="AR113" s="9">
        <v>185.15441535721064</v>
      </c>
      <c r="AS113" s="9">
        <v>183.17092507259875</v>
      </c>
      <c r="AT113" s="9">
        <v>181.13639865793908</v>
      </c>
      <c r="AU113" s="9">
        <v>179.12496825285464</v>
      </c>
      <c r="AV113" s="9">
        <v>177.14348931105624</v>
      </c>
      <c r="AW113" s="9">
        <v>175.20761255595266</v>
      </c>
      <c r="AX113" s="9">
        <v>173.32476379616173</v>
      </c>
    </row>
    <row r="114" spans="1:50">
      <c r="A114" s="51"/>
      <c r="B114" s="56"/>
      <c r="C114" t="s">
        <v>182</v>
      </c>
      <c r="D114" s="9">
        <v>86.293759268516183</v>
      </c>
      <c r="E114" s="9">
        <v>86.639558780710971</v>
      </c>
      <c r="F114" s="9">
        <v>86.951859871008011</v>
      </c>
      <c r="G114" s="9">
        <v>105.85931291801536</v>
      </c>
      <c r="H114" s="9">
        <v>136.69189030756891</v>
      </c>
      <c r="I114" s="9">
        <v>179.40253796234472</v>
      </c>
      <c r="J114" s="9">
        <v>238.476829590222</v>
      </c>
      <c r="K114" s="9">
        <v>318.48459118126812</v>
      </c>
      <c r="L114" s="9">
        <v>422.79123679666412</v>
      </c>
      <c r="M114" s="9">
        <v>559.02635716547411</v>
      </c>
      <c r="N114" s="9">
        <v>738.39915231905752</v>
      </c>
      <c r="O114" s="9">
        <v>980.8692836782011</v>
      </c>
      <c r="P114" s="9">
        <v>1111.7507881413731</v>
      </c>
      <c r="Q114" s="9">
        <v>1154.7614325666004</v>
      </c>
      <c r="R114" s="9">
        <v>1134.8775109473079</v>
      </c>
      <c r="S114" s="9">
        <v>1078.2638696608196</v>
      </c>
      <c r="T114" s="9">
        <v>1015.3542493778998</v>
      </c>
      <c r="U114" s="9">
        <v>1023.7013865707614</v>
      </c>
      <c r="V114" s="9">
        <v>1004.6563185086912</v>
      </c>
      <c r="W114" s="9">
        <v>1004.4916363152868</v>
      </c>
      <c r="X114" s="9">
        <v>1028.9676212470408</v>
      </c>
      <c r="Y114" s="9">
        <v>1079.3126923771963</v>
      </c>
      <c r="Z114" s="9">
        <v>1150.6801599510707</v>
      </c>
      <c r="AA114" s="9">
        <v>1232.7212714847024</v>
      </c>
      <c r="AB114" s="9">
        <v>1319.3779086919012</v>
      </c>
      <c r="AC114" s="9">
        <v>1409.3025066280577</v>
      </c>
      <c r="AD114" s="9">
        <v>1500.0049296334375</v>
      </c>
      <c r="AE114" s="9">
        <v>1582.3873902238986</v>
      </c>
      <c r="AF114" s="9">
        <v>1659.1252745307127</v>
      </c>
      <c r="AG114" s="9">
        <v>1731.9006230041255</v>
      </c>
      <c r="AH114" s="9">
        <v>1802.7730985769174</v>
      </c>
      <c r="AI114" s="9">
        <v>1871.6612361710049</v>
      </c>
      <c r="AJ114" s="9">
        <v>1923.3861325557468</v>
      </c>
      <c r="AK114" s="9">
        <v>1964.9900057128343</v>
      </c>
      <c r="AL114" s="9">
        <v>2001.7118328250058</v>
      </c>
      <c r="AM114" s="9">
        <v>2036.2152329567211</v>
      </c>
      <c r="AN114" s="9">
        <v>2069.7561704880836</v>
      </c>
      <c r="AO114" s="9">
        <v>2090.3095693784376</v>
      </c>
      <c r="AP114" s="9">
        <v>2102.5431972093024</v>
      </c>
      <c r="AQ114" s="9">
        <v>2110.8555215694059</v>
      </c>
      <c r="AR114" s="9">
        <v>2117.6515819381952</v>
      </c>
      <c r="AS114" s="9">
        <v>2124.1787491384548</v>
      </c>
      <c r="AT114" s="9">
        <v>2136.1505361644367</v>
      </c>
      <c r="AU114" s="9">
        <v>2151.1664125167745</v>
      </c>
      <c r="AV114" s="9">
        <v>2167.5771270061714</v>
      </c>
      <c r="AW114" s="9">
        <v>2184.6622103663608</v>
      </c>
      <c r="AX114" s="9">
        <v>2202.0483216960042</v>
      </c>
    </row>
    <row r="117" spans="1:50">
      <c r="A117" s="51" t="s">
        <v>194</v>
      </c>
      <c r="B117" s="42" t="s">
        <v>184</v>
      </c>
      <c r="C117" t="s">
        <v>185</v>
      </c>
      <c r="D117" s="9">
        <v>32.681973846337165</v>
      </c>
      <c r="E117" s="9">
        <v>33.206693507724026</v>
      </c>
      <c r="F117" s="9">
        <v>33.73782524642683</v>
      </c>
      <c r="G117" s="9">
        <v>33.385524780070206</v>
      </c>
      <c r="H117" s="9">
        <v>30.251972788703466</v>
      </c>
      <c r="I117" s="9">
        <v>26.942274931492161</v>
      </c>
      <c r="J117" s="9">
        <v>26.508334348640851</v>
      </c>
      <c r="K117" s="9">
        <v>25.376118950780587</v>
      </c>
      <c r="L117" s="9">
        <v>24.433401345192799</v>
      </c>
      <c r="M117" s="9">
        <v>24.618490735231386</v>
      </c>
      <c r="N117" s="9">
        <v>23.540470762139989</v>
      </c>
      <c r="O117" s="9">
        <v>22.18384945928511</v>
      </c>
      <c r="P117" s="9">
        <v>17.994700925546276</v>
      </c>
      <c r="Q117" s="9">
        <v>14.309930496897671</v>
      </c>
      <c r="R117" s="9">
        <v>11.257899432495487</v>
      </c>
      <c r="S117" s="9">
        <v>10.510564494655476</v>
      </c>
      <c r="T117" s="9">
        <v>9.6466315789078294</v>
      </c>
      <c r="U117" s="9">
        <v>9.4396859455379065</v>
      </c>
      <c r="V117" s="9">
        <v>9.3652456038418208</v>
      </c>
      <c r="W117" s="9">
        <v>9.3723611102501767</v>
      </c>
      <c r="X117" s="9">
        <v>9.4648775579417315</v>
      </c>
      <c r="Y117" s="9">
        <v>9.564185408699327</v>
      </c>
      <c r="Z117" s="9">
        <v>9.3649865601052404</v>
      </c>
      <c r="AA117" s="9">
        <v>9.4083769690149239</v>
      </c>
      <c r="AB117" s="9">
        <v>9.5700706908526652</v>
      </c>
      <c r="AC117" s="9">
        <v>9.7702625976014197</v>
      </c>
      <c r="AD117" s="9">
        <v>9.9780321686799986</v>
      </c>
      <c r="AE117" s="9">
        <v>10.178163221901414</v>
      </c>
      <c r="AF117" s="9">
        <v>10.366447678608241</v>
      </c>
      <c r="AG117" s="9">
        <v>10.544494318308615</v>
      </c>
      <c r="AH117" s="9">
        <v>10.712827890255548</v>
      </c>
      <c r="AI117" s="9">
        <v>10.872877442395188</v>
      </c>
      <c r="AJ117" s="9">
        <v>11.03146598721054</v>
      </c>
      <c r="AK117" s="9">
        <v>11.187607671000045</v>
      </c>
      <c r="AL117" s="9">
        <v>11.342535454349592</v>
      </c>
      <c r="AM117" s="9">
        <v>11.496238487500438</v>
      </c>
      <c r="AN117" s="9">
        <v>11.649200952906641</v>
      </c>
      <c r="AO117" s="9">
        <v>11.778532071149771</v>
      </c>
      <c r="AP117" s="9">
        <v>11.902088899757604</v>
      </c>
      <c r="AQ117" s="9">
        <v>12.021790250921367</v>
      </c>
      <c r="AR117" s="9">
        <v>12.140484903155789</v>
      </c>
      <c r="AS117" s="9">
        <v>12.258976562781065</v>
      </c>
      <c r="AT117" s="9">
        <v>12.387539401154019</v>
      </c>
      <c r="AU117" s="9">
        <v>12.520824744133103</v>
      </c>
      <c r="AV117" s="9">
        <v>12.657563767802046</v>
      </c>
      <c r="AW117" s="9">
        <v>12.797141734792501</v>
      </c>
      <c r="AX117" s="9">
        <v>12.940855084530661</v>
      </c>
    </row>
    <row r="118" spans="1:50">
      <c r="A118" s="51"/>
      <c r="B118" s="55" t="s">
        <v>164</v>
      </c>
      <c r="C118" t="s">
        <v>165</v>
      </c>
      <c r="D118" s="9">
        <v>9404.8586226698826</v>
      </c>
      <c r="E118" s="9">
        <v>9555.8566699445582</v>
      </c>
      <c r="F118" s="9">
        <v>9710.3160716828042</v>
      </c>
      <c r="G118" s="9">
        <v>9815.7682780969408</v>
      </c>
      <c r="H118" s="9">
        <v>9710.034102785512</v>
      </c>
      <c r="I118" s="9">
        <v>9317.9294654684836</v>
      </c>
      <c r="J118" s="9">
        <v>9396.1351635093924</v>
      </c>
      <c r="K118" s="9">
        <v>9396.0095136976088</v>
      </c>
      <c r="L118" s="9">
        <v>9244.027467709584</v>
      </c>
      <c r="M118" s="9">
        <v>9132.4687269272035</v>
      </c>
      <c r="N118" s="9">
        <v>9058.9967796436831</v>
      </c>
      <c r="O118" s="9">
        <v>9160.8683167129439</v>
      </c>
      <c r="P118" s="9">
        <v>9005.2842748831681</v>
      </c>
      <c r="Q118" s="9">
        <v>9001.7326862420086</v>
      </c>
      <c r="R118" s="9">
        <v>8876.8763001408497</v>
      </c>
      <c r="S118" s="9">
        <v>8763.5009384438636</v>
      </c>
      <c r="T118" s="9">
        <v>8612.7012960142201</v>
      </c>
      <c r="U118" s="9">
        <v>8538.0751186912457</v>
      </c>
      <c r="V118" s="9">
        <v>8462.3075927093378</v>
      </c>
      <c r="W118" s="9">
        <v>8403.1499988518426</v>
      </c>
      <c r="X118" s="9">
        <v>8292.7816932212663</v>
      </c>
      <c r="Y118" s="9">
        <v>8151.600117731693</v>
      </c>
      <c r="Z118" s="9">
        <v>8007.5444358982431</v>
      </c>
      <c r="AA118" s="9">
        <v>7890.2962627520155</v>
      </c>
      <c r="AB118" s="9">
        <v>7793.5129162623352</v>
      </c>
      <c r="AC118" s="9">
        <v>7713.9562756979567</v>
      </c>
      <c r="AD118" s="9">
        <v>7648.601772305642</v>
      </c>
      <c r="AE118" s="9">
        <v>7592.1379380381668</v>
      </c>
      <c r="AF118" s="9">
        <v>7540.3561773074271</v>
      </c>
      <c r="AG118" s="9">
        <v>7493.7651033397142</v>
      </c>
      <c r="AH118" s="9">
        <v>7451.5344427866276</v>
      </c>
      <c r="AI118" s="9">
        <v>7411.0466521855851</v>
      </c>
      <c r="AJ118" s="9">
        <v>7379.1183389947873</v>
      </c>
      <c r="AK118" s="9">
        <v>7351.3660399692417</v>
      </c>
      <c r="AL118" s="9">
        <v>7327.1154092056922</v>
      </c>
      <c r="AM118" s="9">
        <v>7305.3272837548993</v>
      </c>
      <c r="AN118" s="9">
        <v>7285.3747738701031</v>
      </c>
      <c r="AO118" s="9">
        <v>7276.3452571037542</v>
      </c>
      <c r="AP118" s="9">
        <v>7270.0273273723797</v>
      </c>
      <c r="AQ118" s="9">
        <v>7263.7756869756176</v>
      </c>
      <c r="AR118" s="9">
        <v>7257.7839145814096</v>
      </c>
      <c r="AS118" s="9">
        <v>7251.1091804638963</v>
      </c>
      <c r="AT118" s="9">
        <v>7249.7777916039213</v>
      </c>
      <c r="AU118" s="9">
        <v>7247.7469419309482</v>
      </c>
      <c r="AV118" s="9">
        <v>7244.4681894545874</v>
      </c>
      <c r="AW118" s="9">
        <v>7240.2473575849144</v>
      </c>
      <c r="AX118" s="9">
        <v>7238.0902618954669</v>
      </c>
    </row>
    <row r="119" spans="1:50">
      <c r="A119" s="51"/>
      <c r="B119" s="55"/>
      <c r="C119" t="s">
        <v>166</v>
      </c>
      <c r="D119" s="9">
        <v>496.54728161948401</v>
      </c>
      <c r="E119" s="9">
        <v>504.51950883865413</v>
      </c>
      <c r="F119" s="9">
        <v>512.67573669517185</v>
      </c>
      <c r="G119" s="9">
        <v>747.706988496078</v>
      </c>
      <c r="H119" s="9">
        <v>998.28545261740487</v>
      </c>
      <c r="I119" s="9">
        <v>1212.6535883377776</v>
      </c>
      <c r="J119" s="9">
        <v>1475.7248946239877</v>
      </c>
      <c r="K119" s="9">
        <v>1729.1310471930126</v>
      </c>
      <c r="L119" s="9">
        <v>1952.1892948239863</v>
      </c>
      <c r="M119" s="9">
        <v>2176.7435495652244</v>
      </c>
      <c r="N119" s="9">
        <v>2406.2214311955199</v>
      </c>
      <c r="O119" s="9">
        <v>2682.948486194422</v>
      </c>
      <c r="P119" s="9">
        <v>2699.4487692257921</v>
      </c>
      <c r="Q119" s="9">
        <v>2743.5036962042936</v>
      </c>
      <c r="R119" s="9">
        <v>2751.2143279936795</v>
      </c>
      <c r="S119" s="9">
        <v>2768.2281921955914</v>
      </c>
      <c r="T119" s="9">
        <v>2774.0844294328103</v>
      </c>
      <c r="U119" s="9">
        <v>2915.2263588723649</v>
      </c>
      <c r="V119" s="9">
        <v>3063.7871744020754</v>
      </c>
      <c r="W119" s="9">
        <v>3215.371030122591</v>
      </c>
      <c r="X119" s="9">
        <v>3284.5529219556952</v>
      </c>
      <c r="Y119" s="9">
        <v>3331.8782773788375</v>
      </c>
      <c r="Z119" s="9">
        <v>3279.1982951674731</v>
      </c>
      <c r="AA119" s="9">
        <v>3227.2655138017308</v>
      </c>
      <c r="AB119" s="9">
        <v>3182.8272924073858</v>
      </c>
      <c r="AC119" s="9">
        <v>3146.4120342407123</v>
      </c>
      <c r="AD119" s="9">
        <v>3116.0419971311658</v>
      </c>
      <c r="AE119" s="9">
        <v>3085.9144227341926</v>
      </c>
      <c r="AF119" s="9">
        <v>3057.21590580371</v>
      </c>
      <c r="AG119" s="9">
        <v>3030.4766439698519</v>
      </c>
      <c r="AH119" s="9">
        <v>3005.7872202929989</v>
      </c>
      <c r="AI119" s="9">
        <v>2981.6889051788889</v>
      </c>
      <c r="AJ119" s="9">
        <v>2965.1501645784288</v>
      </c>
      <c r="AK119" s="9">
        <v>2950.8255088781543</v>
      </c>
      <c r="AL119" s="9">
        <v>2938.0366920405568</v>
      </c>
      <c r="AM119" s="9">
        <v>2925.8290189606214</v>
      </c>
      <c r="AN119" s="9">
        <v>2914.3556112771898</v>
      </c>
      <c r="AO119" s="9">
        <v>2916.8448387255503</v>
      </c>
      <c r="AP119" s="9">
        <v>2921.7835562511177</v>
      </c>
      <c r="AQ119" s="9">
        <v>2927.2380524184737</v>
      </c>
      <c r="AR119" s="9">
        <v>2933.2286587476087</v>
      </c>
      <c r="AS119" s="9">
        <v>2939.4018558300381</v>
      </c>
      <c r="AT119" s="9">
        <v>2950.2879048913287</v>
      </c>
      <c r="AU119" s="9">
        <v>2961.4908649556105</v>
      </c>
      <c r="AV119" s="9">
        <v>2972.5830467067844</v>
      </c>
      <c r="AW119" s="9">
        <v>2983.671968672938</v>
      </c>
      <c r="AX119" s="9">
        <v>2996.029542641385</v>
      </c>
    </row>
    <row r="120" spans="1:50">
      <c r="A120" s="51"/>
      <c r="B120" s="55" t="s">
        <v>167</v>
      </c>
      <c r="C120" t="s">
        <v>168</v>
      </c>
      <c r="D120" s="9">
        <v>15784.829053430834</v>
      </c>
      <c r="E120" s="9">
        <v>16038.259589631321</v>
      </c>
      <c r="F120" s="9">
        <v>16295.134247682065</v>
      </c>
      <c r="G120" s="9">
        <v>16487.21384768741</v>
      </c>
      <c r="H120" s="9">
        <v>16777.588657013257</v>
      </c>
      <c r="I120" s="9">
        <v>15968.890084487495</v>
      </c>
      <c r="J120" s="9">
        <v>16342.341958228044</v>
      </c>
      <c r="K120" s="9">
        <v>16893.216621055759</v>
      </c>
      <c r="L120" s="9">
        <v>17234.587393112</v>
      </c>
      <c r="M120" s="9">
        <v>17225.79168964324</v>
      </c>
      <c r="N120" s="9">
        <v>17133.172380405293</v>
      </c>
      <c r="O120" s="9">
        <v>16883.43461556892</v>
      </c>
      <c r="P120" s="9">
        <v>16235.130070337322</v>
      </c>
      <c r="Q120" s="9">
        <v>15979.084644547354</v>
      </c>
      <c r="R120" s="9">
        <v>15836.142325598099</v>
      </c>
      <c r="S120" s="9">
        <v>15263.655705626346</v>
      </c>
      <c r="T120" s="9">
        <v>14759.28276708191</v>
      </c>
      <c r="U120" s="9">
        <v>15253.731151104477</v>
      </c>
      <c r="V120" s="9">
        <v>15759.900286734586</v>
      </c>
      <c r="W120" s="9">
        <v>16197.187755178706</v>
      </c>
      <c r="X120" s="9">
        <v>16699.209531465687</v>
      </c>
      <c r="Y120" s="9">
        <v>17310.185951013013</v>
      </c>
      <c r="Z120" s="9">
        <v>17175.737859167788</v>
      </c>
      <c r="AA120" s="9">
        <v>17044.345669951384</v>
      </c>
      <c r="AB120" s="9">
        <v>16960.493947506733</v>
      </c>
      <c r="AC120" s="9">
        <v>16946.485472529163</v>
      </c>
      <c r="AD120" s="9">
        <v>16958.533245361192</v>
      </c>
      <c r="AE120" s="9">
        <v>16789.196112679565</v>
      </c>
      <c r="AF120" s="9">
        <v>16621.491361883647</v>
      </c>
      <c r="AG120" s="9">
        <v>16468.540702935876</v>
      </c>
      <c r="AH120" s="9">
        <v>16311.373351564158</v>
      </c>
      <c r="AI120" s="9">
        <v>16159.46405245493</v>
      </c>
      <c r="AJ120" s="9">
        <v>15937.137714815952</v>
      </c>
      <c r="AK120" s="9">
        <v>15706.078125611197</v>
      </c>
      <c r="AL120" s="9">
        <v>15472.27265036648</v>
      </c>
      <c r="AM120" s="9">
        <v>15220.245048968727</v>
      </c>
      <c r="AN120" s="9">
        <v>14963.097340076083</v>
      </c>
      <c r="AO120" s="9">
        <v>14663.745470648428</v>
      </c>
      <c r="AP120" s="9">
        <v>14357.016216996108</v>
      </c>
      <c r="AQ120" s="9">
        <v>14047.475234085692</v>
      </c>
      <c r="AR120" s="9">
        <v>13735.977700424932</v>
      </c>
      <c r="AS120" s="9">
        <v>13421.164489958235</v>
      </c>
      <c r="AT120" s="9">
        <v>12998.166322847897</v>
      </c>
      <c r="AU120" s="9">
        <v>12564.15770856963</v>
      </c>
      <c r="AV120" s="9">
        <v>12129.375916480374</v>
      </c>
      <c r="AW120" s="9">
        <v>11694.605464557886</v>
      </c>
      <c r="AX120" s="9">
        <v>11263.442554976702</v>
      </c>
    </row>
    <row r="121" spans="1:50">
      <c r="A121" s="51"/>
      <c r="B121" s="55"/>
      <c r="C121" t="s">
        <v>169</v>
      </c>
      <c r="D121" s="9">
        <v>462.04198014810186</v>
      </c>
      <c r="E121" s="9">
        <v>469.46021359109335</v>
      </c>
      <c r="F121" s="9">
        <v>476.9792452043107</v>
      </c>
      <c r="G121" s="9">
        <v>459.61394370617637</v>
      </c>
      <c r="H121" s="9">
        <v>443.15104174478267</v>
      </c>
      <c r="I121" s="9">
        <v>399.41931705798589</v>
      </c>
      <c r="J121" s="9">
        <v>387.09793433697456</v>
      </c>
      <c r="K121" s="9">
        <v>378.97639827485676</v>
      </c>
      <c r="L121" s="9">
        <v>366.19372404144929</v>
      </c>
      <c r="M121" s="9">
        <v>346.66984037608739</v>
      </c>
      <c r="N121" s="9">
        <v>326.59562394079023</v>
      </c>
      <c r="O121" s="9">
        <v>304.83781328119886</v>
      </c>
      <c r="P121" s="9">
        <v>270.49726246170172</v>
      </c>
      <c r="Q121" s="9">
        <v>241.70579885968917</v>
      </c>
      <c r="R121" s="9">
        <v>213.18977131814907</v>
      </c>
      <c r="S121" s="9">
        <v>177.90222006595963</v>
      </c>
      <c r="T121" s="9">
        <v>142.95936364219889</v>
      </c>
      <c r="U121" s="9">
        <v>215.55919669114604</v>
      </c>
      <c r="V121" s="9">
        <v>295.26330910672027</v>
      </c>
      <c r="W121" s="9">
        <v>369.56670039883829</v>
      </c>
      <c r="X121" s="9">
        <v>328.41994731480139</v>
      </c>
      <c r="Y121" s="9">
        <v>277.71734395973021</v>
      </c>
      <c r="Z121" s="9">
        <v>268.37810910151433</v>
      </c>
      <c r="AA121" s="9">
        <v>264.26027491361958</v>
      </c>
      <c r="AB121" s="9">
        <v>261.41116298136308</v>
      </c>
      <c r="AC121" s="9">
        <v>259.69384582791713</v>
      </c>
      <c r="AD121" s="9">
        <v>258.37195806751714</v>
      </c>
      <c r="AE121" s="9">
        <v>264.02585583523353</v>
      </c>
      <c r="AF121" s="9">
        <v>270.76445439996041</v>
      </c>
      <c r="AG121" s="9">
        <v>277.89592273080308</v>
      </c>
      <c r="AH121" s="9">
        <v>285.44460026229069</v>
      </c>
      <c r="AI121" s="9">
        <v>293.20796992542222</v>
      </c>
      <c r="AJ121" s="9">
        <v>294.96785365485198</v>
      </c>
      <c r="AK121" s="9">
        <v>296.07072449844543</v>
      </c>
      <c r="AL121" s="9">
        <v>297.08300642109896</v>
      </c>
      <c r="AM121" s="9">
        <v>297.91680138078192</v>
      </c>
      <c r="AN121" s="9">
        <v>298.68031583016591</v>
      </c>
      <c r="AO121" s="9">
        <v>305.07971489936779</v>
      </c>
      <c r="AP121" s="9">
        <v>312.07393720440575</v>
      </c>
      <c r="AQ121" s="9">
        <v>319.1384608126902</v>
      </c>
      <c r="AR121" s="9">
        <v>326.21913493549988</v>
      </c>
      <c r="AS121" s="9">
        <v>333.26796282249671</v>
      </c>
      <c r="AT121" s="9">
        <v>337.29107031485006</v>
      </c>
      <c r="AU121" s="9">
        <v>340.93436204716795</v>
      </c>
      <c r="AV121" s="9">
        <v>344.47687728117245</v>
      </c>
      <c r="AW121" s="9">
        <v>347.92744568216415</v>
      </c>
      <c r="AX121" s="9">
        <v>351.38029677959372</v>
      </c>
    </row>
    <row r="122" spans="1:50">
      <c r="A122" s="51"/>
      <c r="B122" s="55"/>
      <c r="C122" t="s">
        <v>170</v>
      </c>
      <c r="D122" s="9">
        <v>181.0430272515722</v>
      </c>
      <c r="E122" s="9">
        <v>183.94973161412335</v>
      </c>
      <c r="F122" s="9">
        <v>186.89592169813616</v>
      </c>
      <c r="G122" s="9">
        <v>189.37104100916918</v>
      </c>
      <c r="H122" s="9">
        <v>192.99570647055106</v>
      </c>
      <c r="I122" s="9">
        <v>183.93452556839989</v>
      </c>
      <c r="J122" s="9">
        <v>188.50868943428981</v>
      </c>
      <c r="K122" s="9">
        <v>195.17270943900309</v>
      </c>
      <c r="L122" s="9">
        <v>199.43170722451066</v>
      </c>
      <c r="M122" s="9">
        <v>199.64572229377617</v>
      </c>
      <c r="N122" s="9">
        <v>198.87898985375261</v>
      </c>
      <c r="O122" s="9">
        <v>196.26524488442274</v>
      </c>
      <c r="P122" s="9">
        <v>209.14910028461716</v>
      </c>
      <c r="Q122" s="9">
        <v>229.74554269973328</v>
      </c>
      <c r="R122" s="9">
        <v>253.5601185017895</v>
      </c>
      <c r="S122" s="9">
        <v>271.48639913088749</v>
      </c>
      <c r="T122" s="9">
        <v>291.01843062596134</v>
      </c>
      <c r="U122" s="9">
        <v>226.55118796414135</v>
      </c>
      <c r="V122" s="9">
        <v>157.00827664184533</v>
      </c>
      <c r="W122" s="9">
        <v>91.267280986724771</v>
      </c>
      <c r="X122" s="9">
        <v>82.170561585207068</v>
      </c>
      <c r="Y122" s="9">
        <v>77.909700556786575</v>
      </c>
      <c r="Z122" s="9">
        <v>76.780920241772577</v>
      </c>
      <c r="AA122" s="9">
        <v>76.332087578746126</v>
      </c>
      <c r="AB122" s="9">
        <v>76.157926232315134</v>
      </c>
      <c r="AC122" s="9">
        <v>76.295130814703441</v>
      </c>
      <c r="AD122" s="9">
        <v>76.544763610964523</v>
      </c>
      <c r="AE122" s="9">
        <v>77.504535777908643</v>
      </c>
      <c r="AF122" s="9">
        <v>78.634405961720063</v>
      </c>
      <c r="AG122" s="9">
        <v>79.854887100798379</v>
      </c>
      <c r="AH122" s="9">
        <v>81.143268962485877</v>
      </c>
      <c r="AI122" s="9">
        <v>82.477259549033889</v>
      </c>
      <c r="AJ122" s="9">
        <v>83.77522738149753</v>
      </c>
      <c r="AK122" s="9">
        <v>85.074146765104842</v>
      </c>
      <c r="AL122" s="9">
        <v>86.375455778685378</v>
      </c>
      <c r="AM122" s="9">
        <v>87.675907223027281</v>
      </c>
      <c r="AN122" s="9">
        <v>88.970248429313656</v>
      </c>
      <c r="AO122" s="9">
        <v>90.115119605390944</v>
      </c>
      <c r="AP122" s="9">
        <v>91.231616958198956</v>
      </c>
      <c r="AQ122" s="9">
        <v>92.33707052922756</v>
      </c>
      <c r="AR122" s="9">
        <v>93.434458713526098</v>
      </c>
      <c r="AS122" s="9">
        <v>94.512511874723245</v>
      </c>
      <c r="AT122" s="9">
        <v>126.69963680898375</v>
      </c>
      <c r="AU122" s="9">
        <v>163.12950911625521</v>
      </c>
      <c r="AV122" s="9">
        <v>200.37511195333502</v>
      </c>
      <c r="AW122" s="9">
        <v>237.90928191673734</v>
      </c>
      <c r="AX122" s="9">
        <v>275.70823530555293</v>
      </c>
    </row>
    <row r="123" spans="1:50">
      <c r="A123" s="51"/>
      <c r="B123" s="55"/>
      <c r="C123" t="s">
        <v>171</v>
      </c>
      <c r="D123" s="9">
        <v>556.51907086918527</v>
      </c>
      <c r="E123" s="9">
        <v>565.45416456318435</v>
      </c>
      <c r="F123" s="9">
        <v>574.51062901583373</v>
      </c>
      <c r="G123" s="9">
        <v>539.5451836208689</v>
      </c>
      <c r="H123" s="9">
        <v>505.62371322058965</v>
      </c>
      <c r="I123" s="9">
        <v>442.76607209186363</v>
      </c>
      <c r="J123" s="9">
        <v>416.94121721490291</v>
      </c>
      <c r="K123" s="9">
        <v>396.66800245429852</v>
      </c>
      <c r="L123" s="9">
        <v>372.47132573934664</v>
      </c>
      <c r="M123" s="9">
        <v>342.6689618268764</v>
      </c>
      <c r="N123" s="9">
        <v>313.72071275147675</v>
      </c>
      <c r="O123" s="9">
        <v>284.54692887066813</v>
      </c>
      <c r="P123" s="9">
        <v>243.74166141070899</v>
      </c>
      <c r="Q123" s="9">
        <v>207.74697125364341</v>
      </c>
      <c r="R123" s="9">
        <v>171.34058053009559</v>
      </c>
      <c r="S123" s="9">
        <v>128.96890989514222</v>
      </c>
      <c r="T123" s="9">
        <v>86.527089160384676</v>
      </c>
      <c r="U123" s="9">
        <v>68.574822221647693</v>
      </c>
      <c r="V123" s="9">
        <v>53.110761825912064</v>
      </c>
      <c r="W123" s="9">
        <v>38.670664208491239</v>
      </c>
      <c r="X123" s="9">
        <v>29.853494230884596</v>
      </c>
      <c r="Y123" s="9">
        <v>21.875295551207056</v>
      </c>
      <c r="Z123" s="9">
        <v>20.997587676801071</v>
      </c>
      <c r="AA123" s="9">
        <v>20.832295983517966</v>
      </c>
      <c r="AB123" s="9">
        <v>20.793483912086472</v>
      </c>
      <c r="AC123" s="9">
        <v>20.843108758304133</v>
      </c>
      <c r="AD123" s="9">
        <v>20.922065461407545</v>
      </c>
      <c r="AE123" s="9">
        <v>21.19552774768438</v>
      </c>
      <c r="AF123" s="9">
        <v>21.514434472447739</v>
      </c>
      <c r="AG123" s="9">
        <v>21.857010394695944</v>
      </c>
      <c r="AH123" s="9">
        <v>22.216782208803775</v>
      </c>
      <c r="AI123" s="9">
        <v>22.588049563331282</v>
      </c>
      <c r="AJ123" s="9">
        <v>22.952700920983169</v>
      </c>
      <c r="AK123" s="9">
        <v>23.317279368823051</v>
      </c>
      <c r="AL123" s="9">
        <v>23.681849050451227</v>
      </c>
      <c r="AM123" s="9">
        <v>24.045487116676096</v>
      </c>
      <c r="AN123" s="9">
        <v>24.406841634510666</v>
      </c>
      <c r="AO123" s="9">
        <v>24.726674022133903</v>
      </c>
      <c r="AP123" s="9">
        <v>25.03819360576701</v>
      </c>
      <c r="AQ123" s="9">
        <v>25.346192728017364</v>
      </c>
      <c r="AR123" s="9">
        <v>25.651528367025936</v>
      </c>
      <c r="AS123" s="9">
        <v>25.951143130209161</v>
      </c>
      <c r="AT123" s="9">
        <v>26.161614527232175</v>
      </c>
      <c r="AU123" s="9">
        <v>26.357032266048861</v>
      </c>
      <c r="AV123" s="9">
        <v>26.544974902340503</v>
      </c>
      <c r="AW123" s="9">
        <v>26.724736038025213</v>
      </c>
      <c r="AX123" s="9">
        <v>26.903493141308022</v>
      </c>
    </row>
    <row r="124" spans="1:50">
      <c r="A124" s="51"/>
      <c r="B124" s="55"/>
      <c r="C124" t="s">
        <v>172</v>
      </c>
      <c r="D124" s="9">
        <v>203.64392924873889</v>
      </c>
      <c r="E124" s="9">
        <v>206.91349840332322</v>
      </c>
      <c r="F124" s="9">
        <v>210.22747439720106</v>
      </c>
      <c r="G124" s="9">
        <v>412.05185248699968</v>
      </c>
      <c r="H124" s="9">
        <v>640.1415508530323</v>
      </c>
      <c r="I124" s="9">
        <v>803.90221564112505</v>
      </c>
      <c r="J124" s="9">
        <v>1000.1322692841192</v>
      </c>
      <c r="K124" s="9">
        <v>1192.0816065980941</v>
      </c>
      <c r="L124" s="9">
        <v>1347.9287285380087</v>
      </c>
      <c r="M124" s="9">
        <v>1443.9457648408711</v>
      </c>
      <c r="N124" s="9">
        <v>1490.1413747968661</v>
      </c>
      <c r="O124" s="9">
        <v>1470.0993666812767</v>
      </c>
      <c r="P124" s="9">
        <v>1575.4080372526237</v>
      </c>
      <c r="Q124" s="9">
        <v>1739.9388520072644</v>
      </c>
      <c r="R124" s="9">
        <v>1929.2848950812065</v>
      </c>
      <c r="S124" s="9">
        <v>2074.0608357846272</v>
      </c>
      <c r="T124" s="9">
        <v>2230.9422911373836</v>
      </c>
      <c r="U124" s="9">
        <v>2234.3411178782981</v>
      </c>
      <c r="V124" s="9">
        <v>2197.5757662369301</v>
      </c>
      <c r="W124" s="9">
        <v>2139.2635930653946</v>
      </c>
      <c r="X124" s="9">
        <v>2170.8797187344549</v>
      </c>
      <c r="Y124" s="9">
        <v>2208.0299484419929</v>
      </c>
      <c r="Z124" s="9">
        <v>2287.0656139362263</v>
      </c>
      <c r="AA124" s="9">
        <v>2375.683425990188</v>
      </c>
      <c r="AB124" s="9">
        <v>2466.7853676106033</v>
      </c>
      <c r="AC124" s="9">
        <v>2520.162411879252</v>
      </c>
      <c r="AD124" s="9">
        <v>2569.1152256452647</v>
      </c>
      <c r="AE124" s="9">
        <v>2665.1956517500898</v>
      </c>
      <c r="AF124" s="9">
        <v>2763.9814576651752</v>
      </c>
      <c r="AG124" s="9">
        <v>2860.009475051927</v>
      </c>
      <c r="AH124" s="9">
        <v>2957.6778091272854</v>
      </c>
      <c r="AI124" s="9">
        <v>3051.0981253751893</v>
      </c>
      <c r="AJ124" s="9">
        <v>3155.7988472188536</v>
      </c>
      <c r="AK124" s="9">
        <v>3257.3166738116984</v>
      </c>
      <c r="AL124" s="9">
        <v>3353.8746646982795</v>
      </c>
      <c r="AM124" s="9">
        <v>3449.5178798340476</v>
      </c>
      <c r="AN124" s="9">
        <v>3539.8031313496176</v>
      </c>
      <c r="AO124" s="9">
        <v>3627.5828757127233</v>
      </c>
      <c r="AP124" s="9">
        <v>3709.8409990805299</v>
      </c>
      <c r="AQ124" s="9">
        <v>3786.3204472574243</v>
      </c>
      <c r="AR124" s="9">
        <v>3856.9416286039027</v>
      </c>
      <c r="AS124" s="9">
        <v>3921.1225267009122</v>
      </c>
      <c r="AT124" s="9">
        <v>3996.3831631650278</v>
      </c>
      <c r="AU124" s="9">
        <v>4069.0398861708245</v>
      </c>
      <c r="AV124" s="9">
        <v>4137.4877704165829</v>
      </c>
      <c r="AW124" s="9">
        <v>4201.2388139144196</v>
      </c>
      <c r="AX124" s="9">
        <v>4261.3122477354409</v>
      </c>
    </row>
    <row r="125" spans="1:50">
      <c r="A125" s="51"/>
      <c r="B125" s="55"/>
      <c r="C125" t="s">
        <v>173</v>
      </c>
      <c r="D125" s="9">
        <v>73.040268996984125</v>
      </c>
      <c r="E125" s="9">
        <v>74.212954141275063</v>
      </c>
      <c r="F125" s="9">
        <v>75.401555564864978</v>
      </c>
      <c r="G125" s="9">
        <v>98.818695297035688</v>
      </c>
      <c r="H125" s="9">
        <v>133.78602929053389</v>
      </c>
      <c r="I125" s="9">
        <v>169.74466257931638</v>
      </c>
      <c r="J125" s="9">
        <v>231.66708911431061</v>
      </c>
      <c r="K125" s="9">
        <v>319.43988427293618</v>
      </c>
      <c r="L125" s="9">
        <v>434.61254246101555</v>
      </c>
      <c r="M125" s="9">
        <v>579.27531284477095</v>
      </c>
      <c r="N125" s="9">
        <v>768.15027749351395</v>
      </c>
      <c r="O125" s="9">
        <v>1008.7477271941588</v>
      </c>
      <c r="P125" s="9">
        <v>1113.4765638420531</v>
      </c>
      <c r="Q125" s="9">
        <v>1232.9942080514768</v>
      </c>
      <c r="R125" s="9">
        <v>1366.7660072594751</v>
      </c>
      <c r="S125" s="9">
        <v>1468.4878452960672</v>
      </c>
      <c r="T125" s="9">
        <v>1578.2338338029588</v>
      </c>
      <c r="U125" s="9">
        <v>1593.1440968678846</v>
      </c>
      <c r="V125" s="9">
        <v>1581.9749001448447</v>
      </c>
      <c r="W125" s="9">
        <v>1556.3738015539923</v>
      </c>
      <c r="X125" s="9">
        <v>1539.9934560361005</v>
      </c>
      <c r="Y125" s="9">
        <v>1530.1573617767062</v>
      </c>
      <c r="Z125" s="9">
        <v>1550.6464493907895</v>
      </c>
      <c r="AA125" s="9">
        <v>1572.452987034653</v>
      </c>
      <c r="AB125" s="9">
        <v>1589.7426273573726</v>
      </c>
      <c r="AC125" s="9">
        <v>1602.8775521025025</v>
      </c>
      <c r="AD125" s="9">
        <v>1608.1738170277204</v>
      </c>
      <c r="AE125" s="9">
        <v>1749.5084453986306</v>
      </c>
      <c r="AF125" s="9">
        <v>1896.9352760923225</v>
      </c>
      <c r="AG125" s="9">
        <v>2035.8854130319251</v>
      </c>
      <c r="AH125" s="9">
        <v>2172.1659774936224</v>
      </c>
      <c r="AI125" s="9">
        <v>2297.7420350327934</v>
      </c>
      <c r="AJ125" s="9">
        <v>2454.668224771629</v>
      </c>
      <c r="AK125" s="9">
        <v>2609.6307174806084</v>
      </c>
      <c r="AL125" s="9">
        <v>2758.6685562370189</v>
      </c>
      <c r="AM125" s="9">
        <v>2907.3664323122603</v>
      </c>
      <c r="AN125" s="9">
        <v>3049.6074576253195</v>
      </c>
      <c r="AO125" s="9">
        <v>3194.0624108372981</v>
      </c>
      <c r="AP125" s="9">
        <v>3332.780349545932</v>
      </c>
      <c r="AQ125" s="9">
        <v>3464.8842286741947</v>
      </c>
      <c r="AR125" s="9">
        <v>3590.1835366313812</v>
      </c>
      <c r="AS125" s="9">
        <v>3708.0749974635332</v>
      </c>
      <c r="AT125" s="9">
        <v>3754.9174990990973</v>
      </c>
      <c r="AU125" s="9">
        <v>3790.4609042635525</v>
      </c>
      <c r="AV125" s="9">
        <v>3821.0752931463489</v>
      </c>
      <c r="AW125" s="9">
        <v>3847.1685489854085</v>
      </c>
      <c r="AX125" s="9">
        <v>3869.7777309714324</v>
      </c>
    </row>
    <row r="126" spans="1:50">
      <c r="A126" s="51"/>
      <c r="B126" s="55"/>
      <c r="C126" t="s">
        <v>174</v>
      </c>
      <c r="D126" s="9">
        <v>476.6481404703535</v>
      </c>
      <c r="E126" s="9">
        <v>484.30088054181459</v>
      </c>
      <c r="F126" s="9">
        <v>492.05750572023129</v>
      </c>
      <c r="G126" s="9">
        <v>482.12111394694995</v>
      </c>
      <c r="H126" s="9">
        <v>473.40300448278862</v>
      </c>
      <c r="I126" s="9">
        <v>434.40105982982612</v>
      </c>
      <c r="J126" s="9">
        <v>428.74745931119196</v>
      </c>
      <c r="K126" s="9">
        <v>427.61167864171665</v>
      </c>
      <c r="L126" s="9">
        <v>420.91485268254524</v>
      </c>
      <c r="M126" s="9">
        <v>405.89146285901921</v>
      </c>
      <c r="N126" s="9">
        <v>389.45264587669709</v>
      </c>
      <c r="O126" s="9">
        <v>370.13741043978894</v>
      </c>
      <c r="P126" s="9">
        <v>395.60218334027365</v>
      </c>
      <c r="Q126" s="9">
        <v>437.33079856997301</v>
      </c>
      <c r="R126" s="9">
        <v>485.48826914533657</v>
      </c>
      <c r="S126" s="9">
        <v>522.48224416942287</v>
      </c>
      <c r="T126" s="9">
        <v>562.48654204652507</v>
      </c>
      <c r="U126" s="9">
        <v>586.99060321467687</v>
      </c>
      <c r="V126" s="9">
        <v>605.18891604871339</v>
      </c>
      <c r="W126" s="9">
        <v>619.15169965242728</v>
      </c>
      <c r="X126" s="9">
        <v>591.30334422938927</v>
      </c>
      <c r="Y126" s="9">
        <v>563.81631505597022</v>
      </c>
      <c r="Z126" s="9">
        <v>555.2095698269743</v>
      </c>
      <c r="AA126" s="9">
        <v>551.2071123252814</v>
      </c>
      <c r="AB126" s="9">
        <v>549.20874206316103</v>
      </c>
      <c r="AC126" s="9">
        <v>549.59421753009212</v>
      </c>
      <c r="AD126" s="9">
        <v>550.84091289959315</v>
      </c>
      <c r="AE126" s="9">
        <v>557.02084454912722</v>
      </c>
      <c r="AF126" s="9">
        <v>564.42671198396852</v>
      </c>
      <c r="AG126" s="9">
        <v>572.50205921304723</v>
      </c>
      <c r="AH126" s="9">
        <v>581.10420038350878</v>
      </c>
      <c r="AI126" s="9">
        <v>590.05106266714813</v>
      </c>
      <c r="AJ126" s="9">
        <v>598.88713553250648</v>
      </c>
      <c r="AK126" s="9">
        <v>607.75799732745566</v>
      </c>
      <c r="AL126" s="9">
        <v>616.65998276115442</v>
      </c>
      <c r="AM126" s="9">
        <v>625.5852330819398</v>
      </c>
      <c r="AN126" s="9">
        <v>634.47924290141736</v>
      </c>
      <c r="AO126" s="9">
        <v>642.3353233725677</v>
      </c>
      <c r="AP126" s="9">
        <v>650.00027686135707</v>
      </c>
      <c r="AQ126" s="9">
        <v>657.59509340802447</v>
      </c>
      <c r="AR126" s="9">
        <v>665.14002957243974</v>
      </c>
      <c r="AS126" s="9">
        <v>672.55415365952138</v>
      </c>
      <c r="AT126" s="9">
        <v>677.74723358280869</v>
      </c>
      <c r="AU126" s="9">
        <v>682.57448765333493</v>
      </c>
      <c r="AV126" s="9">
        <v>687.22403484278414</v>
      </c>
      <c r="AW126" s="9">
        <v>691.67557968517053</v>
      </c>
      <c r="AX126" s="9">
        <v>696.1136025749687</v>
      </c>
    </row>
    <row r="127" spans="1:50">
      <c r="A127" s="51"/>
      <c r="B127" s="55"/>
      <c r="C127" t="s">
        <v>175</v>
      </c>
      <c r="D127" s="9">
        <v>42.438745467362715</v>
      </c>
      <c r="E127" s="9">
        <v>43.120113253042298</v>
      </c>
      <c r="F127" s="9">
        <v>43.810732256121341</v>
      </c>
      <c r="G127" s="9">
        <v>49.165313093971335</v>
      </c>
      <c r="H127" s="9">
        <v>56.084743938875974</v>
      </c>
      <c r="I127" s="9">
        <v>59.875459155605967</v>
      </c>
      <c r="J127" s="9">
        <v>68.751148998145979</v>
      </c>
      <c r="K127" s="9">
        <v>79.757108404244306</v>
      </c>
      <c r="L127" s="9">
        <v>91.307190128371843</v>
      </c>
      <c r="M127" s="9">
        <v>102.40427264303699</v>
      </c>
      <c r="N127" s="9">
        <v>114.27606384732215</v>
      </c>
      <c r="O127" s="9">
        <v>126.31299367573615</v>
      </c>
      <c r="P127" s="9">
        <v>119.76796690606074</v>
      </c>
      <c r="Q127" s="9">
        <v>114.35537281076584</v>
      </c>
      <c r="R127" s="9">
        <v>109.37463172235393</v>
      </c>
      <c r="S127" s="9">
        <v>101.27575727769604</v>
      </c>
      <c r="T127" s="9">
        <v>93.546932530077484</v>
      </c>
      <c r="U127" s="9">
        <v>117.46669951699646</v>
      </c>
      <c r="V127" s="9">
        <v>142.76524590442983</v>
      </c>
      <c r="W127" s="9">
        <v>166.007883451873</v>
      </c>
      <c r="X127" s="9">
        <v>165.70469495394681</v>
      </c>
      <c r="Y127" s="9">
        <v>163.88976788820781</v>
      </c>
      <c r="Z127" s="9">
        <v>168.18993847365005</v>
      </c>
      <c r="AA127" s="9">
        <v>173.8752593173528</v>
      </c>
      <c r="AB127" s="9">
        <v>180.16924969349827</v>
      </c>
      <c r="AC127" s="9">
        <v>187.03775104195739</v>
      </c>
      <c r="AD127" s="9">
        <v>194.2024641162557</v>
      </c>
      <c r="AE127" s="9">
        <v>198.52174661548997</v>
      </c>
      <c r="AF127" s="9">
        <v>202.79242818085888</v>
      </c>
      <c r="AG127" s="9">
        <v>207.26556988678897</v>
      </c>
      <c r="AH127" s="9">
        <v>212.03086144890699</v>
      </c>
      <c r="AI127" s="9">
        <v>216.95172235619538</v>
      </c>
      <c r="AJ127" s="9">
        <v>231.4955650200634</v>
      </c>
      <c r="AK127" s="9">
        <v>247.24774313376801</v>
      </c>
      <c r="AL127" s="9">
        <v>263.27363269249884</v>
      </c>
      <c r="AM127" s="9">
        <v>279.98142470692483</v>
      </c>
      <c r="AN127" s="9">
        <v>296.87977013151334</v>
      </c>
      <c r="AO127" s="9">
        <v>304.09575157188647</v>
      </c>
      <c r="AP127" s="9">
        <v>310.23596893243899</v>
      </c>
      <c r="AQ127" s="9">
        <v>316.26571037089275</v>
      </c>
      <c r="AR127" s="9">
        <v>322.29150217499227</v>
      </c>
      <c r="AS127" s="9">
        <v>328.28304943768586</v>
      </c>
      <c r="AT127" s="9">
        <v>334.47670341366643</v>
      </c>
      <c r="AU127" s="9">
        <v>340.66488641987712</v>
      </c>
      <c r="AV127" s="9">
        <v>346.81773640835604</v>
      </c>
      <c r="AW127" s="9">
        <v>352.90877383588025</v>
      </c>
      <c r="AX127" s="9">
        <v>359.02808154293251</v>
      </c>
    </row>
    <row r="128" spans="1:50">
      <c r="A128" s="51"/>
      <c r="B128" s="56" t="s">
        <v>176</v>
      </c>
      <c r="C128" t="s">
        <v>177</v>
      </c>
      <c r="D128" s="9">
        <v>1582.519227982965</v>
      </c>
      <c r="E128" s="9">
        <v>1607.9270860685756</v>
      </c>
      <c r="F128" s="9">
        <v>1632.307779698511</v>
      </c>
      <c r="G128" s="9">
        <v>1606.0790516294801</v>
      </c>
      <c r="H128" s="9">
        <v>1547.4207491118464</v>
      </c>
      <c r="I128" s="9">
        <v>1445.564139876878</v>
      </c>
      <c r="J128" s="9">
        <v>1431.7389815243605</v>
      </c>
      <c r="K128" s="9">
        <v>1404.6802604627151</v>
      </c>
      <c r="L128" s="9">
        <v>1341.9439572842443</v>
      </c>
      <c r="M128" s="9">
        <v>1281.4975633060762</v>
      </c>
      <c r="N128" s="9">
        <v>1233.0149099303926</v>
      </c>
      <c r="O128" s="9">
        <v>1199.1491753555551</v>
      </c>
      <c r="P128" s="9">
        <v>1189.6249058491485</v>
      </c>
      <c r="Q128" s="9">
        <v>1188.8049446413668</v>
      </c>
      <c r="R128" s="9">
        <v>1159.676150394841</v>
      </c>
      <c r="S128" s="9">
        <v>1123.0027281691187</v>
      </c>
      <c r="T128" s="9">
        <v>1093.1277587053687</v>
      </c>
      <c r="U128" s="9">
        <v>1080.2804390868314</v>
      </c>
      <c r="V128" s="9">
        <v>1074.6143370061095</v>
      </c>
      <c r="W128" s="9">
        <v>1071.269418040348</v>
      </c>
      <c r="X128" s="9">
        <v>1060.3023209002429</v>
      </c>
      <c r="Y128" s="9">
        <v>1065.4751167533962</v>
      </c>
      <c r="Z128" s="9">
        <v>1074.0063593213113</v>
      </c>
      <c r="AA128" s="9">
        <v>1083.7309452909656</v>
      </c>
      <c r="AB128" s="9">
        <v>1093.1138214979435</v>
      </c>
      <c r="AC128" s="9">
        <v>1102.3036570469301</v>
      </c>
      <c r="AD128" s="9">
        <v>1111.8738610978828</v>
      </c>
      <c r="AE128" s="9">
        <v>1126.8157075835654</v>
      </c>
      <c r="AF128" s="9">
        <v>1142.819908174318</v>
      </c>
      <c r="AG128" s="9">
        <v>1159.6767208264537</v>
      </c>
      <c r="AH128" s="9">
        <v>1176.9788399678353</v>
      </c>
      <c r="AI128" s="9">
        <v>1194.7639224184934</v>
      </c>
      <c r="AJ128" s="9">
        <v>1214.1928561410634</v>
      </c>
      <c r="AK128" s="9">
        <v>1234.8225699557381</v>
      </c>
      <c r="AL128" s="9">
        <v>1256.3880770689914</v>
      </c>
      <c r="AM128" s="9">
        <v>1278.5496041741183</v>
      </c>
      <c r="AN128" s="9">
        <v>1301.2260685627484</v>
      </c>
      <c r="AO128" s="9">
        <v>1309.3130698027203</v>
      </c>
      <c r="AP128" s="9">
        <v>1315.5209239185012</v>
      </c>
      <c r="AQ128" s="9">
        <v>1321.4212000814084</v>
      </c>
      <c r="AR128" s="9">
        <v>1327.3914896553581</v>
      </c>
      <c r="AS128" s="9">
        <v>1333.3937452329153</v>
      </c>
      <c r="AT128" s="9">
        <v>1335.3203776550183</v>
      </c>
      <c r="AU128" s="9">
        <v>1336.7735138540629</v>
      </c>
      <c r="AV128" s="9">
        <v>1337.9552134830094</v>
      </c>
      <c r="AW128" s="9">
        <v>1338.8864975336603</v>
      </c>
      <c r="AX128" s="9">
        <v>1339.9407133443242</v>
      </c>
    </row>
    <row r="129" spans="1:50">
      <c r="A129" s="51"/>
      <c r="B129" s="56"/>
      <c r="C129" t="s">
        <v>178</v>
      </c>
      <c r="D129" s="9">
        <v>349.63211723522352</v>
      </c>
      <c r="E129" s="9">
        <v>355.24557396914781</v>
      </c>
      <c r="F129" s="9">
        <v>360.70824702746569</v>
      </c>
      <c r="G129" s="9">
        <v>566.31400541674452</v>
      </c>
      <c r="H129" s="9">
        <v>789.90906855699654</v>
      </c>
      <c r="I129" s="9">
        <v>984.64223090357086</v>
      </c>
      <c r="J129" s="9">
        <v>1223.8723024120561</v>
      </c>
      <c r="K129" s="9">
        <v>1445.4765549262183</v>
      </c>
      <c r="L129" s="9">
        <v>1609.7978954452242</v>
      </c>
      <c r="M129" s="9">
        <v>1742.3691775481377</v>
      </c>
      <c r="N129" s="9">
        <v>1849.2056291210013</v>
      </c>
      <c r="O129" s="9">
        <v>1924.07581798255</v>
      </c>
      <c r="P129" s="9">
        <v>2004.8591669616396</v>
      </c>
      <c r="Q129" s="9">
        <v>2096.0152017761257</v>
      </c>
      <c r="R129" s="9">
        <v>2135.5042260230716</v>
      </c>
      <c r="S129" s="9">
        <v>2156.9585120738161</v>
      </c>
      <c r="T129" s="9">
        <v>2193.4112374351557</v>
      </c>
      <c r="U129" s="9">
        <v>2315.048021421831</v>
      </c>
      <c r="V129" s="9">
        <v>2387.3311684527257</v>
      </c>
      <c r="W129" s="9">
        <v>2456.1290226248625</v>
      </c>
      <c r="X129" s="9">
        <v>2461.4676456888392</v>
      </c>
      <c r="Y129" s="9">
        <v>2503.614596978085</v>
      </c>
      <c r="Z129" s="9">
        <v>2575.45192629138</v>
      </c>
      <c r="AA129" s="9">
        <v>2653.2536309656321</v>
      </c>
      <c r="AB129" s="9">
        <v>2731.7285977004044</v>
      </c>
      <c r="AC129" s="9">
        <v>2812.1441396922378</v>
      </c>
      <c r="AD129" s="9">
        <v>2895.4584632644346</v>
      </c>
      <c r="AE129" s="9">
        <v>2994.3692402452962</v>
      </c>
      <c r="AF129" s="9">
        <v>3097.9746334530173</v>
      </c>
      <c r="AG129" s="9">
        <v>3206.0419512045437</v>
      </c>
      <c r="AH129" s="9">
        <v>3318.2364542887808</v>
      </c>
      <c r="AI129" s="9">
        <v>3434.2650717321853</v>
      </c>
      <c r="AJ129" s="9">
        <v>3512.1923255037996</v>
      </c>
      <c r="AK129" s="9">
        <v>3589.6629581708116</v>
      </c>
      <c r="AL129" s="9">
        <v>3670.1642493191603</v>
      </c>
      <c r="AM129" s="9">
        <v>3753.1975645587727</v>
      </c>
      <c r="AN129" s="9">
        <v>3838.5387517412873</v>
      </c>
      <c r="AO129" s="9">
        <v>3889.2470366852654</v>
      </c>
      <c r="AP129" s="9">
        <v>3935.184322271738</v>
      </c>
      <c r="AQ129" s="9">
        <v>3980.4751652362456</v>
      </c>
      <c r="AR129" s="9">
        <v>4026.3156739447149</v>
      </c>
      <c r="AS129" s="9">
        <v>4072.6296567186773</v>
      </c>
      <c r="AT129" s="9">
        <v>4090.9179790600451</v>
      </c>
      <c r="AU129" s="9">
        <v>4106.3043222859778</v>
      </c>
      <c r="AV129" s="9">
        <v>4120.807751780445</v>
      </c>
      <c r="AW129" s="9">
        <v>4134.6514071316724</v>
      </c>
      <c r="AX129" s="9">
        <v>4149.1875737115606</v>
      </c>
    </row>
    <row r="130" spans="1:50">
      <c r="A130" s="51"/>
      <c r="B130" s="56"/>
      <c r="C130" t="s">
        <v>179</v>
      </c>
      <c r="D130" s="9">
        <v>38.528685925493235</v>
      </c>
      <c r="E130" s="9">
        <v>39.147276440483594</v>
      </c>
      <c r="F130" s="9">
        <v>39.731904722598578</v>
      </c>
      <c r="G130" s="9">
        <v>40.224961118271651</v>
      </c>
      <c r="H130" s="9">
        <v>39.95487773958844</v>
      </c>
      <c r="I130" s="9">
        <v>38.568880345087337</v>
      </c>
      <c r="J130" s="9">
        <v>39.311960462693136</v>
      </c>
      <c r="K130" s="9">
        <v>39.638113137115269</v>
      </c>
      <c r="L130" s="9">
        <v>38.903645010983595</v>
      </c>
      <c r="M130" s="9">
        <v>38.166073109356809</v>
      </c>
      <c r="N130" s="9">
        <v>37.756899526048528</v>
      </c>
      <c r="O130" s="9">
        <v>37.737973252596639</v>
      </c>
      <c r="P130" s="9">
        <v>56.223843973870679</v>
      </c>
      <c r="Q130" s="9">
        <v>79.466054877180497</v>
      </c>
      <c r="R130" s="9">
        <v>102.9782028663076</v>
      </c>
      <c r="S130" s="9">
        <v>126.88697613262082</v>
      </c>
      <c r="T130" s="9">
        <v>152.89410974161117</v>
      </c>
      <c r="U130" s="9">
        <v>153.97104977754145</v>
      </c>
      <c r="V130" s="9">
        <v>144.45807981981363</v>
      </c>
      <c r="W130" s="9">
        <v>134.33038701168283</v>
      </c>
      <c r="X130" s="9">
        <v>165.61840326499291</v>
      </c>
      <c r="Y130" s="9">
        <v>205.39040566408454</v>
      </c>
      <c r="Z130" s="9">
        <v>213.171542500078</v>
      </c>
      <c r="AA130" s="9">
        <v>217.25556195158805</v>
      </c>
      <c r="AB130" s="9">
        <v>220.87338101814709</v>
      </c>
      <c r="AC130" s="9">
        <v>224.44946916072362</v>
      </c>
      <c r="AD130" s="9">
        <v>228.14719528997759</v>
      </c>
      <c r="AE130" s="9">
        <v>240.67765944138338</v>
      </c>
      <c r="AF130" s="9">
        <v>254.5869381811344</v>
      </c>
      <c r="AG130" s="9">
        <v>269.14859292420101</v>
      </c>
      <c r="AH130" s="9">
        <v>284.32017189958498</v>
      </c>
      <c r="AI130" s="9">
        <v>300.03227563180428</v>
      </c>
      <c r="AJ130" s="9">
        <v>317.36412563824274</v>
      </c>
      <c r="AK130" s="9">
        <v>335.53031810637469</v>
      </c>
      <c r="AL130" s="9">
        <v>354.41703080653502</v>
      </c>
      <c r="AM130" s="9">
        <v>374.16937472475502</v>
      </c>
      <c r="AN130" s="9">
        <v>394.59352948157573</v>
      </c>
      <c r="AO130" s="9">
        <v>409.87867842512702</v>
      </c>
      <c r="AP130" s="9">
        <v>424.60167238902</v>
      </c>
      <c r="AQ130" s="9">
        <v>439.36002808709696</v>
      </c>
      <c r="AR130" s="9">
        <v>454.30250166374981</v>
      </c>
      <c r="AS130" s="9">
        <v>469.42553317973096</v>
      </c>
      <c r="AT130" s="9">
        <v>481.18429648460926</v>
      </c>
      <c r="AU130" s="9">
        <v>492.67800302326827</v>
      </c>
      <c r="AV130" s="9">
        <v>504.16518596247215</v>
      </c>
      <c r="AW130" s="9">
        <v>515.6715131126972</v>
      </c>
      <c r="AX130" s="9">
        <v>527.36381668511137</v>
      </c>
    </row>
    <row r="131" spans="1:50">
      <c r="A131" s="51"/>
      <c r="B131" s="56"/>
      <c r="C131" t="s">
        <v>180</v>
      </c>
      <c r="D131" s="9">
        <v>26.954497822559674</v>
      </c>
      <c r="E131" s="9">
        <v>27.387261003780143</v>
      </c>
      <c r="F131" s="9">
        <v>27.808398571614262</v>
      </c>
      <c r="G131" s="9">
        <v>28.377588125185298</v>
      </c>
      <c r="H131" s="9">
        <v>28.429867152230027</v>
      </c>
      <c r="I131" s="9">
        <v>27.693642916095783</v>
      </c>
      <c r="J131" s="9">
        <v>28.489275655400323</v>
      </c>
      <c r="K131" s="9">
        <v>28.994475250237652</v>
      </c>
      <c r="L131" s="9">
        <v>28.721311827966577</v>
      </c>
      <c r="M131" s="9">
        <v>28.436260315005825</v>
      </c>
      <c r="N131" s="9">
        <v>28.383070672472424</v>
      </c>
      <c r="O131" s="9">
        <v>28.620718636466663</v>
      </c>
      <c r="P131" s="9">
        <v>41.541432502686312</v>
      </c>
      <c r="Q131" s="9">
        <v>57.477338251601559</v>
      </c>
      <c r="R131" s="9">
        <v>73.215863128472904</v>
      </c>
      <c r="S131" s="9">
        <v>88.870661005527936</v>
      </c>
      <c r="T131" s="9">
        <v>105.63842484960288</v>
      </c>
      <c r="U131" s="9">
        <v>99.182326221706816</v>
      </c>
      <c r="V131" s="9">
        <v>86.022981515449374</v>
      </c>
      <c r="W131" s="9">
        <v>72.681700328902025</v>
      </c>
      <c r="X131" s="9">
        <v>72.135727346981554</v>
      </c>
      <c r="Y131" s="9">
        <v>74.087324012838224</v>
      </c>
      <c r="Z131" s="9">
        <v>75.51373698043237</v>
      </c>
      <c r="AA131" s="9">
        <v>76.948703184662037</v>
      </c>
      <c r="AB131" s="9">
        <v>78.361375278507623</v>
      </c>
      <c r="AC131" s="9">
        <v>79.748710415054148</v>
      </c>
      <c r="AD131" s="9">
        <v>81.179155853028561</v>
      </c>
      <c r="AE131" s="9">
        <v>82.44557709138104</v>
      </c>
      <c r="AF131" s="9">
        <v>83.72447268802253</v>
      </c>
      <c r="AG131" s="9">
        <v>85.056841020988912</v>
      </c>
      <c r="AH131" s="9">
        <v>86.422260308189635</v>
      </c>
      <c r="AI131" s="9">
        <v>87.822498617471709</v>
      </c>
      <c r="AJ131" s="9">
        <v>89.199365287919235</v>
      </c>
      <c r="AK131" s="9">
        <v>90.648410442069633</v>
      </c>
      <c r="AL131" s="9">
        <v>92.164614784484215</v>
      </c>
      <c r="AM131" s="9">
        <v>93.72686532995445</v>
      </c>
      <c r="AN131" s="9">
        <v>95.326407117550957</v>
      </c>
      <c r="AO131" s="9">
        <v>96.049707408803457</v>
      </c>
      <c r="AP131" s="9">
        <v>96.649660380097401</v>
      </c>
      <c r="AQ131" s="9">
        <v>97.226988604804319</v>
      </c>
      <c r="AR131" s="9">
        <v>97.810779000437662</v>
      </c>
      <c r="AS131" s="9">
        <v>98.398794750444566</v>
      </c>
      <c r="AT131" s="9">
        <v>98.933555749413614</v>
      </c>
      <c r="AU131" s="9">
        <v>99.46479668462139</v>
      </c>
      <c r="AV131" s="9">
        <v>99.982762434024721</v>
      </c>
      <c r="AW131" s="9">
        <v>100.48671278534576</v>
      </c>
      <c r="AX131" s="9">
        <v>101.00888305439433</v>
      </c>
    </row>
    <row r="132" spans="1:50">
      <c r="A132" s="51"/>
      <c r="B132" s="56"/>
      <c r="C132" t="s">
        <v>181</v>
      </c>
      <c r="D132" s="9">
        <v>16.316388706843686</v>
      </c>
      <c r="E132" s="9">
        <v>16.578353605217515</v>
      </c>
      <c r="F132" s="9">
        <v>16.833281250849158</v>
      </c>
      <c r="G132" s="9">
        <v>17.93414846843887</v>
      </c>
      <c r="H132" s="9">
        <v>18.840670058755528</v>
      </c>
      <c r="I132" s="9">
        <v>19.254376128293853</v>
      </c>
      <c r="J132" s="9">
        <v>20.774463088353059</v>
      </c>
      <c r="K132" s="9">
        <v>22.169976018555904</v>
      </c>
      <c r="L132" s="9">
        <v>23.024515611476783</v>
      </c>
      <c r="M132" s="9">
        <v>23.896895410068538</v>
      </c>
      <c r="N132" s="9">
        <v>24.998319225191125</v>
      </c>
      <c r="O132" s="9">
        <v>26.414159929950248</v>
      </c>
      <c r="P132" s="9">
        <v>31.805486417420649</v>
      </c>
      <c r="Q132" s="9">
        <v>38.32132784510128</v>
      </c>
      <c r="R132" s="9">
        <v>44.412488057679127</v>
      </c>
      <c r="S132" s="9">
        <v>50.43245496060586</v>
      </c>
      <c r="T132" s="9">
        <v>57.100618117377145</v>
      </c>
      <c r="U132" s="9">
        <v>58.919233004901798</v>
      </c>
      <c r="V132" s="9">
        <v>57.310487818967452</v>
      </c>
      <c r="W132" s="9">
        <v>55.470382851974882</v>
      </c>
      <c r="X132" s="9">
        <v>55.918663539934968</v>
      </c>
      <c r="Y132" s="9">
        <v>57.602001893085763</v>
      </c>
      <c r="Z132" s="9">
        <v>59.26414564267823</v>
      </c>
      <c r="AA132" s="9">
        <v>60.994663942438869</v>
      </c>
      <c r="AB132" s="9">
        <v>62.734406250121218</v>
      </c>
      <c r="AC132" s="9">
        <v>64.495214718380979</v>
      </c>
      <c r="AD132" s="9">
        <v>66.316333614800627</v>
      </c>
      <c r="AE132" s="9">
        <v>67.463614331492934</v>
      </c>
      <c r="AF132" s="9">
        <v>68.564608551976292</v>
      </c>
      <c r="AG132" s="9">
        <v>69.705457905991864</v>
      </c>
      <c r="AH132" s="9">
        <v>70.878642887391237</v>
      </c>
      <c r="AI132" s="9">
        <v>72.083349444796241</v>
      </c>
      <c r="AJ132" s="9">
        <v>73.257299847580114</v>
      </c>
      <c r="AK132" s="9">
        <v>74.491325023111273</v>
      </c>
      <c r="AL132" s="9">
        <v>75.78260149189471</v>
      </c>
      <c r="AM132" s="9">
        <v>77.119961202894771</v>
      </c>
      <c r="AN132" s="9">
        <v>78.49114033034391</v>
      </c>
      <c r="AO132" s="9">
        <v>79.159395035816232</v>
      </c>
      <c r="AP132" s="9">
        <v>79.728740520754812</v>
      </c>
      <c r="AQ132" s="9">
        <v>80.280833256086623</v>
      </c>
      <c r="AR132" s="9">
        <v>80.839535117564807</v>
      </c>
      <c r="AS132" s="9">
        <v>81.402992440535058</v>
      </c>
      <c r="AT132" s="9">
        <v>81.879545518721855</v>
      </c>
      <c r="AU132" s="9">
        <v>82.349204828933694</v>
      </c>
      <c r="AV132" s="9">
        <v>82.807851364552548</v>
      </c>
      <c r="AW132" s="9">
        <v>83.255246845814412</v>
      </c>
      <c r="AX132" s="9">
        <v>83.718191457474589</v>
      </c>
    </row>
    <row r="133" spans="1:50">
      <c r="A133" s="51"/>
      <c r="B133" s="56"/>
      <c r="C133" t="s">
        <v>182</v>
      </c>
      <c r="D133" s="9">
        <v>47.45604927275388</v>
      </c>
      <c r="E133" s="9">
        <v>48.217971493922057</v>
      </c>
      <c r="F133" s="9">
        <v>48.95942798367728</v>
      </c>
      <c r="G133" s="9">
        <v>64.184863046762757</v>
      </c>
      <c r="H133" s="9">
        <v>84.909433352086324</v>
      </c>
      <c r="I133" s="9">
        <v>109.76932494044671</v>
      </c>
      <c r="J133" s="9">
        <v>149.90976594410787</v>
      </c>
      <c r="K133" s="9">
        <v>202.62518472402112</v>
      </c>
      <c r="L133" s="9">
        <v>266.69760803794617</v>
      </c>
      <c r="M133" s="9">
        <v>350.96423531001193</v>
      </c>
      <c r="N133" s="9">
        <v>465.50135981485738</v>
      </c>
      <c r="O133" s="9">
        <v>623.68853075471407</v>
      </c>
      <c r="P133" s="9">
        <v>627.74341518726158</v>
      </c>
      <c r="Q133" s="9">
        <v>612.19147866204844</v>
      </c>
      <c r="R133" s="9">
        <v>576.6974816915282</v>
      </c>
      <c r="S133" s="9">
        <v>534.76566433569701</v>
      </c>
      <c r="T133" s="9">
        <v>495.32539399353323</v>
      </c>
      <c r="U133" s="9">
        <v>526.88018290740263</v>
      </c>
      <c r="V133" s="9">
        <v>545.72422311910293</v>
      </c>
      <c r="W133" s="9">
        <v>563.57910713914941</v>
      </c>
      <c r="X133" s="9">
        <v>586.25327703025732</v>
      </c>
      <c r="Y133" s="9">
        <v>620.44645266190946</v>
      </c>
      <c r="Z133" s="9">
        <v>663.23455134503376</v>
      </c>
      <c r="AA133" s="9">
        <v>708.50987345649287</v>
      </c>
      <c r="AB133" s="9">
        <v>754.87519245358681</v>
      </c>
      <c r="AC133" s="9">
        <v>803.97454185462618</v>
      </c>
      <c r="AD133" s="9">
        <v>854.97667516311299</v>
      </c>
      <c r="AE133" s="9">
        <v>900.43369893872136</v>
      </c>
      <c r="AF133" s="9">
        <v>946.63135814492603</v>
      </c>
      <c r="AG133" s="9">
        <v>994.59117437537464</v>
      </c>
      <c r="AH133" s="9">
        <v>1045.5259653402063</v>
      </c>
      <c r="AI133" s="9">
        <v>1098.3909618731102</v>
      </c>
      <c r="AJ133" s="9">
        <v>1137.9021894767361</v>
      </c>
      <c r="AK133" s="9">
        <v>1177.5649109926167</v>
      </c>
      <c r="AL133" s="9">
        <v>1218.7096770048538</v>
      </c>
      <c r="AM133" s="9">
        <v>1261.9191846282126</v>
      </c>
      <c r="AN133" s="9">
        <v>1306.5493047774467</v>
      </c>
      <c r="AO133" s="9">
        <v>1338.4980694432695</v>
      </c>
      <c r="AP133" s="9">
        <v>1368.8776661596471</v>
      </c>
      <c r="AQ133" s="9">
        <v>1399.2124442804113</v>
      </c>
      <c r="AR133" s="9">
        <v>1429.9332726775913</v>
      </c>
      <c r="AS133" s="9">
        <v>1461.0169467358419</v>
      </c>
      <c r="AT133" s="9">
        <v>1498.7724194644584</v>
      </c>
      <c r="AU133" s="9">
        <v>1537.5788087619994</v>
      </c>
      <c r="AV133" s="9">
        <v>1576.5779419312983</v>
      </c>
      <c r="AW133" s="9">
        <v>1615.6689215285553</v>
      </c>
      <c r="AX133" s="9">
        <v>1655.3642377524029</v>
      </c>
    </row>
    <row r="136" spans="1:50">
      <c r="A136" s="51" t="s">
        <v>195</v>
      </c>
      <c r="B136" s="42" t="s">
        <v>184</v>
      </c>
      <c r="C136" t="s">
        <v>185</v>
      </c>
      <c r="D136" s="9">
        <v>0.59422803324812801</v>
      </c>
      <c r="E136" s="9">
        <v>0.59660924558342898</v>
      </c>
      <c r="F136" s="9">
        <v>0.59898298679999995</v>
      </c>
      <c r="G136" s="9">
        <v>0.5921554779</v>
      </c>
      <c r="H136" s="9">
        <v>0.55192880030000002</v>
      </c>
      <c r="I136" s="9">
        <v>0.49880498280000002</v>
      </c>
      <c r="J136" s="9">
        <v>0.46796028880000001</v>
      </c>
      <c r="K136" s="9">
        <v>0.43901607739999998</v>
      </c>
      <c r="L136" s="9">
        <v>0.41365644759999998</v>
      </c>
      <c r="M136" s="9">
        <v>0.40214025530000003</v>
      </c>
      <c r="N136" s="9">
        <v>0.38471243420000001</v>
      </c>
      <c r="O136" s="9">
        <v>0.3629354138</v>
      </c>
      <c r="P136" s="9">
        <v>0.31188909120000002</v>
      </c>
      <c r="Q136" s="9">
        <v>0.25420708139999998</v>
      </c>
      <c r="R136" s="9">
        <v>0.2006709629</v>
      </c>
      <c r="S136" s="9">
        <v>0.1727618632</v>
      </c>
      <c r="T136" s="9">
        <v>0.15205609419999999</v>
      </c>
      <c r="U136" s="9">
        <v>0.1409042865</v>
      </c>
      <c r="V136" s="9">
        <v>0.1346566706</v>
      </c>
      <c r="W136" s="9">
        <v>0.1313536256</v>
      </c>
      <c r="X136" s="9">
        <v>0.13005544459999999</v>
      </c>
      <c r="Y136" s="9">
        <v>0.1297431979</v>
      </c>
      <c r="Z136" s="9">
        <v>0.12753747430000001</v>
      </c>
      <c r="AA136" s="9">
        <v>0.1264611585</v>
      </c>
      <c r="AB136" s="9">
        <v>0.12663562449999999</v>
      </c>
      <c r="AC136" s="9">
        <v>0.12760451540000001</v>
      </c>
      <c r="AD136" s="9">
        <v>0.12896284790000001</v>
      </c>
      <c r="AE136" s="9">
        <v>0.13040849669999999</v>
      </c>
      <c r="AF136" s="9">
        <v>0.1317657079</v>
      </c>
      <c r="AG136" s="9">
        <v>0.13296496369999999</v>
      </c>
      <c r="AH136" s="9">
        <v>0.1339764534</v>
      </c>
      <c r="AI136" s="9">
        <v>0.13479974459999999</v>
      </c>
      <c r="AJ136" s="9">
        <v>0.13549156139999999</v>
      </c>
      <c r="AK136" s="9">
        <v>0.13606879599999999</v>
      </c>
      <c r="AL136" s="9">
        <v>0.13655971629999999</v>
      </c>
      <c r="AM136" s="9">
        <v>0.1369799612</v>
      </c>
      <c r="AN136" s="9">
        <v>0.13734317630000001</v>
      </c>
      <c r="AO136" s="9">
        <v>0.1374812946</v>
      </c>
      <c r="AP136" s="9">
        <v>0.13747671920000001</v>
      </c>
      <c r="AQ136" s="9">
        <v>0.1373707213</v>
      </c>
      <c r="AR136" s="9">
        <v>0.13720402309999999</v>
      </c>
      <c r="AS136" s="9">
        <v>0.13699832810000001</v>
      </c>
      <c r="AT136" s="9">
        <v>0.13682684840000001</v>
      </c>
      <c r="AU136" s="9">
        <v>0.13669043149999999</v>
      </c>
      <c r="AV136" s="9">
        <v>0.13658229129999999</v>
      </c>
      <c r="AW136" s="9">
        <v>0.1364957712</v>
      </c>
      <c r="AX136" s="9">
        <v>0.13644142209999999</v>
      </c>
    </row>
    <row r="137" spans="1:50">
      <c r="A137" s="51"/>
      <c r="B137" s="55" t="s">
        <v>164</v>
      </c>
      <c r="C137" t="s">
        <v>165</v>
      </c>
      <c r="D137" s="9">
        <v>13.1053707883709</v>
      </c>
      <c r="E137" s="9">
        <v>13.157887110109201</v>
      </c>
      <c r="F137" s="9">
        <v>13.21149823</v>
      </c>
      <c r="G137" s="9">
        <v>13.232961639999999</v>
      </c>
      <c r="H137" s="9">
        <v>13.04395059</v>
      </c>
      <c r="I137" s="9">
        <v>12.59687235</v>
      </c>
      <c r="J137" s="9">
        <v>12.323857609999999</v>
      </c>
      <c r="K137" s="9">
        <v>12.05990179</v>
      </c>
      <c r="L137" s="9">
        <v>11.698480569999999</v>
      </c>
      <c r="M137" s="9">
        <v>11.368134960000001</v>
      </c>
      <c r="N137" s="9">
        <v>11.09131208</v>
      </c>
      <c r="O137" s="9">
        <v>10.962958840000001</v>
      </c>
      <c r="P137" s="9">
        <v>10.71352817</v>
      </c>
      <c r="Q137" s="9">
        <v>10.507514029999999</v>
      </c>
      <c r="R137" s="9">
        <v>10.235892740000001</v>
      </c>
      <c r="S137" s="9">
        <v>9.9968882360000002</v>
      </c>
      <c r="T137" s="9">
        <v>9.7265486600000006</v>
      </c>
      <c r="U137" s="9">
        <v>9.5122971199999995</v>
      </c>
      <c r="V137" s="9">
        <v>9.3246522810000005</v>
      </c>
      <c r="W137" s="9">
        <v>9.1655148390000001</v>
      </c>
      <c r="X137" s="9">
        <v>8.9888845340000003</v>
      </c>
      <c r="Y137" s="9">
        <v>8.7899419739999995</v>
      </c>
      <c r="Z137" s="9">
        <v>8.5831411279999994</v>
      </c>
      <c r="AA137" s="9">
        <v>8.3864177949999998</v>
      </c>
      <c r="AB137" s="9">
        <v>8.2031465220000008</v>
      </c>
      <c r="AC137" s="9">
        <v>8.033443664</v>
      </c>
      <c r="AD137" s="9">
        <v>7.875761067</v>
      </c>
      <c r="AE137" s="9">
        <v>7.7261834260000004</v>
      </c>
      <c r="AF137" s="9">
        <v>7.581395573</v>
      </c>
      <c r="AG137" s="9">
        <v>7.4409729159999998</v>
      </c>
      <c r="AH137" s="9">
        <v>7.304554757</v>
      </c>
      <c r="AI137" s="9">
        <v>7.1708654530000002</v>
      </c>
      <c r="AJ137" s="9">
        <v>7.0438385569999999</v>
      </c>
      <c r="AK137" s="9">
        <v>6.9223476240000004</v>
      </c>
      <c r="AL137" s="9">
        <v>6.8060556419999996</v>
      </c>
      <c r="AM137" s="9">
        <v>6.6943096600000001</v>
      </c>
      <c r="AN137" s="9">
        <v>6.5865782690000003</v>
      </c>
      <c r="AO137" s="9">
        <v>6.4863931079999997</v>
      </c>
      <c r="AP137" s="9">
        <v>6.3917369070000003</v>
      </c>
      <c r="AQ137" s="9">
        <v>6.3006006010000002</v>
      </c>
      <c r="AR137" s="9">
        <v>6.2122595929999997</v>
      </c>
      <c r="AS137" s="9">
        <v>6.1259075039999997</v>
      </c>
      <c r="AT137" s="9">
        <v>6.0438958270000001</v>
      </c>
      <c r="AU137" s="9">
        <v>5.9644887119999996</v>
      </c>
      <c r="AV137" s="9">
        <v>5.8868129429999998</v>
      </c>
      <c r="AW137" s="9">
        <v>5.8106161109999999</v>
      </c>
      <c r="AX137" s="9">
        <v>5.7371425580000004</v>
      </c>
    </row>
    <row r="138" spans="1:50">
      <c r="A138" s="51"/>
      <c r="B138" s="55"/>
      <c r="C138" t="s">
        <v>166</v>
      </c>
      <c r="D138" s="9">
        <v>1.8563319391464199</v>
      </c>
      <c r="E138" s="9">
        <v>1.86377070047134</v>
      </c>
      <c r="F138" s="9">
        <v>1.8713676450000001</v>
      </c>
      <c r="G138" s="9">
        <v>2.317984547</v>
      </c>
      <c r="H138" s="9">
        <v>2.9686870879999998</v>
      </c>
      <c r="I138" s="9">
        <v>3.696028637</v>
      </c>
      <c r="J138" s="9">
        <v>4.5312912000000001</v>
      </c>
      <c r="K138" s="9">
        <v>5.3953401799999998</v>
      </c>
      <c r="L138" s="9">
        <v>6.2023321320000004</v>
      </c>
      <c r="M138" s="9">
        <v>6.9840728519999997</v>
      </c>
      <c r="N138" s="9">
        <v>7.7511228320000001</v>
      </c>
      <c r="O138" s="9">
        <v>8.5870361309999996</v>
      </c>
      <c r="P138" s="9">
        <v>8.9412112530000005</v>
      </c>
      <c r="Q138" s="9">
        <v>9.1049873839999904</v>
      </c>
      <c r="R138" s="9">
        <v>9.091648288</v>
      </c>
      <c r="S138" s="9">
        <v>9.0488071699999999</v>
      </c>
      <c r="T138" s="9">
        <v>8.9478865899999995</v>
      </c>
      <c r="U138" s="9">
        <v>9.0855075200000002</v>
      </c>
      <c r="V138" s="9">
        <v>9.3310173899999995</v>
      </c>
      <c r="W138" s="9">
        <v>9.6365192900000007</v>
      </c>
      <c r="X138" s="9">
        <v>9.8273223840000004</v>
      </c>
      <c r="Y138" s="9">
        <v>9.9348660209999995</v>
      </c>
      <c r="Z138" s="9">
        <v>9.8309343909999996</v>
      </c>
      <c r="AA138" s="9">
        <v>9.6345894340000005</v>
      </c>
      <c r="AB138" s="9">
        <v>9.4040090650000003</v>
      </c>
      <c r="AC138" s="9">
        <v>9.1692486580000008</v>
      </c>
      <c r="AD138" s="9">
        <v>8.9420239210000005</v>
      </c>
      <c r="AE138" s="9">
        <v>8.7186194110000006</v>
      </c>
      <c r="AF138" s="9">
        <v>8.5008458319999995</v>
      </c>
      <c r="AG138" s="9">
        <v>8.2907994810000005</v>
      </c>
      <c r="AH138" s="9">
        <v>8.0896758070000008</v>
      </c>
      <c r="AI138" s="9">
        <v>7.8958705739999999</v>
      </c>
      <c r="AJ138" s="9">
        <v>7.7198222550000004</v>
      </c>
      <c r="AK138" s="9">
        <v>7.5568560519999997</v>
      </c>
      <c r="AL138" s="9">
        <v>7.4046733309999997</v>
      </c>
      <c r="AM138" s="9">
        <v>7.2606905279999996</v>
      </c>
      <c r="AN138" s="9">
        <v>7.1238895859999998</v>
      </c>
      <c r="AO138" s="9">
        <v>7.0109827620000003</v>
      </c>
      <c r="AP138" s="9">
        <v>6.9130186350000002</v>
      </c>
      <c r="AQ138" s="9">
        <v>6.8242066609999998</v>
      </c>
      <c r="AR138" s="9">
        <v>6.7418223509999997</v>
      </c>
      <c r="AS138" s="9">
        <v>6.66388596</v>
      </c>
      <c r="AT138" s="9">
        <v>6.5949876380000001</v>
      </c>
      <c r="AU138" s="9">
        <v>6.5313050419999996</v>
      </c>
      <c r="AV138" s="9">
        <v>6.4708120400000002</v>
      </c>
      <c r="AW138" s="9">
        <v>6.4126470830000004</v>
      </c>
      <c r="AX138" s="9">
        <v>6.3579539159999996</v>
      </c>
    </row>
    <row r="139" spans="1:50">
      <c r="A139" s="51"/>
      <c r="B139" s="55" t="s">
        <v>167</v>
      </c>
      <c r="C139" t="s">
        <v>168</v>
      </c>
      <c r="D139" s="9">
        <v>74.904087735457793</v>
      </c>
      <c r="E139" s="9">
        <v>75.204246138798695</v>
      </c>
      <c r="F139" s="9">
        <v>75.504094859999995</v>
      </c>
      <c r="G139" s="9">
        <v>75.693633539999894</v>
      </c>
      <c r="H139" s="9">
        <v>75.955172050000002</v>
      </c>
      <c r="I139" s="9">
        <v>73.591157530000004</v>
      </c>
      <c r="J139" s="9">
        <v>72.656035450000005</v>
      </c>
      <c r="K139" s="9">
        <v>72.633378829999998</v>
      </c>
      <c r="L139" s="9">
        <v>72.637090430000001</v>
      </c>
      <c r="M139" s="9">
        <v>72.026532639999999</v>
      </c>
      <c r="N139" s="9">
        <v>71.030747959999999</v>
      </c>
      <c r="O139" s="9">
        <v>69.418331460000005</v>
      </c>
      <c r="P139" s="9">
        <v>66.579352490000005</v>
      </c>
      <c r="Q139" s="9">
        <v>64.121103910000002</v>
      </c>
      <c r="R139" s="9">
        <v>62.124365959999999</v>
      </c>
      <c r="S139" s="9">
        <v>59.668894659999999</v>
      </c>
      <c r="T139" s="9">
        <v>57.132475300000003</v>
      </c>
      <c r="U139" s="9">
        <v>56.564657099999998</v>
      </c>
      <c r="V139" s="9">
        <v>56.88244074</v>
      </c>
      <c r="W139" s="9">
        <v>57.580260289999998</v>
      </c>
      <c r="X139" s="9">
        <v>58.555351289999997</v>
      </c>
      <c r="Y139" s="9">
        <v>59.77507061</v>
      </c>
      <c r="Z139" s="9">
        <v>60.328695150000001</v>
      </c>
      <c r="AA139" s="9">
        <v>60.58321179</v>
      </c>
      <c r="AB139" s="9">
        <v>60.709063159999999</v>
      </c>
      <c r="AC139" s="9">
        <v>60.82048606</v>
      </c>
      <c r="AD139" s="9">
        <v>60.929863330000003</v>
      </c>
      <c r="AE139" s="9">
        <v>60.822392559999997</v>
      </c>
      <c r="AF139" s="9">
        <v>60.612580530000002</v>
      </c>
      <c r="AG139" s="9">
        <v>60.358326920000003</v>
      </c>
      <c r="AH139" s="9">
        <v>60.069333450000002</v>
      </c>
      <c r="AI139" s="9">
        <v>59.764307260000002</v>
      </c>
      <c r="AJ139" s="9">
        <v>59.370354380000002</v>
      </c>
      <c r="AK139" s="9">
        <v>58.925672419999998</v>
      </c>
      <c r="AL139" s="9">
        <v>58.45051428</v>
      </c>
      <c r="AM139" s="9">
        <v>57.937711370000002</v>
      </c>
      <c r="AN139" s="9">
        <v>57.400819460000001</v>
      </c>
      <c r="AO139" s="9">
        <v>56.799573019999997</v>
      </c>
      <c r="AP139" s="9">
        <v>56.16019112</v>
      </c>
      <c r="AQ139" s="9">
        <v>55.4972365</v>
      </c>
      <c r="AR139" s="9">
        <v>54.818681310000002</v>
      </c>
      <c r="AS139" s="9">
        <v>54.127785019999997</v>
      </c>
      <c r="AT139" s="9">
        <v>53.29579974</v>
      </c>
      <c r="AU139" s="9">
        <v>52.387470489999998</v>
      </c>
      <c r="AV139" s="9">
        <v>51.436684319999998</v>
      </c>
      <c r="AW139" s="9">
        <v>50.460120160000002</v>
      </c>
      <c r="AX139" s="9">
        <v>49.46875979</v>
      </c>
    </row>
    <row r="140" spans="1:50">
      <c r="A140" s="51"/>
      <c r="B140" s="55"/>
      <c r="C140" t="s">
        <v>169</v>
      </c>
      <c r="D140" s="9">
        <v>0.68289609059609502</v>
      </c>
      <c r="E140" s="9">
        <v>0.68563261681780097</v>
      </c>
      <c r="F140" s="9">
        <v>0.68836637239999998</v>
      </c>
      <c r="G140" s="9">
        <v>0.67067826929999996</v>
      </c>
      <c r="H140" s="9">
        <v>0.64448443860000004</v>
      </c>
      <c r="I140" s="9">
        <v>0.59365531110000003</v>
      </c>
      <c r="J140" s="9">
        <v>0.55596919519999999</v>
      </c>
      <c r="K140" s="9">
        <v>0.52656031719999996</v>
      </c>
      <c r="L140" s="9">
        <v>0.49786805569999998</v>
      </c>
      <c r="M140" s="9">
        <v>0.46631107669999999</v>
      </c>
      <c r="N140" s="9">
        <v>0.43422481470000002</v>
      </c>
      <c r="O140" s="9">
        <v>0.40073398570000002</v>
      </c>
      <c r="P140" s="9">
        <v>0.35748511519999998</v>
      </c>
      <c r="Q140" s="9">
        <v>0.31520796200000001</v>
      </c>
      <c r="R140" s="9">
        <v>0.27445943379999999</v>
      </c>
      <c r="S140" s="9">
        <v>0.23123093989999999</v>
      </c>
      <c r="T140" s="9">
        <v>0.1876809475</v>
      </c>
      <c r="U140" s="9">
        <v>0.19264823959999999</v>
      </c>
      <c r="V140" s="9">
        <v>0.2129711316</v>
      </c>
      <c r="W140" s="9">
        <v>0.23879646360000001</v>
      </c>
      <c r="X140" s="9">
        <v>0.24382523810000001</v>
      </c>
      <c r="Y140" s="9">
        <v>0.2359780266</v>
      </c>
      <c r="Z140" s="9">
        <v>0.23154798830000001</v>
      </c>
      <c r="AA140" s="9">
        <v>0.22906712230000001</v>
      </c>
      <c r="AB140" s="9">
        <v>0.22768178219999999</v>
      </c>
      <c r="AC140" s="9">
        <v>0.22704167280000001</v>
      </c>
      <c r="AD140" s="9">
        <v>0.2267853185</v>
      </c>
      <c r="AE140" s="9">
        <v>0.2284775265</v>
      </c>
      <c r="AF140" s="9">
        <v>0.231203879</v>
      </c>
      <c r="AG140" s="9">
        <v>0.23447965379999999</v>
      </c>
      <c r="AH140" s="9">
        <v>0.23807721309999999</v>
      </c>
      <c r="AI140" s="9">
        <v>0.2418250968</v>
      </c>
      <c r="AJ140" s="9">
        <v>0.2441091819</v>
      </c>
      <c r="AK140" s="9">
        <v>0.24557792959999999</v>
      </c>
      <c r="AL140" s="9">
        <v>0.2465871419</v>
      </c>
      <c r="AM140" s="9">
        <v>0.2472961648</v>
      </c>
      <c r="AN140" s="9">
        <v>0.247824458</v>
      </c>
      <c r="AO140" s="9">
        <v>0.24964171739999999</v>
      </c>
      <c r="AP140" s="9">
        <v>0.25210834269999999</v>
      </c>
      <c r="AQ140" s="9">
        <v>0.25489151059999998</v>
      </c>
      <c r="AR140" s="9">
        <v>0.2578170005</v>
      </c>
      <c r="AS140" s="9">
        <v>0.26078881920000002</v>
      </c>
      <c r="AT140" s="9">
        <v>0.26305232099999998</v>
      </c>
      <c r="AU140" s="9">
        <v>0.26492534410000002</v>
      </c>
      <c r="AV140" s="9">
        <v>0.26658031110000002</v>
      </c>
      <c r="AW140" s="9">
        <v>0.268105916</v>
      </c>
      <c r="AX140" s="9">
        <v>0.2695634227</v>
      </c>
    </row>
    <row r="141" spans="1:50">
      <c r="A141" s="51"/>
      <c r="B141" s="55"/>
      <c r="C141" t="s">
        <v>170</v>
      </c>
      <c r="D141" s="9">
        <v>2.3841462351468299</v>
      </c>
      <c r="E141" s="9">
        <v>2.3937000732470999</v>
      </c>
      <c r="F141" s="9">
        <v>2.4032441090000001</v>
      </c>
      <c r="G141" s="9">
        <v>2.4109861879999999</v>
      </c>
      <c r="H141" s="9">
        <v>2.4219975040000001</v>
      </c>
      <c r="I141" s="9">
        <v>2.3498932680000002</v>
      </c>
      <c r="J141" s="9">
        <v>2.3271020529999999</v>
      </c>
      <c r="K141" s="9">
        <v>2.335312294</v>
      </c>
      <c r="L141" s="9">
        <v>2.341687141</v>
      </c>
      <c r="M141" s="9">
        <v>2.3267537900000002</v>
      </c>
      <c r="N141" s="9">
        <v>2.2985196440000002</v>
      </c>
      <c r="O141" s="9">
        <v>2.2498538250000002</v>
      </c>
      <c r="P141" s="9">
        <v>2.2916500929999999</v>
      </c>
      <c r="Q141" s="9">
        <v>2.411463006</v>
      </c>
      <c r="R141" s="9">
        <v>2.5860450500000001</v>
      </c>
      <c r="S141" s="9">
        <v>2.7634848249999999</v>
      </c>
      <c r="T141" s="9">
        <v>2.948234968</v>
      </c>
      <c r="U141" s="9">
        <v>2.8220521280000002</v>
      </c>
      <c r="V141" s="9">
        <v>2.490224333</v>
      </c>
      <c r="W141" s="9">
        <v>2.0054432929999999</v>
      </c>
      <c r="X141" s="9">
        <v>1.7681746350000001</v>
      </c>
      <c r="Y141" s="9">
        <v>1.6385038110000001</v>
      </c>
      <c r="Z141" s="9">
        <v>1.574718598</v>
      </c>
      <c r="AA141" s="9">
        <v>1.5443271620000001</v>
      </c>
      <c r="AB141" s="9">
        <v>1.5314032</v>
      </c>
      <c r="AC141" s="9">
        <v>1.528644823</v>
      </c>
      <c r="AD141" s="9">
        <v>1.5311551649999999</v>
      </c>
      <c r="AE141" s="9">
        <v>1.540099018</v>
      </c>
      <c r="AF141" s="9">
        <v>1.552552411</v>
      </c>
      <c r="AG141" s="9">
        <v>1.5669215519999999</v>
      </c>
      <c r="AH141" s="9">
        <v>1.5823141940000001</v>
      </c>
      <c r="AI141" s="9">
        <v>1.5981614879999999</v>
      </c>
      <c r="AJ141" s="9">
        <v>1.6137913610000001</v>
      </c>
      <c r="AK141" s="9">
        <v>1.6290940739999999</v>
      </c>
      <c r="AL141" s="9">
        <v>1.64402541</v>
      </c>
      <c r="AM141" s="9">
        <v>1.658574384</v>
      </c>
      <c r="AN141" s="9">
        <v>1.672738289</v>
      </c>
      <c r="AO141" s="9">
        <v>1.685652938</v>
      </c>
      <c r="AP141" s="9">
        <v>1.6977343680000001</v>
      </c>
      <c r="AQ141" s="9">
        <v>1.7092375900000001</v>
      </c>
      <c r="AR141" s="9">
        <v>1.7203183980000001</v>
      </c>
      <c r="AS141" s="9">
        <v>1.7310396750000001</v>
      </c>
      <c r="AT141" s="9">
        <v>1.8960129999999999</v>
      </c>
      <c r="AU141" s="9">
        <v>2.1252362960000002</v>
      </c>
      <c r="AV141" s="9">
        <v>2.3793837660000001</v>
      </c>
      <c r="AW141" s="9">
        <v>2.6381899660000001</v>
      </c>
      <c r="AX141" s="9">
        <v>2.8913003509999999</v>
      </c>
    </row>
    <row r="142" spans="1:50">
      <c r="A142" s="51"/>
      <c r="B142" s="55"/>
      <c r="C142" t="s">
        <v>171</v>
      </c>
      <c r="D142" s="9">
        <v>3.8105852795219599</v>
      </c>
      <c r="E142" s="9">
        <v>3.8258551963966601</v>
      </c>
      <c r="F142" s="9">
        <v>3.8411095460000002</v>
      </c>
      <c r="G142" s="9">
        <v>3.6872138400000001</v>
      </c>
      <c r="H142" s="9">
        <v>3.4638686559999998</v>
      </c>
      <c r="I142" s="9">
        <v>3.1062762049999999</v>
      </c>
      <c r="J142" s="9">
        <v>2.8266548779999998</v>
      </c>
      <c r="K142" s="9">
        <v>2.599298406</v>
      </c>
      <c r="L142" s="9">
        <v>2.3855401610000002</v>
      </c>
      <c r="M142" s="9">
        <v>2.1687317739999998</v>
      </c>
      <c r="N142" s="9">
        <v>1.9603478059999999</v>
      </c>
      <c r="O142" s="9">
        <v>1.756286614</v>
      </c>
      <c r="P142" s="9">
        <v>1.5153604350000001</v>
      </c>
      <c r="Q142" s="9">
        <v>1.2816014929999999</v>
      </c>
      <c r="R142" s="9">
        <v>1.0543383159999999</v>
      </c>
      <c r="S142" s="9">
        <v>0.81654979230000002</v>
      </c>
      <c r="T142" s="9">
        <v>0.57556397640000001</v>
      </c>
      <c r="U142" s="9">
        <v>0.45531161419999999</v>
      </c>
      <c r="V142" s="9">
        <v>0.37830511459999999</v>
      </c>
      <c r="W142" s="9">
        <v>0.31690061800000002</v>
      </c>
      <c r="X142" s="9">
        <v>0.2719592099</v>
      </c>
      <c r="Y142" s="9">
        <v>0.2322560565</v>
      </c>
      <c r="Z142" s="9">
        <v>0.21501221670000001</v>
      </c>
      <c r="AA142" s="9">
        <v>0.2078110447</v>
      </c>
      <c r="AB142" s="9">
        <v>0.20545482400000001</v>
      </c>
      <c r="AC142" s="9">
        <v>0.20562716389999999</v>
      </c>
      <c r="AD142" s="9">
        <v>0.2070343221</v>
      </c>
      <c r="AE142" s="9">
        <v>0.2095272923</v>
      </c>
      <c r="AF142" s="9">
        <v>0.21255468199999999</v>
      </c>
      <c r="AG142" s="9">
        <v>0.2158219139</v>
      </c>
      <c r="AH142" s="9">
        <v>0.2191683848</v>
      </c>
      <c r="AI142" s="9">
        <v>0.2224998997</v>
      </c>
      <c r="AJ142" s="9">
        <v>0.22573014990000001</v>
      </c>
      <c r="AK142" s="9">
        <v>0.228838244</v>
      </c>
      <c r="AL142" s="9">
        <v>0.2318180474</v>
      </c>
      <c r="AM142" s="9">
        <v>0.23467081449999999</v>
      </c>
      <c r="AN142" s="9">
        <v>0.23740053150000001</v>
      </c>
      <c r="AO142" s="9">
        <v>0.23988922670000001</v>
      </c>
      <c r="AP142" s="9">
        <v>0.24220022999999999</v>
      </c>
      <c r="AQ142" s="9">
        <v>0.24437445020000001</v>
      </c>
      <c r="AR142" s="9">
        <v>0.24643871119999999</v>
      </c>
      <c r="AS142" s="9">
        <v>0.24840638749999999</v>
      </c>
      <c r="AT142" s="9">
        <v>0.25004406099999998</v>
      </c>
      <c r="AU142" s="9">
        <v>0.25148031119999997</v>
      </c>
      <c r="AV142" s="9">
        <v>0.25278638990000002</v>
      </c>
      <c r="AW142" s="9">
        <v>0.25399810849999999</v>
      </c>
      <c r="AX142" s="9">
        <v>0.2551489153</v>
      </c>
    </row>
    <row r="143" spans="1:50">
      <c r="A143" s="51"/>
      <c r="B143" s="55"/>
      <c r="C143" t="s">
        <v>172</v>
      </c>
      <c r="D143" s="9">
        <v>0.930906730121833</v>
      </c>
      <c r="E143" s="9">
        <v>0.93463709366032899</v>
      </c>
      <c r="F143" s="9">
        <v>0.93836370140000003</v>
      </c>
      <c r="G143" s="9">
        <v>1.380173401</v>
      </c>
      <c r="H143" s="9">
        <v>2.0761252610000001</v>
      </c>
      <c r="I143" s="9">
        <v>2.8403745439999999</v>
      </c>
      <c r="J143" s="9">
        <v>3.6924350389999998</v>
      </c>
      <c r="K143" s="9">
        <v>4.5614118350000004</v>
      </c>
      <c r="L143" s="9">
        <v>5.3349938440000004</v>
      </c>
      <c r="M143" s="9">
        <v>5.9093991519999998</v>
      </c>
      <c r="N143" s="9">
        <v>6.2499241840000002</v>
      </c>
      <c r="O143" s="9">
        <v>6.2950861360000001</v>
      </c>
      <c r="P143" s="9">
        <v>6.4972395360000004</v>
      </c>
      <c r="Q143" s="9">
        <v>6.8710700510000002</v>
      </c>
      <c r="R143" s="9">
        <v>7.3745218660000003</v>
      </c>
      <c r="S143" s="9">
        <v>7.8708287559999999</v>
      </c>
      <c r="T143" s="9">
        <v>8.3806277229999999</v>
      </c>
      <c r="U143" s="9">
        <v>8.6179264080000006</v>
      </c>
      <c r="V143" s="9">
        <v>8.6781292820000004</v>
      </c>
      <c r="W143" s="9">
        <v>8.6248122620000007</v>
      </c>
      <c r="X143" s="9">
        <v>8.6274731199999994</v>
      </c>
      <c r="Y143" s="9">
        <v>8.6567459020000008</v>
      </c>
      <c r="Z143" s="9">
        <v>8.750531552</v>
      </c>
      <c r="AA143" s="9">
        <v>8.8807238999999996</v>
      </c>
      <c r="AB143" s="9">
        <v>9.0288917790000003</v>
      </c>
      <c r="AC143" s="9">
        <v>9.1425022659999904</v>
      </c>
      <c r="AD143" s="9">
        <v>9.2359906160000005</v>
      </c>
      <c r="AE143" s="9">
        <v>9.3681262850000007</v>
      </c>
      <c r="AF143" s="9">
        <v>9.5157069799999903</v>
      </c>
      <c r="AG143" s="9">
        <v>9.6663674440000005</v>
      </c>
      <c r="AH143" s="9">
        <v>9.8188997970000003</v>
      </c>
      <c r="AI143" s="9">
        <v>9.9664015890000002</v>
      </c>
      <c r="AJ143" s="9">
        <v>10.12163415</v>
      </c>
      <c r="AK143" s="9">
        <v>10.275231809999999</v>
      </c>
      <c r="AL143" s="9">
        <v>10.42236288</v>
      </c>
      <c r="AM143" s="9">
        <v>10.56474137</v>
      </c>
      <c r="AN143" s="9">
        <v>10.69901306</v>
      </c>
      <c r="AO143" s="9">
        <v>10.82619495</v>
      </c>
      <c r="AP143" s="9">
        <v>10.94449197</v>
      </c>
      <c r="AQ143" s="9">
        <v>11.05320165</v>
      </c>
      <c r="AR143" s="9">
        <v>11.15212021</v>
      </c>
      <c r="AS143" s="9">
        <v>11.24104502</v>
      </c>
      <c r="AT143" s="9">
        <v>11.334911180000001</v>
      </c>
      <c r="AU143" s="9">
        <v>11.42847059</v>
      </c>
      <c r="AV143" s="9">
        <v>11.518963599999999</v>
      </c>
      <c r="AW143" s="9">
        <v>11.604758479999999</v>
      </c>
      <c r="AX143" s="9">
        <v>11.685592379999999</v>
      </c>
    </row>
    <row r="144" spans="1:50">
      <c r="A144" s="51"/>
      <c r="B144" s="55"/>
      <c r="C144" t="s">
        <v>173</v>
      </c>
      <c r="D144" s="9">
        <v>0.86972634063657295</v>
      </c>
      <c r="E144" s="9">
        <v>0.873211539877914</v>
      </c>
      <c r="F144" s="9">
        <v>0.87669321529999999</v>
      </c>
      <c r="G144" s="9">
        <v>1.0208004040000001</v>
      </c>
      <c r="H144" s="9">
        <v>1.286323375</v>
      </c>
      <c r="I144" s="9">
        <v>1.6294539320000001</v>
      </c>
      <c r="J144" s="9">
        <v>2.148965719</v>
      </c>
      <c r="K144" s="9">
        <v>2.8985474</v>
      </c>
      <c r="L144" s="9">
        <v>3.9214350910000002</v>
      </c>
      <c r="M144" s="9">
        <v>5.2745649940000003</v>
      </c>
      <c r="N144" s="9">
        <v>7.0593239270000003</v>
      </c>
      <c r="O144" s="9">
        <v>9.3577213389999905</v>
      </c>
      <c r="P144" s="9">
        <v>11.12553552</v>
      </c>
      <c r="Q144" s="9">
        <v>12.63306727</v>
      </c>
      <c r="R144" s="9">
        <v>14.029978180000001</v>
      </c>
      <c r="S144" s="9">
        <v>15.19884446</v>
      </c>
      <c r="T144" s="9">
        <v>16.263056039999999</v>
      </c>
      <c r="U144" s="9">
        <v>16.765610599999999</v>
      </c>
      <c r="V144" s="9">
        <v>16.911501730000001</v>
      </c>
      <c r="W144" s="9">
        <v>16.836889150000001</v>
      </c>
      <c r="X144" s="9">
        <v>16.693010810000001</v>
      </c>
      <c r="Y144" s="9">
        <v>16.540653460000001</v>
      </c>
      <c r="Z144" s="9">
        <v>16.489433200000001</v>
      </c>
      <c r="AA144" s="9">
        <v>16.48427204</v>
      </c>
      <c r="AB144" s="9">
        <v>16.48898556</v>
      </c>
      <c r="AC144" s="9">
        <v>16.488253520000001</v>
      </c>
      <c r="AD144" s="9">
        <v>16.462726740000001</v>
      </c>
      <c r="AE144" s="9">
        <v>16.83343288</v>
      </c>
      <c r="AF144" s="9">
        <v>17.366739280000001</v>
      </c>
      <c r="AG144" s="9">
        <v>17.947436809999999</v>
      </c>
      <c r="AH144" s="9">
        <v>18.537039549999999</v>
      </c>
      <c r="AI144" s="9">
        <v>19.094354890000002</v>
      </c>
      <c r="AJ144" s="9">
        <v>19.705576610000001</v>
      </c>
      <c r="AK144" s="9">
        <v>20.320868740000002</v>
      </c>
      <c r="AL144" s="9">
        <v>20.915004540000002</v>
      </c>
      <c r="AM144" s="9">
        <v>21.48986953</v>
      </c>
      <c r="AN144" s="9">
        <v>22.032733390000001</v>
      </c>
      <c r="AO144" s="9">
        <v>22.557393680000001</v>
      </c>
      <c r="AP144" s="9">
        <v>23.053896600000002</v>
      </c>
      <c r="AQ144" s="9">
        <v>23.518163120000001</v>
      </c>
      <c r="AR144" s="9">
        <v>23.949041560000001</v>
      </c>
      <c r="AS144" s="9">
        <v>24.346313349999999</v>
      </c>
      <c r="AT144" s="9">
        <v>24.585609869999999</v>
      </c>
      <c r="AU144" s="9">
        <v>24.735888379999999</v>
      </c>
      <c r="AV144" s="9">
        <v>24.834686649999998</v>
      </c>
      <c r="AW144" s="9">
        <v>24.901684419999999</v>
      </c>
      <c r="AX144" s="9">
        <v>24.94849997</v>
      </c>
    </row>
    <row r="145" spans="1:50">
      <c r="A145" s="51"/>
      <c r="B145" s="55"/>
      <c r="C145" t="s">
        <v>174</v>
      </c>
      <c r="D145" s="9">
        <v>9.9222405427355298</v>
      </c>
      <c r="E145" s="9">
        <v>9.96200130838813</v>
      </c>
      <c r="F145" s="9">
        <v>10.001721440000001</v>
      </c>
      <c r="G145" s="9">
        <v>9.8388373639999998</v>
      </c>
      <c r="H145" s="9">
        <v>9.593320039</v>
      </c>
      <c r="I145" s="9">
        <v>8.9878939439999996</v>
      </c>
      <c r="J145" s="9">
        <v>8.5724571610000009</v>
      </c>
      <c r="K145" s="9">
        <v>8.2747074890000007</v>
      </c>
      <c r="L145" s="9">
        <v>7.9765233599999998</v>
      </c>
      <c r="M145" s="9">
        <v>7.6047188669999999</v>
      </c>
      <c r="N145" s="9">
        <v>7.2028064629999999</v>
      </c>
      <c r="O145" s="9">
        <v>6.7582450779999999</v>
      </c>
      <c r="P145" s="9">
        <v>6.7655209249999997</v>
      </c>
      <c r="Q145" s="9">
        <v>7.084965414</v>
      </c>
      <c r="R145" s="9">
        <v>7.6073701170000003</v>
      </c>
      <c r="S145" s="9">
        <v>8.1618463349999999</v>
      </c>
      <c r="T145" s="9">
        <v>8.7520624340000008</v>
      </c>
      <c r="U145" s="9">
        <v>9.1812323120000006</v>
      </c>
      <c r="V145" s="9">
        <v>9.4964841230000001</v>
      </c>
      <c r="W145" s="9">
        <v>9.7308619099999998</v>
      </c>
      <c r="X145" s="9">
        <v>9.7213465110000001</v>
      </c>
      <c r="Y145" s="9">
        <v>9.6003555239999905</v>
      </c>
      <c r="Z145" s="9">
        <v>9.5179005459999999</v>
      </c>
      <c r="AA145" s="9">
        <v>9.4662696999999998</v>
      </c>
      <c r="AB145" s="9">
        <v>9.4364001900000005</v>
      </c>
      <c r="AC145" s="9">
        <v>9.427293379</v>
      </c>
      <c r="AD145" s="9">
        <v>9.4304624080000004</v>
      </c>
      <c r="AE145" s="9">
        <v>9.4630167410000006</v>
      </c>
      <c r="AF145" s="9">
        <v>9.5130218499999994</v>
      </c>
      <c r="AG145" s="9">
        <v>9.5737392060000008</v>
      </c>
      <c r="AH145" s="9">
        <v>9.6413151740000007</v>
      </c>
      <c r="AI145" s="9">
        <v>9.7129218999999996</v>
      </c>
      <c r="AJ145" s="9">
        <v>9.7853860259999994</v>
      </c>
      <c r="AK145" s="9">
        <v>9.8577952710000005</v>
      </c>
      <c r="AL145" s="9">
        <v>9.9296801689999903</v>
      </c>
      <c r="AM145" s="9">
        <v>10.00088863</v>
      </c>
      <c r="AN145" s="9">
        <v>10.07121263</v>
      </c>
      <c r="AO145" s="9">
        <v>10.135385469999999</v>
      </c>
      <c r="AP145" s="9">
        <v>10.1957503</v>
      </c>
      <c r="AQ145" s="9">
        <v>10.25370766</v>
      </c>
      <c r="AR145" s="9">
        <v>10.31008046</v>
      </c>
      <c r="AS145" s="9">
        <v>10.365148530000001</v>
      </c>
      <c r="AT145" s="9">
        <v>10.4092746</v>
      </c>
      <c r="AU145" s="9">
        <v>10.447469079999999</v>
      </c>
      <c r="AV145" s="9">
        <v>10.482410460000001</v>
      </c>
      <c r="AW145" s="9">
        <v>10.51534681</v>
      </c>
      <c r="AX145" s="9">
        <v>10.54745907</v>
      </c>
    </row>
    <row r="146" spans="1:50">
      <c r="A146" s="51"/>
      <c r="B146" s="55"/>
      <c r="C146" t="s">
        <v>175</v>
      </c>
      <c r="D146" s="9">
        <v>1.0272700044601699</v>
      </c>
      <c r="E146" s="9">
        <v>1.0313865184403901</v>
      </c>
      <c r="F146" s="9">
        <v>1.035498823</v>
      </c>
      <c r="G146" s="9">
        <v>1.102032511</v>
      </c>
      <c r="H146" s="9">
        <v>1.2112053890000001</v>
      </c>
      <c r="I146" s="9">
        <v>1.3064047050000001</v>
      </c>
      <c r="J146" s="9">
        <v>1.449576752</v>
      </c>
      <c r="K146" s="9">
        <v>1.6358300189999999</v>
      </c>
      <c r="L146" s="9">
        <v>1.847354537</v>
      </c>
      <c r="M146" s="9">
        <v>2.0704775290000001</v>
      </c>
      <c r="N146" s="9">
        <v>2.3085907720000001</v>
      </c>
      <c r="O146" s="9">
        <v>2.5508543459999999</v>
      </c>
      <c r="P146" s="9">
        <v>2.5618987139999998</v>
      </c>
      <c r="Q146" s="9">
        <v>2.4777329130000001</v>
      </c>
      <c r="R146" s="9">
        <v>2.35461542</v>
      </c>
      <c r="S146" s="9">
        <v>2.1867274910000001</v>
      </c>
      <c r="T146" s="9">
        <v>2.0048097899999999</v>
      </c>
      <c r="U146" s="9">
        <v>2.057059561</v>
      </c>
      <c r="V146" s="9">
        <v>2.1963256539999998</v>
      </c>
      <c r="W146" s="9">
        <v>2.3650252749999998</v>
      </c>
      <c r="X146" s="9">
        <v>2.4461952710000001</v>
      </c>
      <c r="Y146" s="9">
        <v>2.4823079309999998</v>
      </c>
      <c r="Z146" s="9">
        <v>2.5228412530000002</v>
      </c>
      <c r="AA146" s="9">
        <v>2.5679419189999999</v>
      </c>
      <c r="AB146" s="9">
        <v>2.6165094340000001</v>
      </c>
      <c r="AC146" s="9">
        <v>2.6681534660000001</v>
      </c>
      <c r="AD146" s="9">
        <v>2.7214297740000002</v>
      </c>
      <c r="AE146" s="9">
        <v>2.762476698</v>
      </c>
      <c r="AF146" s="9">
        <v>2.7975413869999999</v>
      </c>
      <c r="AG146" s="9">
        <v>2.8299022319999998</v>
      </c>
      <c r="AH146" s="9">
        <v>2.8616079609999998</v>
      </c>
      <c r="AI146" s="9">
        <v>2.893152824</v>
      </c>
      <c r="AJ146" s="9">
        <v>2.9620674500000002</v>
      </c>
      <c r="AK146" s="9">
        <v>3.049371244</v>
      </c>
      <c r="AL146" s="9">
        <v>3.1451801709999998</v>
      </c>
      <c r="AM146" s="9">
        <v>3.2461047860000001</v>
      </c>
      <c r="AN146" s="9">
        <v>3.3484480219999999</v>
      </c>
      <c r="AO146" s="9">
        <v>3.4172456439999999</v>
      </c>
      <c r="AP146" s="9">
        <v>3.4675724259999998</v>
      </c>
      <c r="AQ146" s="9">
        <v>3.5078938609999999</v>
      </c>
      <c r="AR146" s="9">
        <v>3.5428579689999999</v>
      </c>
      <c r="AS146" s="9">
        <v>3.574913617</v>
      </c>
      <c r="AT146" s="9">
        <v>3.6060987550000001</v>
      </c>
      <c r="AU146" s="9">
        <v>3.63684129</v>
      </c>
      <c r="AV146" s="9">
        <v>3.667361053</v>
      </c>
      <c r="AW146" s="9">
        <v>3.6977040730000001</v>
      </c>
      <c r="AX146" s="9">
        <v>3.7280692819999999</v>
      </c>
    </row>
    <row r="147" spans="1:50">
      <c r="A147" s="51"/>
      <c r="B147" s="56" t="s">
        <v>176</v>
      </c>
      <c r="C147" t="s">
        <v>177</v>
      </c>
      <c r="D147" s="9">
        <v>22.439119859509798</v>
      </c>
      <c r="E147" s="9">
        <v>22.5290387223253</v>
      </c>
      <c r="F147" s="9">
        <v>22.607860840000001</v>
      </c>
      <c r="G147" s="9">
        <v>22.283604799999999</v>
      </c>
      <c r="H147" s="9">
        <v>21.50684408</v>
      </c>
      <c r="I147" s="9">
        <v>20.281807260000001</v>
      </c>
      <c r="J147" s="9">
        <v>19.448308730000001</v>
      </c>
      <c r="K147" s="9">
        <v>18.67264261</v>
      </c>
      <c r="L147" s="9">
        <v>17.6773147</v>
      </c>
      <c r="M147" s="9">
        <v>16.703376030000001</v>
      </c>
      <c r="N147" s="9">
        <v>15.84951882</v>
      </c>
      <c r="O147" s="9">
        <v>15.14878992</v>
      </c>
      <c r="P147" s="9">
        <v>14.6737287</v>
      </c>
      <c r="Q147" s="9">
        <v>14.334132520000001</v>
      </c>
      <c r="R147" s="9">
        <v>13.87248859</v>
      </c>
      <c r="S147" s="9">
        <v>13.37467829</v>
      </c>
      <c r="T147" s="9">
        <v>12.87715977</v>
      </c>
      <c r="U147" s="9">
        <v>12.515430569999999</v>
      </c>
      <c r="V147" s="9">
        <v>12.260719079999999</v>
      </c>
      <c r="W147" s="9">
        <v>12.04478681</v>
      </c>
      <c r="X147" s="9">
        <v>11.82595841</v>
      </c>
      <c r="Y147" s="9">
        <v>11.742582609999999</v>
      </c>
      <c r="Z147" s="9">
        <v>11.73711411</v>
      </c>
      <c r="AA147" s="9">
        <v>11.76873443</v>
      </c>
      <c r="AB147" s="9">
        <v>11.809194209999999</v>
      </c>
      <c r="AC147" s="9">
        <v>11.84888952</v>
      </c>
      <c r="AD147" s="9">
        <v>11.884918040000001</v>
      </c>
      <c r="AE147" s="9">
        <v>11.94471454</v>
      </c>
      <c r="AF147" s="9">
        <v>12.014198390000001</v>
      </c>
      <c r="AG147" s="9">
        <v>12.086819009999999</v>
      </c>
      <c r="AH147" s="9">
        <v>12.1553956</v>
      </c>
      <c r="AI147" s="9">
        <v>12.21607904</v>
      </c>
      <c r="AJ147" s="9">
        <v>12.273224799999999</v>
      </c>
      <c r="AK147" s="9">
        <v>12.323871069999999</v>
      </c>
      <c r="AL147" s="9">
        <v>12.37077202</v>
      </c>
      <c r="AM147" s="9">
        <v>12.41339578</v>
      </c>
      <c r="AN147" s="9">
        <v>12.45249443</v>
      </c>
      <c r="AO147" s="9">
        <v>12.403383529999999</v>
      </c>
      <c r="AP147" s="9">
        <v>12.30489045</v>
      </c>
      <c r="AQ147" s="9">
        <v>12.181912909999999</v>
      </c>
      <c r="AR147" s="9">
        <v>12.049456019999999</v>
      </c>
      <c r="AS147" s="9">
        <v>11.91495364</v>
      </c>
      <c r="AT147" s="9">
        <v>11.76027257</v>
      </c>
      <c r="AU147" s="9">
        <v>11.5976208</v>
      </c>
      <c r="AV147" s="9">
        <v>11.43177726</v>
      </c>
      <c r="AW147" s="9">
        <v>11.26556866</v>
      </c>
      <c r="AX147" s="9">
        <v>11.101737849999999</v>
      </c>
    </row>
    <row r="148" spans="1:50">
      <c r="A148" s="51"/>
      <c r="B148" s="56"/>
      <c r="C148" t="s">
        <v>178</v>
      </c>
      <c r="D148" s="9">
        <v>2.4210524975594598</v>
      </c>
      <c r="E148" s="9">
        <v>2.4307542277859602</v>
      </c>
      <c r="F148" s="9">
        <v>2.4395587010000002</v>
      </c>
      <c r="G148" s="9">
        <v>3.173085076</v>
      </c>
      <c r="H148" s="9">
        <v>4.2885247160000004</v>
      </c>
      <c r="I148" s="9">
        <v>5.5968798380000004</v>
      </c>
      <c r="J148" s="9">
        <v>7.1562754609999999</v>
      </c>
      <c r="K148" s="9">
        <v>8.8011767499999998</v>
      </c>
      <c r="L148" s="9">
        <v>10.2785283</v>
      </c>
      <c r="M148" s="9">
        <v>11.561820450000001</v>
      </c>
      <c r="N148" s="9">
        <v>12.63545304</v>
      </c>
      <c r="O148" s="9">
        <v>13.452309250000001</v>
      </c>
      <c r="P148" s="9">
        <v>14.1565724</v>
      </c>
      <c r="Q148" s="9">
        <v>14.81299222</v>
      </c>
      <c r="R148" s="9">
        <v>15.23170844</v>
      </c>
      <c r="S148" s="9">
        <v>15.523751130000001</v>
      </c>
      <c r="T148" s="9">
        <v>15.772835990000001</v>
      </c>
      <c r="U148" s="9">
        <v>16.363161389999998</v>
      </c>
      <c r="V148" s="9">
        <v>16.806886550000002</v>
      </c>
      <c r="W148" s="9">
        <v>17.13937219</v>
      </c>
      <c r="X148" s="9">
        <v>17.187945639999999</v>
      </c>
      <c r="Y148" s="9">
        <v>17.298595129999999</v>
      </c>
      <c r="Z148" s="9">
        <v>17.538008739999999</v>
      </c>
      <c r="AA148" s="9">
        <v>17.840081390000002</v>
      </c>
      <c r="AB148" s="9">
        <v>18.16214433</v>
      </c>
      <c r="AC148" s="9">
        <v>18.494317209999998</v>
      </c>
      <c r="AD148" s="9">
        <v>18.832792640000001</v>
      </c>
      <c r="AE148" s="9">
        <v>19.22028164</v>
      </c>
      <c r="AF148" s="9">
        <v>19.635114690000002</v>
      </c>
      <c r="AG148" s="9">
        <v>20.06773866</v>
      </c>
      <c r="AH148" s="9">
        <v>20.508926750000001</v>
      </c>
      <c r="AI148" s="9">
        <v>20.951004430000001</v>
      </c>
      <c r="AJ148" s="9">
        <v>21.24117386</v>
      </c>
      <c r="AK148" s="9">
        <v>21.446203619999999</v>
      </c>
      <c r="AL148" s="9">
        <v>21.609751500000002</v>
      </c>
      <c r="AM148" s="9">
        <v>21.751508170000001</v>
      </c>
      <c r="AN148" s="9">
        <v>21.883163410000002</v>
      </c>
      <c r="AO148" s="9">
        <v>21.886088220000001</v>
      </c>
      <c r="AP148" s="9">
        <v>21.815738540000002</v>
      </c>
      <c r="AQ148" s="9">
        <v>21.709571610000001</v>
      </c>
      <c r="AR148" s="9">
        <v>21.590805020000001</v>
      </c>
      <c r="AS148" s="9">
        <v>21.470717520000001</v>
      </c>
      <c r="AT148" s="9">
        <v>21.267215709999999</v>
      </c>
      <c r="AU148" s="9">
        <v>21.025768769999999</v>
      </c>
      <c r="AV148" s="9">
        <v>20.767018629999999</v>
      </c>
      <c r="AW148" s="9">
        <v>20.50229169</v>
      </c>
      <c r="AX148" s="9">
        <v>20.24033412</v>
      </c>
    </row>
    <row r="149" spans="1:50">
      <c r="A149" s="51"/>
      <c r="B149" s="56"/>
      <c r="C149" t="s">
        <v>179</v>
      </c>
      <c r="D149" s="9">
        <v>1.1038136638077101</v>
      </c>
      <c r="E149" s="9">
        <v>1.10823690634267</v>
      </c>
      <c r="F149" s="9">
        <v>1.1119666260000001</v>
      </c>
      <c r="G149" s="9">
        <v>1.1202747740000001</v>
      </c>
      <c r="H149" s="9">
        <v>1.1168723380000001</v>
      </c>
      <c r="I149" s="9">
        <v>1.095355842</v>
      </c>
      <c r="J149" s="9">
        <v>1.0949683560000001</v>
      </c>
      <c r="K149" s="9">
        <v>1.097773536</v>
      </c>
      <c r="L149" s="9">
        <v>1.0861804070000001</v>
      </c>
      <c r="M149" s="9">
        <v>1.0719928919999999</v>
      </c>
      <c r="N149" s="9">
        <v>1.062501674</v>
      </c>
      <c r="O149" s="9">
        <v>1.0605130760000001</v>
      </c>
      <c r="P149" s="9">
        <v>1.339231912</v>
      </c>
      <c r="Q149" s="9">
        <v>1.8074894909999999</v>
      </c>
      <c r="R149" s="9">
        <v>2.408960601</v>
      </c>
      <c r="S149" s="9">
        <v>3.1212477359999999</v>
      </c>
      <c r="T149" s="9">
        <v>3.9290013419999998</v>
      </c>
      <c r="U149" s="9">
        <v>4.3938534870000003</v>
      </c>
      <c r="V149" s="9">
        <v>4.4566301509999997</v>
      </c>
      <c r="W149" s="9">
        <v>4.2826423880000002</v>
      </c>
      <c r="X149" s="9">
        <v>4.7289685700000001</v>
      </c>
      <c r="Y149" s="9">
        <v>5.5507195129999998</v>
      </c>
      <c r="Z149" s="9">
        <v>6.0538750539999997</v>
      </c>
      <c r="AA149" s="9">
        <v>6.3446299399999999</v>
      </c>
      <c r="AB149" s="9">
        <v>6.5034437599999997</v>
      </c>
      <c r="AC149" s="9">
        <v>6.5863123999999997</v>
      </c>
      <c r="AD149" s="9">
        <v>6.6281995970000001</v>
      </c>
      <c r="AE149" s="9">
        <v>6.7924621250000001</v>
      </c>
      <c r="AF149" s="9">
        <v>7.0226493620000001</v>
      </c>
      <c r="AG149" s="9">
        <v>7.2903095130000004</v>
      </c>
      <c r="AH149" s="9">
        <v>7.5796225440000002</v>
      </c>
      <c r="AI149" s="9">
        <v>7.8801258770000002</v>
      </c>
      <c r="AJ149" s="9">
        <v>8.2016170499999994</v>
      </c>
      <c r="AK149" s="9">
        <v>8.5334034429999903</v>
      </c>
      <c r="AL149" s="9">
        <v>8.8722904949999997</v>
      </c>
      <c r="AM149" s="9">
        <v>9.2181421399999994</v>
      </c>
      <c r="AN149" s="9">
        <v>9.5682340470000007</v>
      </c>
      <c r="AO149" s="9">
        <v>9.8382385049999996</v>
      </c>
      <c r="AP149" s="9">
        <v>10.05895889</v>
      </c>
      <c r="AQ149" s="9">
        <v>10.25121341</v>
      </c>
      <c r="AR149" s="9">
        <v>10.42824661</v>
      </c>
      <c r="AS149" s="9">
        <v>10.59707815</v>
      </c>
      <c r="AT149" s="9">
        <v>10.714799660000001</v>
      </c>
      <c r="AU149" s="9">
        <v>10.805605310000001</v>
      </c>
      <c r="AV149" s="9">
        <v>10.881068620000001</v>
      </c>
      <c r="AW149" s="9">
        <v>10.9477811</v>
      </c>
      <c r="AX149" s="9">
        <v>11.010916679999999</v>
      </c>
    </row>
    <row r="150" spans="1:50">
      <c r="A150" s="51"/>
      <c r="B150" s="56"/>
      <c r="C150" t="s">
        <v>180</v>
      </c>
      <c r="D150" s="9">
        <v>0.78088785454668397</v>
      </c>
      <c r="E150" s="9">
        <v>0.78401705695332402</v>
      </c>
      <c r="F150" s="9">
        <v>0.78685472769999998</v>
      </c>
      <c r="G150" s="9">
        <v>0.79648062620000004</v>
      </c>
      <c r="H150" s="9">
        <v>0.7995925223</v>
      </c>
      <c r="I150" s="9">
        <v>0.79052031060000005</v>
      </c>
      <c r="J150" s="9">
        <v>0.79707556199999996</v>
      </c>
      <c r="K150" s="9">
        <v>0.80627971210000005</v>
      </c>
      <c r="L150" s="9">
        <v>0.80498851100000002</v>
      </c>
      <c r="M150" s="9">
        <v>0.80164131220000001</v>
      </c>
      <c r="N150" s="9">
        <v>0.80160733350000002</v>
      </c>
      <c r="O150" s="9">
        <v>0.80707265859999999</v>
      </c>
      <c r="P150" s="9">
        <v>1.007619987</v>
      </c>
      <c r="Q150" s="9">
        <v>1.3374180550000001</v>
      </c>
      <c r="R150" s="9">
        <v>1.7521169270000001</v>
      </c>
      <c r="S150" s="9">
        <v>2.2334697600000002</v>
      </c>
      <c r="T150" s="9">
        <v>2.7689830560000002</v>
      </c>
      <c r="U150" s="9">
        <v>2.9551129110000001</v>
      </c>
      <c r="V150" s="9">
        <v>2.8131598609999999</v>
      </c>
      <c r="W150" s="9">
        <v>2.4950150930000001</v>
      </c>
      <c r="X150" s="9">
        <v>2.3464907820000001</v>
      </c>
      <c r="Y150" s="9">
        <v>2.3013314340000002</v>
      </c>
      <c r="Z150" s="9">
        <v>2.2896773690000001</v>
      </c>
      <c r="AA150" s="9">
        <v>2.2928995740000002</v>
      </c>
      <c r="AB150" s="9">
        <v>2.3010255800000001</v>
      </c>
      <c r="AC150" s="9">
        <v>2.3100839710000001</v>
      </c>
      <c r="AD150" s="9">
        <v>2.3193056740000002</v>
      </c>
      <c r="AE150" s="9">
        <v>2.3247157110000001</v>
      </c>
      <c r="AF150" s="9">
        <v>2.328089807</v>
      </c>
      <c r="AG150" s="9">
        <v>2.3307000119999999</v>
      </c>
      <c r="AH150" s="9">
        <v>2.3325863519999999</v>
      </c>
      <c r="AI150" s="9">
        <v>2.3337210480000001</v>
      </c>
      <c r="AJ150" s="9">
        <v>2.333083394</v>
      </c>
      <c r="AK150" s="9">
        <v>2.3313342700000002</v>
      </c>
      <c r="AL150" s="9">
        <v>2.3295579919999998</v>
      </c>
      <c r="AM150" s="9">
        <v>2.327904169</v>
      </c>
      <c r="AN150" s="9">
        <v>2.3265194249999999</v>
      </c>
      <c r="AO150" s="9">
        <v>2.3122009480000001</v>
      </c>
      <c r="AP150" s="9">
        <v>2.2907234600000002</v>
      </c>
      <c r="AQ150" s="9">
        <v>2.2659268789999998</v>
      </c>
      <c r="AR150" s="9">
        <v>2.2401694619999999</v>
      </c>
      <c r="AS150" s="9">
        <v>2.2145746709999998</v>
      </c>
      <c r="AT150" s="9">
        <v>2.1887804649999998</v>
      </c>
      <c r="AU150" s="9">
        <v>2.1633754189999999</v>
      </c>
      <c r="AV150" s="9">
        <v>2.138334591</v>
      </c>
      <c r="AW150" s="9">
        <v>2.1137036440000001</v>
      </c>
      <c r="AX150" s="9">
        <v>2.089808101</v>
      </c>
    </row>
    <row r="151" spans="1:50">
      <c r="A151" s="51"/>
      <c r="B151" s="56"/>
      <c r="C151" t="s">
        <v>181</v>
      </c>
      <c r="D151" s="9">
        <v>0.52218743724451999</v>
      </c>
      <c r="E151" s="9">
        <v>0.52427996586540804</v>
      </c>
      <c r="F151" s="9">
        <v>0.52617729229999999</v>
      </c>
      <c r="G151" s="9">
        <v>0.54626010800000002</v>
      </c>
      <c r="H151" s="9">
        <v>0.56996816880000001</v>
      </c>
      <c r="I151" s="9">
        <v>0.58970666500000002</v>
      </c>
      <c r="J151" s="9">
        <v>0.62433488260000003</v>
      </c>
      <c r="K151" s="9">
        <v>0.66421891870000005</v>
      </c>
      <c r="L151" s="9">
        <v>0.69799822079999996</v>
      </c>
      <c r="M151" s="9">
        <v>0.73177350779999994</v>
      </c>
      <c r="N151" s="9">
        <v>0.77022673100000005</v>
      </c>
      <c r="O151" s="9">
        <v>0.81594186420000003</v>
      </c>
      <c r="P151" s="9">
        <v>0.93497020799999997</v>
      </c>
      <c r="Q151" s="9">
        <v>1.106135476</v>
      </c>
      <c r="R151" s="9">
        <v>1.3014001449999999</v>
      </c>
      <c r="S151" s="9">
        <v>1.516895025</v>
      </c>
      <c r="T151" s="9">
        <v>1.75205335</v>
      </c>
      <c r="U151" s="9">
        <v>1.9086424989999999</v>
      </c>
      <c r="V151" s="9">
        <v>1.9476105560000001</v>
      </c>
      <c r="W151" s="9">
        <v>1.916838778</v>
      </c>
      <c r="X151" s="9">
        <v>1.9000181709999999</v>
      </c>
      <c r="Y151" s="9">
        <v>1.9138298380000001</v>
      </c>
      <c r="Z151" s="9">
        <v>1.9394132120000001</v>
      </c>
      <c r="AA151" s="9">
        <v>1.970475821</v>
      </c>
      <c r="AB151" s="9">
        <v>2.0027682229999999</v>
      </c>
      <c r="AC151" s="9">
        <v>2.035088182</v>
      </c>
      <c r="AD151" s="9">
        <v>2.067417249</v>
      </c>
      <c r="AE151" s="9">
        <v>2.0861546729999998</v>
      </c>
      <c r="AF151" s="9">
        <v>2.097552759</v>
      </c>
      <c r="AG151" s="9">
        <v>2.1053349809999999</v>
      </c>
      <c r="AH151" s="9">
        <v>2.1109999570000002</v>
      </c>
      <c r="AI151" s="9">
        <v>2.1152485379999999</v>
      </c>
      <c r="AJ151" s="9">
        <v>2.117293198</v>
      </c>
      <c r="AK151" s="9">
        <v>2.1180499560000001</v>
      </c>
      <c r="AL151" s="9">
        <v>2.1186667269999999</v>
      </c>
      <c r="AM151" s="9">
        <v>2.119456467</v>
      </c>
      <c r="AN151" s="9">
        <v>2.1205429320000002</v>
      </c>
      <c r="AO151" s="9">
        <v>2.1100608940000001</v>
      </c>
      <c r="AP151" s="9">
        <v>2.0930855240000001</v>
      </c>
      <c r="AQ151" s="9">
        <v>2.073039627</v>
      </c>
      <c r="AR151" s="9">
        <v>2.0520470639999999</v>
      </c>
      <c r="AS151" s="9">
        <v>2.0311289019999998</v>
      </c>
      <c r="AT151" s="9">
        <v>2.009315537</v>
      </c>
      <c r="AU151" s="9">
        <v>1.987468732</v>
      </c>
      <c r="AV151" s="9">
        <v>1.9657376719999999</v>
      </c>
      <c r="AW151" s="9">
        <v>1.9442575</v>
      </c>
      <c r="AX151" s="9">
        <v>1.9233808699999999</v>
      </c>
    </row>
    <row r="152" spans="1:50">
      <c r="A152" s="51"/>
      <c r="B152" s="56"/>
      <c r="C152" t="s">
        <v>182</v>
      </c>
      <c r="D152" s="9">
        <v>0.97330043380902398</v>
      </c>
      <c r="E152" s="9">
        <v>0.97720067894938101</v>
      </c>
      <c r="F152" s="9">
        <v>0.98073666410000004</v>
      </c>
      <c r="G152" s="9">
        <v>1.1498615160000001</v>
      </c>
      <c r="H152" s="9">
        <v>1.445702896</v>
      </c>
      <c r="I152" s="9">
        <v>1.8643002049999999</v>
      </c>
      <c r="J152" s="9">
        <v>2.5010711539999999</v>
      </c>
      <c r="K152" s="9">
        <v>3.3992156050000002</v>
      </c>
      <c r="L152" s="9">
        <v>4.5805133949999997</v>
      </c>
      <c r="M152" s="9">
        <v>6.1644758250000002</v>
      </c>
      <c r="N152" s="9">
        <v>8.3252290690000006</v>
      </c>
      <c r="O152" s="9">
        <v>11.301839360000001</v>
      </c>
      <c r="P152" s="9">
        <v>13.013251800000001</v>
      </c>
      <c r="Q152" s="9">
        <v>13.70721754</v>
      </c>
      <c r="R152" s="9">
        <v>13.5487401</v>
      </c>
      <c r="S152" s="9">
        <v>12.919442</v>
      </c>
      <c r="T152" s="9">
        <v>12.065889289999999</v>
      </c>
      <c r="U152" s="9">
        <v>12.094847939999999</v>
      </c>
      <c r="V152" s="9">
        <v>12.223267529999999</v>
      </c>
      <c r="W152" s="9">
        <v>12.3805125</v>
      </c>
      <c r="X152" s="9">
        <v>12.63524872</v>
      </c>
      <c r="Y152" s="9">
        <v>13.09873041</v>
      </c>
      <c r="Z152" s="9">
        <v>13.751548059999999</v>
      </c>
      <c r="AA152" s="9">
        <v>14.50517033</v>
      </c>
      <c r="AB152" s="9">
        <v>15.303669810000001</v>
      </c>
      <c r="AC152" s="9">
        <v>16.14111587</v>
      </c>
      <c r="AD152" s="9">
        <v>17.00007974</v>
      </c>
      <c r="AE152" s="9">
        <v>17.783534230000001</v>
      </c>
      <c r="AF152" s="9">
        <v>18.524285689999999</v>
      </c>
      <c r="AG152" s="9">
        <v>19.244021629999999</v>
      </c>
      <c r="AH152" s="9">
        <v>19.964836569999999</v>
      </c>
      <c r="AI152" s="9">
        <v>20.68390913</v>
      </c>
      <c r="AJ152" s="9">
        <v>21.23326556</v>
      </c>
      <c r="AK152" s="9">
        <v>21.687630510000002</v>
      </c>
      <c r="AL152" s="9">
        <v>22.095946789999999</v>
      </c>
      <c r="AM152" s="9">
        <v>22.488439440000001</v>
      </c>
      <c r="AN152" s="9">
        <v>22.87532942</v>
      </c>
      <c r="AO152" s="9">
        <v>23.11596995</v>
      </c>
      <c r="AP152" s="9">
        <v>23.27062707</v>
      </c>
      <c r="AQ152" s="9">
        <v>23.380284530000001</v>
      </c>
      <c r="AR152" s="9">
        <v>23.470685599999999</v>
      </c>
      <c r="AS152" s="9">
        <v>23.5547477</v>
      </c>
      <c r="AT152" s="9">
        <v>23.695895610000001</v>
      </c>
      <c r="AU152" s="9">
        <v>23.86781191</v>
      </c>
      <c r="AV152" s="9">
        <v>24.052888549999999</v>
      </c>
      <c r="AW152" s="9">
        <v>24.242473329999999</v>
      </c>
      <c r="AX152" s="9">
        <v>24.435647979999999</v>
      </c>
    </row>
    <row r="155" spans="1:50">
      <c r="A155" s="51" t="s">
        <v>196</v>
      </c>
      <c r="B155" s="42" t="s">
        <v>184</v>
      </c>
      <c r="C155" t="s">
        <v>185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>
      <c r="A156" s="51"/>
      <c r="B156" s="55" t="s">
        <v>164</v>
      </c>
      <c r="C156" t="s">
        <v>165</v>
      </c>
      <c r="D156" s="9">
        <v>61.554968334335925</v>
      </c>
      <c r="E156" s="9">
        <v>61.554968334336053</v>
      </c>
      <c r="F156" s="9">
        <v>61.558206370781953</v>
      </c>
      <c r="G156" s="9">
        <v>60.619114708456657</v>
      </c>
      <c r="H156" s="9">
        <v>68.826464791615209</v>
      </c>
      <c r="I156" s="9">
        <v>55.425099534909236</v>
      </c>
      <c r="J156" s="9">
        <v>62.444775215243169</v>
      </c>
      <c r="K156" s="9">
        <v>69.961162550766034</v>
      </c>
      <c r="L156" s="9">
        <v>77.870642188659716</v>
      </c>
      <c r="M156" s="9">
        <v>73.214540710432502</v>
      </c>
      <c r="N156" s="9">
        <v>67.196480260607004</v>
      </c>
      <c r="O156" s="9">
        <v>55.872226199873658</v>
      </c>
      <c r="P156" s="9">
        <v>50.931692741276542</v>
      </c>
      <c r="Q156" s="9">
        <v>55.899929205853162</v>
      </c>
      <c r="R156" s="9">
        <v>64.8257527880331</v>
      </c>
      <c r="S156" s="9">
        <v>60.193457364529536</v>
      </c>
      <c r="T156" s="9">
        <v>63.305461930285091</v>
      </c>
      <c r="U156" s="9">
        <v>66.5444985095709</v>
      </c>
      <c r="V156" s="9">
        <v>69.952008183020325</v>
      </c>
      <c r="W156" s="9">
        <v>73.550035910790768</v>
      </c>
      <c r="X156" s="9">
        <v>77.270800783186615</v>
      </c>
      <c r="Y156" s="9">
        <v>81.396067596421602</v>
      </c>
      <c r="Z156" s="9">
        <v>80.168740549294682</v>
      </c>
      <c r="AA156" s="9">
        <v>79.540200000374185</v>
      </c>
      <c r="AB156" s="9">
        <v>79.081367723587263</v>
      </c>
      <c r="AC156" s="9">
        <v>78.789994458900907</v>
      </c>
      <c r="AD156" s="9">
        <v>78.663633930622325</v>
      </c>
      <c r="AE156" s="9">
        <v>78.798514905080935</v>
      </c>
      <c r="AF156" s="9">
        <v>79.091754220221304</v>
      </c>
      <c r="AG156" s="9">
        <v>79.495203365657687</v>
      </c>
      <c r="AH156" s="9">
        <v>79.994311174135916</v>
      </c>
      <c r="AI156" s="9">
        <v>80.58863654101512</v>
      </c>
      <c r="AJ156" s="9">
        <v>81.097121625100328</v>
      </c>
      <c r="AK156" s="9">
        <v>81.64901768399568</v>
      </c>
      <c r="AL156" s="9">
        <v>82.222021947694898</v>
      </c>
      <c r="AM156" s="9">
        <v>82.809287253532375</v>
      </c>
      <c r="AN156" s="9">
        <v>83.404158755918033</v>
      </c>
      <c r="AO156" s="9">
        <v>84.626954405381497</v>
      </c>
      <c r="AP156" s="9">
        <v>85.886502935043026</v>
      </c>
      <c r="AQ156" s="9">
        <v>87.167230923047441</v>
      </c>
      <c r="AR156" s="9">
        <v>88.456021245213037</v>
      </c>
      <c r="AS156" s="9">
        <v>89.746939413980826</v>
      </c>
      <c r="AT156" s="9">
        <v>91.271993374603738</v>
      </c>
      <c r="AU156" s="9">
        <v>92.7914764631482</v>
      </c>
      <c r="AV156" s="9">
        <v>94.295949960013999</v>
      </c>
      <c r="AW156" s="9">
        <v>95.783233421940807</v>
      </c>
      <c r="AX156" s="9">
        <v>97.254408748065515</v>
      </c>
    </row>
    <row r="157" spans="1:50">
      <c r="A157" s="51"/>
      <c r="B157" s="55"/>
      <c r="C157" t="s">
        <v>166</v>
      </c>
      <c r="D157" s="9">
        <v>78.509006875766971</v>
      </c>
      <c r="E157" s="9">
        <v>78.509006875766971</v>
      </c>
      <c r="F157" s="9">
        <v>78.512740454057138</v>
      </c>
      <c r="G157" s="9">
        <v>72.584484742949243</v>
      </c>
      <c r="H157" s="9">
        <v>73.492499215583948</v>
      </c>
      <c r="I157" s="9">
        <v>76.275091986187022</v>
      </c>
      <c r="J157" s="9">
        <v>76.278379545988827</v>
      </c>
      <c r="K157" s="9">
        <v>76.02357093069493</v>
      </c>
      <c r="L157" s="9">
        <v>78.06229331420478</v>
      </c>
      <c r="M157" s="9">
        <v>77.833778641793828</v>
      </c>
      <c r="N157" s="9">
        <v>77.728469010579957</v>
      </c>
      <c r="O157" s="9">
        <v>75.993004674613445</v>
      </c>
      <c r="P157" s="9">
        <v>78.334272932669947</v>
      </c>
      <c r="Q157" s="9">
        <v>77.614651429422253</v>
      </c>
      <c r="R157" s="9">
        <v>78.202843156226038</v>
      </c>
      <c r="S157" s="9">
        <v>78.273651279138676</v>
      </c>
      <c r="T157" s="9">
        <v>78.636929561357931</v>
      </c>
      <c r="U157" s="9">
        <v>78.269300477080634</v>
      </c>
      <c r="V157" s="9">
        <v>78.4139376130274</v>
      </c>
      <c r="W157" s="9">
        <v>78.659533128265494</v>
      </c>
      <c r="X157" s="9">
        <v>79.105187724110493</v>
      </c>
      <c r="Y157" s="9">
        <v>79.469279673756816</v>
      </c>
      <c r="Z157" s="9">
        <v>79.551303631010697</v>
      </c>
      <c r="AA157" s="9">
        <v>79.77395509439377</v>
      </c>
      <c r="AB157" s="9">
        <v>79.927781949938421</v>
      </c>
      <c r="AC157" s="9">
        <v>80.060034528557878</v>
      </c>
      <c r="AD157" s="9">
        <v>80.207512608825155</v>
      </c>
      <c r="AE157" s="9">
        <v>80.515874631574192</v>
      </c>
      <c r="AF157" s="9">
        <v>80.872251929838697</v>
      </c>
      <c r="AG157" s="9">
        <v>81.252407041333086</v>
      </c>
      <c r="AH157" s="9">
        <v>81.658920501311741</v>
      </c>
      <c r="AI157" s="9">
        <v>82.113992810583937</v>
      </c>
      <c r="AJ157" s="9">
        <v>82.408161970659208</v>
      </c>
      <c r="AK157" s="9">
        <v>82.726026693737751</v>
      </c>
      <c r="AL157" s="9">
        <v>83.045779635593291</v>
      </c>
      <c r="AM157" s="9">
        <v>83.368742498135063</v>
      </c>
      <c r="AN157" s="9">
        <v>83.689550684655671</v>
      </c>
      <c r="AO157" s="9">
        <v>83.831864407904007</v>
      </c>
      <c r="AP157" s="9">
        <v>84.025220719854602</v>
      </c>
      <c r="AQ157" s="9">
        <v>84.234483840746066</v>
      </c>
      <c r="AR157" s="9">
        <v>84.44596464368172</v>
      </c>
      <c r="AS157" s="9">
        <v>84.655738085866702</v>
      </c>
      <c r="AT157" s="9">
        <v>84.686084820567046</v>
      </c>
      <c r="AU157" s="9">
        <v>84.717126208540932</v>
      </c>
      <c r="AV157" s="9">
        <v>84.734655841194609</v>
      </c>
      <c r="AW157" s="9">
        <v>84.736374735971253</v>
      </c>
      <c r="AX157" s="9">
        <v>84.726649365209084</v>
      </c>
    </row>
    <row r="158" spans="1:50">
      <c r="A158" s="51"/>
      <c r="B158" s="55" t="s">
        <v>167</v>
      </c>
      <c r="C158" t="s">
        <v>168</v>
      </c>
      <c r="D158" s="9">
        <v>91.535926224245387</v>
      </c>
      <c r="E158" s="9">
        <v>91.535926224245387</v>
      </c>
      <c r="F158" s="9">
        <v>91.103052671281887</v>
      </c>
      <c r="G158" s="9">
        <v>91.148681902963034</v>
      </c>
      <c r="H158" s="9">
        <v>91.53607840838221</v>
      </c>
      <c r="I158" s="9">
        <v>93.512445473032841</v>
      </c>
      <c r="J158" s="9">
        <v>92.451544461634441</v>
      </c>
      <c r="K158" s="9">
        <v>92.944121112268093</v>
      </c>
      <c r="L158" s="9">
        <v>94.08083010314499</v>
      </c>
      <c r="M158" s="9">
        <v>94.824935194546342</v>
      </c>
      <c r="N158" s="9">
        <v>94.999276333781225</v>
      </c>
      <c r="O158" s="9">
        <v>95.160380135042644</v>
      </c>
      <c r="P158" s="9">
        <v>97.235278609976859</v>
      </c>
      <c r="Q158" s="9">
        <v>98.748576136584674</v>
      </c>
      <c r="R158" s="9">
        <v>100.33557860109752</v>
      </c>
      <c r="S158" s="9">
        <v>103.1068276633744</v>
      </c>
      <c r="T158" s="9">
        <v>103.44715408359103</v>
      </c>
      <c r="U158" s="9">
        <v>111.5882925968759</v>
      </c>
      <c r="V158" s="9">
        <v>120.67041626467474</v>
      </c>
      <c r="W158" s="9">
        <v>130.83648314116618</v>
      </c>
      <c r="X158" s="9">
        <v>133.29573680005191</v>
      </c>
      <c r="Y158" s="9">
        <v>134.89806468611687</v>
      </c>
      <c r="Z158" s="9">
        <v>130.27375275802046</v>
      </c>
      <c r="AA158" s="9">
        <v>128.11100691731673</v>
      </c>
      <c r="AB158" s="9">
        <v>126.17276283269628</v>
      </c>
      <c r="AC158" s="9">
        <v>124.76029894795015</v>
      </c>
      <c r="AD158" s="9">
        <v>123.64863603830651</v>
      </c>
      <c r="AE158" s="9">
        <v>123.01103399366752</v>
      </c>
      <c r="AF158" s="9">
        <v>122.4129832738481</v>
      </c>
      <c r="AG158" s="9">
        <v>121.93071285652343</v>
      </c>
      <c r="AH158" s="9">
        <v>121.57904632689663</v>
      </c>
      <c r="AI158" s="9">
        <v>121.30088533273397</v>
      </c>
      <c r="AJ158" s="9">
        <v>121.47961030157916</v>
      </c>
      <c r="AK158" s="9">
        <v>121.67416703946687</v>
      </c>
      <c r="AL158" s="9">
        <v>121.92675731041609</v>
      </c>
      <c r="AM158" s="9">
        <v>122.24331277783652</v>
      </c>
      <c r="AN158" s="9">
        <v>122.56439264502815</v>
      </c>
      <c r="AO158" s="9">
        <v>122.75757822090368</v>
      </c>
      <c r="AP158" s="9">
        <v>122.95553224804321</v>
      </c>
      <c r="AQ158" s="9">
        <v>123.1685337554495</v>
      </c>
      <c r="AR158" s="9">
        <v>123.4130208045526</v>
      </c>
      <c r="AS158" s="9">
        <v>123.64322559290827</v>
      </c>
      <c r="AT158" s="9">
        <v>123.71285297145576</v>
      </c>
      <c r="AU158" s="9">
        <v>123.70119846923929</v>
      </c>
      <c r="AV158" s="9">
        <v>123.65904504066192</v>
      </c>
      <c r="AW158" s="9">
        <v>123.61549063405282</v>
      </c>
      <c r="AX158" s="9">
        <v>123.65934436300738</v>
      </c>
    </row>
    <row r="159" spans="1:50">
      <c r="A159" s="51"/>
      <c r="B159" s="55"/>
      <c r="C159" t="s">
        <v>169</v>
      </c>
      <c r="D159" s="9">
        <v>296.32712567536964</v>
      </c>
      <c r="E159" s="9">
        <v>296.32712567536964</v>
      </c>
      <c r="F159" s="9">
        <v>294.92562023288514</v>
      </c>
      <c r="G159" s="9">
        <v>297.58529477590412</v>
      </c>
      <c r="H159" s="9">
        <v>311.53710018001942</v>
      </c>
      <c r="I159" s="9">
        <v>302.97075832356444</v>
      </c>
      <c r="J159" s="9">
        <v>310.87026090400281</v>
      </c>
      <c r="K159" s="9">
        <v>326.81582579674921</v>
      </c>
      <c r="L159" s="9">
        <v>343.95184200592627</v>
      </c>
      <c r="M159" s="9">
        <v>345.58200175915835</v>
      </c>
      <c r="N159" s="9">
        <v>340.78189690409897</v>
      </c>
      <c r="O159" s="9">
        <v>326.70310612240689</v>
      </c>
      <c r="P159" s="9">
        <v>328.72325528758637</v>
      </c>
      <c r="Q159" s="9">
        <v>346.13846790406438</v>
      </c>
      <c r="R159" s="9">
        <v>374.49842801194336</v>
      </c>
      <c r="S159" s="9">
        <v>391.6611867913789</v>
      </c>
      <c r="T159" s="9">
        <v>423.3614581875579</v>
      </c>
      <c r="U159" s="9">
        <v>361.89727454755337</v>
      </c>
      <c r="V159" s="9">
        <v>350.72168770892301</v>
      </c>
      <c r="W159" s="9">
        <v>342.92391886174283</v>
      </c>
      <c r="X159" s="9">
        <v>353.88982785439509</v>
      </c>
      <c r="Y159" s="9">
        <v>357.06946766122093</v>
      </c>
      <c r="Z159" s="9">
        <v>343.09633942944521</v>
      </c>
      <c r="AA159" s="9">
        <v>335.05117247246028</v>
      </c>
      <c r="AB159" s="9">
        <v>328.03052306040996</v>
      </c>
      <c r="AC159" s="9">
        <v>322.42555262723391</v>
      </c>
      <c r="AD159" s="9">
        <v>317.78317726476251</v>
      </c>
      <c r="AE159" s="9">
        <v>314.09674710090724</v>
      </c>
      <c r="AF159" s="9">
        <v>311.71090433099278</v>
      </c>
      <c r="AG159" s="9">
        <v>309.9488068168194</v>
      </c>
      <c r="AH159" s="9">
        <v>308.58903899775589</v>
      </c>
      <c r="AI159" s="9">
        <v>307.62806518873452</v>
      </c>
      <c r="AJ159" s="9">
        <v>308.19471889019451</v>
      </c>
      <c r="AK159" s="9">
        <v>308.35785450448299</v>
      </c>
      <c r="AL159" s="9">
        <v>308.58308816511988</v>
      </c>
      <c r="AM159" s="9">
        <v>308.89027364223909</v>
      </c>
      <c r="AN159" s="9">
        <v>309.24389013454595</v>
      </c>
      <c r="AO159" s="9">
        <v>309.19594445056981</v>
      </c>
      <c r="AP159" s="9">
        <v>310.0674818224428</v>
      </c>
      <c r="AQ159" s="9">
        <v>311.18763593707382</v>
      </c>
      <c r="AR159" s="9">
        <v>312.42984666380352</v>
      </c>
      <c r="AS159" s="9">
        <v>313.73179414809124</v>
      </c>
      <c r="AT159" s="9">
        <v>315.70467617491965</v>
      </c>
      <c r="AU159" s="9">
        <v>317.59432889504006</v>
      </c>
      <c r="AV159" s="9">
        <v>319.50106159574727</v>
      </c>
      <c r="AW159" s="9">
        <v>321.41802171600182</v>
      </c>
      <c r="AX159" s="9">
        <v>323.37854121636752</v>
      </c>
    </row>
    <row r="160" spans="1:50">
      <c r="A160" s="51"/>
      <c r="B160" s="55"/>
      <c r="C160" t="s">
        <v>170</v>
      </c>
      <c r="D160" s="9">
        <v>97.351428231583128</v>
      </c>
      <c r="E160" s="9">
        <v>97.351428231583128</v>
      </c>
      <c r="F160" s="9">
        <v>96.890109398387168</v>
      </c>
      <c r="G160" s="9">
        <v>96.763627719098579</v>
      </c>
      <c r="H160" s="9">
        <v>98.549988762706221</v>
      </c>
      <c r="I160" s="9">
        <v>99.026116105297433</v>
      </c>
      <c r="J160" s="9">
        <v>98.25378141652341</v>
      </c>
      <c r="K160" s="9">
        <v>100.18371191765786</v>
      </c>
      <c r="L160" s="9">
        <v>102.96693264912196</v>
      </c>
      <c r="M160" s="9">
        <v>103.84839666863344</v>
      </c>
      <c r="N160" s="9">
        <v>103.35913002104181</v>
      </c>
      <c r="O160" s="9">
        <v>102.2230231613057</v>
      </c>
      <c r="P160" s="9">
        <v>101.11564201201513</v>
      </c>
      <c r="Q160" s="9">
        <v>102.48745314118797</v>
      </c>
      <c r="R160" s="9">
        <v>105.45888053565371</v>
      </c>
      <c r="S160" s="9">
        <v>109.14199339866504</v>
      </c>
      <c r="T160" s="9">
        <v>110.40794624937405</v>
      </c>
      <c r="U160" s="9">
        <v>123.463901442034</v>
      </c>
      <c r="V160" s="9">
        <v>136.15348418442414</v>
      </c>
      <c r="W160" s="9">
        <v>155.72761729378337</v>
      </c>
      <c r="X160" s="9">
        <v>146.85078308122618</v>
      </c>
      <c r="Y160" s="9">
        <v>144.12708582156077</v>
      </c>
      <c r="Z160" s="9">
        <v>138.75543011504095</v>
      </c>
      <c r="AA160" s="9">
        <v>136.8218787419969</v>
      </c>
      <c r="AB160" s="9">
        <v>135.44261479507918</v>
      </c>
      <c r="AC160" s="9">
        <v>134.74500578676725</v>
      </c>
      <c r="AD160" s="9">
        <v>134.39956295758995</v>
      </c>
      <c r="AE160" s="9">
        <v>135.13105838446538</v>
      </c>
      <c r="AF160" s="9">
        <v>135.86998257383107</v>
      </c>
      <c r="AG160" s="9">
        <v>136.57835696465833</v>
      </c>
      <c r="AH160" s="9">
        <v>137.22259917181015</v>
      </c>
      <c r="AI160" s="9">
        <v>137.84729489127594</v>
      </c>
      <c r="AJ160" s="9">
        <v>138.37750669387151</v>
      </c>
      <c r="AK160" s="9">
        <v>138.91627879314433</v>
      </c>
      <c r="AL160" s="9">
        <v>139.47879074208143</v>
      </c>
      <c r="AM160" s="9">
        <v>140.0144683983865</v>
      </c>
      <c r="AN160" s="9">
        <v>140.5422684273974</v>
      </c>
      <c r="AO160" s="9">
        <v>141.00687011646335</v>
      </c>
      <c r="AP160" s="9">
        <v>141.4533863777786</v>
      </c>
      <c r="AQ160" s="9">
        <v>141.88491340378394</v>
      </c>
      <c r="AR160" s="9">
        <v>142.31826050659035</v>
      </c>
      <c r="AS160" s="9">
        <v>142.72723445048237</v>
      </c>
      <c r="AT160" s="9">
        <v>138.6356110789944</v>
      </c>
      <c r="AU160" s="9">
        <v>139.0695952399218</v>
      </c>
      <c r="AV160" s="9">
        <v>139.68534053021648</v>
      </c>
      <c r="AW160" s="9">
        <v>140.08303512139867</v>
      </c>
      <c r="AX160" s="9">
        <v>140.32688130102875</v>
      </c>
    </row>
    <row r="161" spans="1:50">
      <c r="A161" s="51"/>
      <c r="B161" s="55"/>
      <c r="C161" t="s">
        <v>171</v>
      </c>
      <c r="D161" s="9">
        <v>137.12096766415704</v>
      </c>
      <c r="E161" s="9">
        <v>137.12096766415704</v>
      </c>
      <c r="F161" s="9">
        <v>136.47198362882747</v>
      </c>
      <c r="G161" s="9">
        <v>137.92437642466561</v>
      </c>
      <c r="H161" s="9">
        <v>159.19412807136626</v>
      </c>
      <c r="I161" s="9">
        <v>150.93055627193516</v>
      </c>
      <c r="J161" s="9">
        <v>153.54448884223015</v>
      </c>
      <c r="K161" s="9">
        <v>166.90968505538899</v>
      </c>
      <c r="L161" s="9">
        <v>165.3107262795632</v>
      </c>
      <c r="M161" s="9">
        <v>152.58004832736495</v>
      </c>
      <c r="N161" s="9">
        <v>150.70105102288144</v>
      </c>
      <c r="O161" s="9">
        <v>148.9833956229437</v>
      </c>
      <c r="P161" s="9">
        <v>155.59450438679082</v>
      </c>
      <c r="Q161" s="9">
        <v>175.99783562041355</v>
      </c>
      <c r="R161" s="9">
        <v>186.40488069035962</v>
      </c>
      <c r="S161" s="9">
        <v>175.36513068828651</v>
      </c>
      <c r="T161" s="9">
        <v>191.18417131457144</v>
      </c>
      <c r="U161" s="9">
        <v>203.38395779388773</v>
      </c>
      <c r="V161" s="9">
        <v>224.48454614181128</v>
      </c>
      <c r="W161" s="9">
        <v>252.40079426873839</v>
      </c>
      <c r="X161" s="9">
        <v>263.01337543213981</v>
      </c>
      <c r="Y161" s="9">
        <v>285.44479269039573</v>
      </c>
      <c r="Z161" s="9">
        <v>267.09905146993788</v>
      </c>
      <c r="AA161" s="9">
        <v>257.94577714489617</v>
      </c>
      <c r="AB161" s="9">
        <v>250.87807090614987</v>
      </c>
      <c r="AC161" s="9">
        <v>245.43512892073591</v>
      </c>
      <c r="AD161" s="9">
        <v>241.02648740868258</v>
      </c>
      <c r="AE161" s="9">
        <v>238.18878573663216</v>
      </c>
      <c r="AF161" s="9">
        <v>235.85577080521085</v>
      </c>
      <c r="AG161" s="9">
        <v>233.87671676236582</v>
      </c>
      <c r="AH161" s="9">
        <v>232.14982739365786</v>
      </c>
      <c r="AI161" s="9">
        <v>230.67423021187614</v>
      </c>
      <c r="AJ161" s="9">
        <v>229.31295197274432</v>
      </c>
      <c r="AK161" s="9">
        <v>228.17816888929278</v>
      </c>
      <c r="AL161" s="9">
        <v>227.24282511062182</v>
      </c>
      <c r="AM161" s="9">
        <v>226.42214142184878</v>
      </c>
      <c r="AN161" s="9">
        <v>225.72044539452855</v>
      </c>
      <c r="AO161" s="9">
        <v>225.236316711905</v>
      </c>
      <c r="AP161" s="9">
        <v>224.8626683780985</v>
      </c>
      <c r="AQ161" s="9">
        <v>224.57766034623273</v>
      </c>
      <c r="AR161" s="9">
        <v>224.38778503582014</v>
      </c>
      <c r="AS161" s="9">
        <v>224.24304288150444</v>
      </c>
      <c r="AT161" s="9">
        <v>224.12653472323643</v>
      </c>
      <c r="AU161" s="9">
        <v>224.01226763996675</v>
      </c>
      <c r="AV161" s="9">
        <v>223.88838607753479</v>
      </c>
      <c r="AW161" s="9">
        <v>223.77378634445773</v>
      </c>
      <c r="AX161" s="9">
        <v>223.77462971543821</v>
      </c>
    </row>
    <row r="162" spans="1:50">
      <c r="A162" s="51"/>
      <c r="B162" s="55"/>
      <c r="C162" t="s">
        <v>172</v>
      </c>
      <c r="D162" s="9">
        <v>130.54896505945985</v>
      </c>
      <c r="E162" s="9">
        <v>130.54896505945985</v>
      </c>
      <c r="F162" s="9">
        <v>129.9320353067761</v>
      </c>
      <c r="G162" s="9">
        <v>103.1556570811739</v>
      </c>
      <c r="H162" s="9">
        <v>102.06753251938601</v>
      </c>
      <c r="I162" s="9">
        <v>105.44874541330687</v>
      </c>
      <c r="J162" s="9">
        <v>106.07907354881435</v>
      </c>
      <c r="K162" s="9">
        <v>108.62877917647486</v>
      </c>
      <c r="L162" s="9">
        <v>111.97188352351824</v>
      </c>
      <c r="M162" s="9">
        <v>114.85088105744124</v>
      </c>
      <c r="N162" s="9">
        <v>117.19553980679706</v>
      </c>
      <c r="O162" s="9">
        <v>119.85525614972613</v>
      </c>
      <c r="P162" s="9">
        <v>120.10146691715305</v>
      </c>
      <c r="Q162" s="9">
        <v>121.24008349597307</v>
      </c>
      <c r="R162" s="9">
        <v>123.01882709642024</v>
      </c>
      <c r="S162" s="9">
        <v>126.23574298835734</v>
      </c>
      <c r="T162" s="9">
        <v>127.00588727437066</v>
      </c>
      <c r="U162" s="9">
        <v>133.46611635749736</v>
      </c>
      <c r="V162" s="9">
        <v>138.85382672842465</v>
      </c>
      <c r="W162" s="9">
        <v>144.56467414693006</v>
      </c>
      <c r="X162" s="9">
        <v>138.73032655112124</v>
      </c>
      <c r="Y162" s="9">
        <v>133.14589330723635</v>
      </c>
      <c r="Z162" s="9">
        <v>128.6232848715066</v>
      </c>
      <c r="AA162" s="9">
        <v>126.59848848105042</v>
      </c>
      <c r="AB162" s="9">
        <v>124.54319607585626</v>
      </c>
      <c r="AC162" s="9">
        <v>123.75103824522346</v>
      </c>
      <c r="AD162" s="9">
        <v>122.78467428469143</v>
      </c>
      <c r="AE162" s="9">
        <v>121.45717180995166</v>
      </c>
      <c r="AF162" s="9">
        <v>120.27088535158444</v>
      </c>
      <c r="AG162" s="9">
        <v>119.10406809168242</v>
      </c>
      <c r="AH162" s="9">
        <v>117.8202024612219</v>
      </c>
      <c r="AI162" s="9">
        <v>116.59049018251596</v>
      </c>
      <c r="AJ162" s="9">
        <v>115.19767839114789</v>
      </c>
      <c r="AK162" s="9">
        <v>113.92204805525378</v>
      </c>
      <c r="AL162" s="9">
        <v>112.72180318859621</v>
      </c>
      <c r="AM162" s="9">
        <v>111.47517300548681</v>
      </c>
      <c r="AN162" s="9">
        <v>110.27785318281916</v>
      </c>
      <c r="AO162" s="9">
        <v>108.92119478971055</v>
      </c>
      <c r="AP162" s="9">
        <v>107.59469232627187</v>
      </c>
      <c r="AQ162" s="9">
        <v>106.28675300919723</v>
      </c>
      <c r="AR162" s="9">
        <v>105.00337453200832</v>
      </c>
      <c r="AS162" s="9">
        <v>103.73290203009786</v>
      </c>
      <c r="AT162" s="9">
        <v>102.54052808025561</v>
      </c>
      <c r="AU162" s="9">
        <v>101.38567243007067</v>
      </c>
      <c r="AV162" s="9">
        <v>100.2469472339657</v>
      </c>
      <c r="AW162" s="9">
        <v>99.130275670406036</v>
      </c>
      <c r="AX162" s="9">
        <v>98.066250824892109</v>
      </c>
    </row>
    <row r="163" spans="1:50">
      <c r="A163" s="51"/>
      <c r="B163" s="55"/>
      <c r="C163" t="s">
        <v>173</v>
      </c>
      <c r="D163" s="9">
        <v>252.39338944067677</v>
      </c>
      <c r="E163" s="9">
        <v>252.39338944067677</v>
      </c>
      <c r="F163" s="9">
        <v>251.20105712415724</v>
      </c>
      <c r="G163" s="9">
        <v>225.44922308546521</v>
      </c>
      <c r="H163" s="9">
        <v>213.13759904111927</v>
      </c>
      <c r="I163" s="9">
        <v>210.70517367667222</v>
      </c>
      <c r="J163" s="9">
        <v>203.90353030099112</v>
      </c>
      <c r="K163" s="9">
        <v>202.63787551050771</v>
      </c>
      <c r="L163" s="9">
        <v>204.37014013521284</v>
      </c>
      <c r="M163" s="9">
        <v>206.42453748499352</v>
      </c>
      <c r="N163" s="9">
        <v>207.54455926448324</v>
      </c>
      <c r="O163" s="9">
        <v>208.68988354797287</v>
      </c>
      <c r="P163" s="9">
        <v>225.01825739038949</v>
      </c>
      <c r="Q163" s="9">
        <v>234.17586103645922</v>
      </c>
      <c r="R163" s="9">
        <v>240.69311794306259</v>
      </c>
      <c r="S163" s="9">
        <v>247.63844204275736</v>
      </c>
      <c r="T163" s="9">
        <v>249.6977302944205</v>
      </c>
      <c r="U163" s="9">
        <v>258.03710863626276</v>
      </c>
      <c r="V163" s="9">
        <v>263.46167615598301</v>
      </c>
      <c r="W163" s="9">
        <v>269.59757742518497</v>
      </c>
      <c r="X163" s="9">
        <v>257.85482628888394</v>
      </c>
      <c r="Y163" s="9">
        <v>246.28286783559685</v>
      </c>
      <c r="Z163" s="9">
        <v>231.15333590740073</v>
      </c>
      <c r="AA163" s="9">
        <v>220.32212946794681</v>
      </c>
      <c r="AB163" s="9">
        <v>210.44986894830535</v>
      </c>
      <c r="AC163" s="9">
        <v>201.73181553668678</v>
      </c>
      <c r="AD163" s="9">
        <v>193.66454586194078</v>
      </c>
      <c r="AE163" s="9">
        <v>185.48318730025318</v>
      </c>
      <c r="AF163" s="9">
        <v>179.74841196372873</v>
      </c>
      <c r="AG163" s="9">
        <v>174.96320699589054</v>
      </c>
      <c r="AH163" s="9">
        <v>170.34874810010521</v>
      </c>
      <c r="AI163" s="9">
        <v>166.20895298772845</v>
      </c>
      <c r="AJ163" s="9">
        <v>162.75836878813206</v>
      </c>
      <c r="AK163" s="9">
        <v>159.84739618495576</v>
      </c>
      <c r="AL163" s="9">
        <v>157.27205711547234</v>
      </c>
      <c r="AM163" s="9">
        <v>154.71169828400875</v>
      </c>
      <c r="AN163" s="9">
        <v>152.35988826358357</v>
      </c>
      <c r="AO163" s="9">
        <v>149.65997833927997</v>
      </c>
      <c r="AP163" s="9">
        <v>147.17078132419815</v>
      </c>
      <c r="AQ163" s="9">
        <v>144.82170585513839</v>
      </c>
      <c r="AR163" s="9">
        <v>142.60076004400338</v>
      </c>
      <c r="AS163" s="9">
        <v>140.45195550424265</v>
      </c>
      <c r="AT163" s="9">
        <v>138.83848959789921</v>
      </c>
      <c r="AU163" s="9">
        <v>136.99008745329147</v>
      </c>
      <c r="AV163" s="9">
        <v>135.0816348955974</v>
      </c>
      <c r="AW163" s="9">
        <v>133.17273384798648</v>
      </c>
      <c r="AX163" s="9">
        <v>131.3635057793237</v>
      </c>
    </row>
    <row r="164" spans="1:50">
      <c r="A164" s="51"/>
      <c r="B164" s="55"/>
      <c r="C164" t="s">
        <v>174</v>
      </c>
      <c r="D164" s="9">
        <v>66.671435412052062</v>
      </c>
      <c r="E164" s="9">
        <v>66.671435412052062</v>
      </c>
      <c r="F164" s="9">
        <v>66.356002883603594</v>
      </c>
      <c r="G164" s="9">
        <v>67.172497496607392</v>
      </c>
      <c r="H164" s="9">
        <v>67.831654573967569</v>
      </c>
      <c r="I164" s="9">
        <v>69.587827397630946</v>
      </c>
      <c r="J164" s="9">
        <v>68.843176770542499</v>
      </c>
      <c r="K164" s="9">
        <v>69.479614703306595</v>
      </c>
      <c r="L164" s="9">
        <v>70.559899076523934</v>
      </c>
      <c r="M164" s="9">
        <v>71.341106842766891</v>
      </c>
      <c r="N164" s="9">
        <v>71.607910682653227</v>
      </c>
      <c r="O164" s="9">
        <v>71.792441590275828</v>
      </c>
      <c r="P164" s="9">
        <v>70.370351155003306</v>
      </c>
      <c r="Q164" s="9">
        <v>70.230050312984361</v>
      </c>
      <c r="R164" s="9">
        <v>70.717274525748167</v>
      </c>
      <c r="S164" s="9">
        <v>72.799344553143129</v>
      </c>
      <c r="T164" s="9">
        <v>72.534282501138136</v>
      </c>
      <c r="U164" s="9">
        <v>76.983018674360295</v>
      </c>
      <c r="V164" s="9">
        <v>81.039988670788588</v>
      </c>
      <c r="W164" s="9">
        <v>85.52327145122841</v>
      </c>
      <c r="X164" s="9">
        <v>87.241066196695911</v>
      </c>
      <c r="Y164" s="9">
        <v>87.955328389143872</v>
      </c>
      <c r="Z164" s="9">
        <v>85.376019490355134</v>
      </c>
      <c r="AA164" s="9">
        <v>85.5141382146181</v>
      </c>
      <c r="AB164" s="9">
        <v>85.703063998523788</v>
      </c>
      <c r="AC164" s="9">
        <v>86.117171708648542</v>
      </c>
      <c r="AD164" s="9">
        <v>86.627424960169705</v>
      </c>
      <c r="AE164" s="9">
        <v>87.106752601345278</v>
      </c>
      <c r="AF164" s="9">
        <v>87.578567367864679</v>
      </c>
      <c r="AG164" s="9">
        <v>88.024926364047616</v>
      </c>
      <c r="AH164" s="9">
        <v>88.425770656553965</v>
      </c>
      <c r="AI164" s="9">
        <v>88.818802152239471</v>
      </c>
      <c r="AJ164" s="9">
        <v>89.180696038932439</v>
      </c>
      <c r="AK164" s="9">
        <v>89.560873381230991</v>
      </c>
      <c r="AL164" s="9">
        <v>89.968186512852157</v>
      </c>
      <c r="AM164" s="9">
        <v>90.361377935368438</v>
      </c>
      <c r="AN164" s="9">
        <v>90.753555563235096</v>
      </c>
      <c r="AO164" s="9">
        <v>91.029408290137454</v>
      </c>
      <c r="AP164" s="9">
        <v>91.294592692790999</v>
      </c>
      <c r="AQ164" s="9">
        <v>91.550831939684969</v>
      </c>
      <c r="AR164" s="9">
        <v>91.813633510036979</v>
      </c>
      <c r="AS164" s="9">
        <v>92.059797541540533</v>
      </c>
      <c r="AT164" s="9">
        <v>92.327541548252867</v>
      </c>
      <c r="AU164" s="9">
        <v>92.560072073607017</v>
      </c>
      <c r="AV164" s="9">
        <v>92.760172354304629</v>
      </c>
      <c r="AW164" s="9">
        <v>92.946379482057296</v>
      </c>
      <c r="AX164" s="9">
        <v>93.188150374254477</v>
      </c>
    </row>
    <row r="165" spans="1:50">
      <c r="A165" s="51"/>
      <c r="B165" s="55"/>
      <c r="C165" t="s">
        <v>175</v>
      </c>
      <c r="D165" s="9">
        <v>127.89729256327789</v>
      </c>
      <c r="E165" s="9">
        <v>127.89729256327789</v>
      </c>
      <c r="F165" s="9">
        <v>127.29220703614931</v>
      </c>
      <c r="G165" s="9">
        <v>121.94834448345689</v>
      </c>
      <c r="H165" s="9">
        <v>121.734928625851</v>
      </c>
      <c r="I165" s="9">
        <v>120.0432149623792</v>
      </c>
      <c r="J165" s="9">
        <v>117.83773608017492</v>
      </c>
      <c r="K165" s="9">
        <v>119.57377346854062</v>
      </c>
      <c r="L165" s="9">
        <v>123.15321198279835</v>
      </c>
      <c r="M165" s="9">
        <v>124.09686137235676</v>
      </c>
      <c r="N165" s="9">
        <v>122.94900626364029</v>
      </c>
      <c r="O165" s="9">
        <v>120.64942152569547</v>
      </c>
      <c r="P165" s="9">
        <v>126.98484736149757</v>
      </c>
      <c r="Q165" s="9">
        <v>133.19976770551048</v>
      </c>
      <c r="R165" s="9">
        <v>140.86722180290579</v>
      </c>
      <c r="S165" s="9">
        <v>148.5218757556469</v>
      </c>
      <c r="T165" s="9">
        <v>153.95355763255483</v>
      </c>
      <c r="U165" s="9">
        <v>159.23475783386499</v>
      </c>
      <c r="V165" s="9">
        <v>167.55115522246678</v>
      </c>
      <c r="W165" s="9">
        <v>176.47671925782106</v>
      </c>
      <c r="X165" s="9">
        <v>189.33556860537286</v>
      </c>
      <c r="Y165" s="9">
        <v>199.07024131584214</v>
      </c>
      <c r="Z165" s="9">
        <v>194.59000961643048</v>
      </c>
      <c r="AA165" s="9">
        <v>193.11303310009811</v>
      </c>
      <c r="AB165" s="9">
        <v>191.81572346890997</v>
      </c>
      <c r="AC165" s="9">
        <v>190.97120945772258</v>
      </c>
      <c r="AD165" s="9">
        <v>190.24592266083579</v>
      </c>
      <c r="AE165" s="9">
        <v>191.55914537407531</v>
      </c>
      <c r="AF165" s="9">
        <v>192.62815851713637</v>
      </c>
      <c r="AG165" s="9">
        <v>193.63707788517155</v>
      </c>
      <c r="AH165" s="9">
        <v>194.565895754417</v>
      </c>
      <c r="AI165" s="9">
        <v>195.53507034340041</v>
      </c>
      <c r="AJ165" s="9">
        <v>196.07403413493634</v>
      </c>
      <c r="AK165" s="9">
        <v>197.10417398645757</v>
      </c>
      <c r="AL165" s="9">
        <v>198.19500680752998</v>
      </c>
      <c r="AM165" s="9">
        <v>198.99850767169232</v>
      </c>
      <c r="AN165" s="9">
        <v>199.80213299836717</v>
      </c>
      <c r="AO165" s="9">
        <v>200.86020856077818</v>
      </c>
      <c r="AP165" s="9">
        <v>201.55959265944091</v>
      </c>
      <c r="AQ165" s="9">
        <v>202.18898321484329</v>
      </c>
      <c r="AR165" s="9">
        <v>202.80308312571887</v>
      </c>
      <c r="AS165" s="9">
        <v>203.40603801842366</v>
      </c>
      <c r="AT165" s="9">
        <v>203.62635990846371</v>
      </c>
      <c r="AU165" s="9">
        <v>203.93176129794213</v>
      </c>
      <c r="AV165" s="9">
        <v>204.26882515082934</v>
      </c>
      <c r="AW165" s="9">
        <v>204.63782613439673</v>
      </c>
      <c r="AX165" s="9">
        <v>205.07756843599813</v>
      </c>
    </row>
    <row r="166" spans="1:50">
      <c r="A166" s="51"/>
      <c r="B166" s="56" t="s">
        <v>176</v>
      </c>
      <c r="C166" t="s">
        <v>177</v>
      </c>
      <c r="D166" s="9">
        <v>63.025832252194768</v>
      </c>
      <c r="E166" s="9">
        <v>63.025832252194895</v>
      </c>
      <c r="F166" s="9">
        <v>62.647578594279764</v>
      </c>
      <c r="G166" s="9">
        <v>62.218783507926517</v>
      </c>
      <c r="H166" s="9">
        <v>68.843520729443625</v>
      </c>
      <c r="I166" s="9">
        <v>58.582485232072614</v>
      </c>
      <c r="J166" s="9">
        <v>62.753915778499312</v>
      </c>
      <c r="K166" s="9">
        <v>68.909969552857604</v>
      </c>
      <c r="L166" s="9">
        <v>75.209680545809348</v>
      </c>
      <c r="M166" s="9">
        <v>72.697598985949242</v>
      </c>
      <c r="N166" s="9">
        <v>67.961317532569026</v>
      </c>
      <c r="O166" s="9">
        <v>60.986237557709671</v>
      </c>
      <c r="P166" s="9">
        <v>55.971109141777383</v>
      </c>
      <c r="Q166" s="9">
        <v>60.059002949093262</v>
      </c>
      <c r="R166" s="9">
        <v>67.071953892387683</v>
      </c>
      <c r="S166" s="9">
        <v>66.071335374173984</v>
      </c>
      <c r="T166" s="9">
        <v>68.568014485682099</v>
      </c>
      <c r="U166" s="9">
        <v>72.445690897029863</v>
      </c>
      <c r="V166" s="9">
        <v>75.509980846712651</v>
      </c>
      <c r="W166" s="9">
        <v>78.492340935800073</v>
      </c>
      <c r="X166" s="9">
        <v>81.961321956856736</v>
      </c>
      <c r="Y166" s="9">
        <v>86.716480674490072</v>
      </c>
      <c r="Z166" s="9">
        <v>83.916923638447273</v>
      </c>
      <c r="AA166" s="9">
        <v>84.301924365464089</v>
      </c>
      <c r="AB166" s="9">
        <v>84.973175850043347</v>
      </c>
      <c r="AC166" s="9">
        <v>85.869509640846744</v>
      </c>
      <c r="AD166" s="9">
        <v>86.951941542238288</v>
      </c>
      <c r="AE166" s="9">
        <v>88.381820856535569</v>
      </c>
      <c r="AF166" s="9">
        <v>89.97425627216802</v>
      </c>
      <c r="AG166" s="9">
        <v>91.671538595884471</v>
      </c>
      <c r="AH166" s="9">
        <v>93.458687277259159</v>
      </c>
      <c r="AI166" s="9">
        <v>95.29896518135152</v>
      </c>
      <c r="AJ166" s="9">
        <v>96.898082784339266</v>
      </c>
      <c r="AK166" s="9">
        <v>98.546834187849939</v>
      </c>
      <c r="AL166" s="9">
        <v>100.21946214984911</v>
      </c>
      <c r="AM166" s="9">
        <v>101.92000241728762</v>
      </c>
      <c r="AN166" s="9">
        <v>103.63475169253701</v>
      </c>
      <c r="AO166" s="9">
        <v>105.45125876879553</v>
      </c>
      <c r="AP166" s="9">
        <v>107.18388982063443</v>
      </c>
      <c r="AQ166" s="9">
        <v>108.94071944647197</v>
      </c>
      <c r="AR166" s="9">
        <v>110.71957535059377</v>
      </c>
      <c r="AS166" s="9">
        <v>112.5216324541188</v>
      </c>
      <c r="AT166" s="9">
        <v>114.56191078148551</v>
      </c>
      <c r="AU166" s="9">
        <v>116.62004076951239</v>
      </c>
      <c r="AV166" s="9">
        <v>118.70352858237675</v>
      </c>
      <c r="AW166" s="9">
        <v>120.79857651338565</v>
      </c>
      <c r="AX166" s="9">
        <v>122.8732199651317</v>
      </c>
    </row>
    <row r="167" spans="1:50">
      <c r="A167" s="51"/>
      <c r="B167" s="56"/>
      <c r="C167" t="s">
        <v>178</v>
      </c>
      <c r="D167" s="9">
        <v>33.688537783093601</v>
      </c>
      <c r="E167" s="9">
        <v>33.688537783093601</v>
      </c>
      <c r="F167" s="9">
        <v>33.488059497463354</v>
      </c>
      <c r="G167" s="9">
        <v>31.133042343012466</v>
      </c>
      <c r="H167" s="9">
        <v>32.406932940407984</v>
      </c>
      <c r="I167" s="9">
        <v>34.047901887959441</v>
      </c>
      <c r="J167" s="9">
        <v>35.102706735495047</v>
      </c>
      <c r="K167" s="9">
        <v>36.787137879928757</v>
      </c>
      <c r="L167" s="9">
        <v>38.494235384856879</v>
      </c>
      <c r="M167" s="9">
        <v>39.738455331418649</v>
      </c>
      <c r="N167" s="9">
        <v>40.668904059456779</v>
      </c>
      <c r="O167" s="9">
        <v>41.562515832619638</v>
      </c>
      <c r="P167" s="9">
        <v>42.372861135267996</v>
      </c>
      <c r="Q167" s="9">
        <v>43.625996871434133</v>
      </c>
      <c r="R167" s="9">
        <v>45.254284900920936</v>
      </c>
      <c r="S167" s="9">
        <v>47.931839895928448</v>
      </c>
      <c r="T167" s="9">
        <v>48.741086979355487</v>
      </c>
      <c r="U167" s="9">
        <v>50.500066732584337</v>
      </c>
      <c r="V167" s="9">
        <v>50.48869825671801</v>
      </c>
      <c r="W167" s="9">
        <v>50.387546348216802</v>
      </c>
      <c r="X167" s="9">
        <v>50.655926125937761</v>
      </c>
      <c r="Y167" s="9">
        <v>51.432866952363753</v>
      </c>
      <c r="Z167" s="9">
        <v>49.033441423515008</v>
      </c>
      <c r="AA167" s="9">
        <v>49.863713574286557</v>
      </c>
      <c r="AB167" s="9">
        <v>50.729997678420112</v>
      </c>
      <c r="AC167" s="9">
        <v>51.590182344676862</v>
      </c>
      <c r="AD167" s="9">
        <v>52.440398738332362</v>
      </c>
      <c r="AE167" s="9">
        <v>53.408340398668329</v>
      </c>
      <c r="AF167" s="9">
        <v>54.40032494239621</v>
      </c>
      <c r="AG167" s="9">
        <v>55.397669534201782</v>
      </c>
      <c r="AH167" s="9">
        <v>56.401171471442666</v>
      </c>
      <c r="AI167" s="9">
        <v>57.403789774830081</v>
      </c>
      <c r="AJ167" s="9">
        <v>58.374450203785194</v>
      </c>
      <c r="AK167" s="9">
        <v>59.255117813171822</v>
      </c>
      <c r="AL167" s="9">
        <v>60.107099612595064</v>
      </c>
      <c r="AM167" s="9">
        <v>60.953991082702558</v>
      </c>
      <c r="AN167" s="9">
        <v>61.799286845929771</v>
      </c>
      <c r="AO167" s="9">
        <v>62.302392000425534</v>
      </c>
      <c r="AP167" s="9">
        <v>62.727840244832493</v>
      </c>
      <c r="AQ167" s="9">
        <v>63.139230710878905</v>
      </c>
      <c r="AR167" s="9">
        <v>63.548057761514485</v>
      </c>
      <c r="AS167" s="9">
        <v>63.962368435507436</v>
      </c>
      <c r="AT167" s="9">
        <v>64.329843603643596</v>
      </c>
      <c r="AU167" s="9">
        <v>64.654000406576031</v>
      </c>
      <c r="AV167" s="9">
        <v>64.967861660481432</v>
      </c>
      <c r="AW167" s="9">
        <v>65.275648306531323</v>
      </c>
      <c r="AX167" s="9">
        <v>65.57034960632852</v>
      </c>
    </row>
    <row r="168" spans="1:50">
      <c r="A168" s="51"/>
      <c r="B168" s="56"/>
      <c r="C168" t="s">
        <v>179</v>
      </c>
      <c r="D168" s="9">
        <v>70.887060626158728</v>
      </c>
      <c r="E168" s="9">
        <v>70.887060626158728</v>
      </c>
      <c r="F168" s="9">
        <v>70.442348007375983</v>
      </c>
      <c r="G168" s="9">
        <v>73.857904944525856</v>
      </c>
      <c r="H168" s="9">
        <v>77.70090460035604</v>
      </c>
      <c r="I168" s="9">
        <v>81.379069866061343</v>
      </c>
      <c r="J168" s="9">
        <v>82.006816204194564</v>
      </c>
      <c r="K168" s="9">
        <v>83.858480128868834</v>
      </c>
      <c r="L168" s="9">
        <v>86.604678823703452</v>
      </c>
      <c r="M168" s="9">
        <v>88.592046025162603</v>
      </c>
      <c r="N168" s="9">
        <v>90.037302707865834</v>
      </c>
      <c r="O168" s="9">
        <v>91.729547161466058</v>
      </c>
      <c r="P168" s="9">
        <v>84.215882118500957</v>
      </c>
      <c r="Q168" s="9">
        <v>86.707705992384746</v>
      </c>
      <c r="R168" s="9">
        <v>92.552898509252273</v>
      </c>
      <c r="S168" s="9">
        <v>99.814856827647958</v>
      </c>
      <c r="T168" s="9">
        <v>105.68149992119849</v>
      </c>
      <c r="U168" s="9">
        <v>116.18564960617216</v>
      </c>
      <c r="V168" s="9">
        <v>119.47816731468312</v>
      </c>
      <c r="W168" s="9">
        <v>121.12709240338071</v>
      </c>
      <c r="X168" s="9">
        <v>116.96715658229459</v>
      </c>
      <c r="Y168" s="9">
        <v>119.21909147215882</v>
      </c>
      <c r="Z168" s="9">
        <v>121.55743990965209</v>
      </c>
      <c r="AA168" s="9">
        <v>125.14045126028762</v>
      </c>
      <c r="AB168" s="9">
        <v>127.94703655445078</v>
      </c>
      <c r="AC168" s="9">
        <v>130.27127912806665</v>
      </c>
      <c r="AD168" s="9">
        <v>132.28492225283617</v>
      </c>
      <c r="AE168" s="9">
        <v>133.58007953230293</v>
      </c>
      <c r="AF168" s="9">
        <v>135.43980876524273</v>
      </c>
      <c r="AG168" s="9">
        <v>137.5024897450314</v>
      </c>
      <c r="AH168" s="9">
        <v>139.66319769953725</v>
      </c>
      <c r="AI168" s="9">
        <v>141.86991479629691</v>
      </c>
      <c r="AJ168" s="9">
        <v>143.62477099152284</v>
      </c>
      <c r="AK168" s="9">
        <v>145.4871379299976</v>
      </c>
      <c r="AL168" s="9">
        <v>147.38353086999413</v>
      </c>
      <c r="AM168" s="9">
        <v>149.29459764029914</v>
      </c>
      <c r="AN168" s="9">
        <v>151.2349900778454</v>
      </c>
      <c r="AO168" s="9">
        <v>152.51380702894539</v>
      </c>
      <c r="AP168" s="9">
        <v>153.48754024489091</v>
      </c>
      <c r="AQ168" s="9">
        <v>154.35479765586882</v>
      </c>
      <c r="AR168" s="9">
        <v>155.17831624078397</v>
      </c>
      <c r="AS168" s="9">
        <v>156.00515482573007</v>
      </c>
      <c r="AT168" s="9">
        <v>156.7457587591644</v>
      </c>
      <c r="AU168" s="9">
        <v>157.37467845638713</v>
      </c>
      <c r="AV168" s="9">
        <v>157.97731232078419</v>
      </c>
      <c r="AW168" s="9">
        <v>158.57663493251565</v>
      </c>
      <c r="AX168" s="9">
        <v>159.15848955552653</v>
      </c>
    </row>
    <row r="169" spans="1:50">
      <c r="A169" s="51"/>
      <c r="B169" s="56"/>
      <c r="C169" t="s">
        <v>180</v>
      </c>
      <c r="D169" s="9">
        <v>19.47818685444901</v>
      </c>
      <c r="E169" s="9">
        <v>19.47818685444901</v>
      </c>
      <c r="F169" s="9">
        <v>19.361852697262275</v>
      </c>
      <c r="G169" s="9">
        <v>20.121177117170483</v>
      </c>
      <c r="H169" s="9">
        <v>21.031495495879067</v>
      </c>
      <c r="I169" s="9">
        <v>21.915353731763378</v>
      </c>
      <c r="J169" s="9">
        <v>22.13553832565642</v>
      </c>
      <c r="K169" s="9">
        <v>22.889969107006497</v>
      </c>
      <c r="L169" s="9">
        <v>23.60067153413971</v>
      </c>
      <c r="M169" s="9">
        <v>24.114047969971846</v>
      </c>
      <c r="N169" s="9">
        <v>24.499558605906412</v>
      </c>
      <c r="O169" s="9">
        <v>24.857911684074931</v>
      </c>
      <c r="P169" s="9">
        <v>23.619577277315106</v>
      </c>
      <c r="Q169" s="9">
        <v>24.837929602587788</v>
      </c>
      <c r="R169" s="9">
        <v>26.829932032936895</v>
      </c>
      <c r="S169" s="9">
        <v>30.005786717324586</v>
      </c>
      <c r="T169" s="9">
        <v>31.225916107353374</v>
      </c>
      <c r="U169" s="9">
        <v>35.128990643900337</v>
      </c>
      <c r="V169" s="9">
        <v>37.422909525875433</v>
      </c>
      <c r="W169" s="9">
        <v>39.767718479990236</v>
      </c>
      <c r="X169" s="9">
        <v>38.52413066803237</v>
      </c>
      <c r="Y169" s="9">
        <v>38.3823301652045</v>
      </c>
      <c r="Z169" s="9">
        <v>35.435157490326574</v>
      </c>
      <c r="AA169" s="9">
        <v>35.740432342917337</v>
      </c>
      <c r="AB169" s="9">
        <v>36.111570545264101</v>
      </c>
      <c r="AC169" s="9">
        <v>36.505592717562287</v>
      </c>
      <c r="AD169" s="9">
        <v>36.902882593142984</v>
      </c>
      <c r="AE169" s="9">
        <v>37.428028871451623</v>
      </c>
      <c r="AF169" s="9">
        <v>37.941887686993162</v>
      </c>
      <c r="AG169" s="9">
        <v>38.453343451322894</v>
      </c>
      <c r="AH169" s="9">
        <v>38.970981178673235</v>
      </c>
      <c r="AI169" s="9">
        <v>39.491212799754479</v>
      </c>
      <c r="AJ169" s="9">
        <v>39.916624605136704</v>
      </c>
      <c r="AK169" s="9">
        <v>40.350757746191938</v>
      </c>
      <c r="AL169" s="9">
        <v>40.788773080448095</v>
      </c>
      <c r="AM169" s="9">
        <v>41.235520559621577</v>
      </c>
      <c r="AN169" s="9">
        <v>41.68922630549649</v>
      </c>
      <c r="AO169" s="9">
        <v>41.906367266118146</v>
      </c>
      <c r="AP169" s="9">
        <v>42.081828343032868</v>
      </c>
      <c r="AQ169" s="9">
        <v>42.246722165257054</v>
      </c>
      <c r="AR169" s="9">
        <v>42.409581412785968</v>
      </c>
      <c r="AS169" s="9">
        <v>42.578541010416927</v>
      </c>
      <c r="AT169" s="9">
        <v>42.673244961013985</v>
      </c>
      <c r="AU169" s="9">
        <v>42.783743029493948</v>
      </c>
      <c r="AV169" s="9">
        <v>42.905778323013749</v>
      </c>
      <c r="AW169" s="9">
        <v>43.035667613445092</v>
      </c>
      <c r="AX169" s="9">
        <v>43.165535722756083</v>
      </c>
    </row>
    <row r="170" spans="1:50">
      <c r="A170" s="51"/>
      <c r="B170" s="56"/>
      <c r="C170" t="s">
        <v>181</v>
      </c>
      <c r="D170" s="9">
        <v>39.37206053938359</v>
      </c>
      <c r="E170" s="9">
        <v>39.37206053938359</v>
      </c>
      <c r="F170" s="9">
        <v>39.136307158233578</v>
      </c>
      <c r="G170" s="9">
        <v>40.722648609340666</v>
      </c>
      <c r="H170" s="9">
        <v>42.884002269362931</v>
      </c>
      <c r="I170" s="9">
        <v>44.946748329549678</v>
      </c>
      <c r="J170" s="9">
        <v>45.85136540046647</v>
      </c>
      <c r="K170" s="9">
        <v>47.610932701728508</v>
      </c>
      <c r="L170" s="9">
        <v>49.640342115262925</v>
      </c>
      <c r="M170" s="9">
        <v>51.251996117343786</v>
      </c>
      <c r="N170" s="9">
        <v>52.587650061897612</v>
      </c>
      <c r="O170" s="9">
        <v>53.921802983552759</v>
      </c>
      <c r="P170" s="9">
        <v>54.127498666440466</v>
      </c>
      <c r="Q170" s="9">
        <v>56.528983012682694</v>
      </c>
      <c r="R170" s="9">
        <v>60.188978688486564</v>
      </c>
      <c r="S170" s="9">
        <v>65.085067158713798</v>
      </c>
      <c r="T170" s="9">
        <v>68.395954546859926</v>
      </c>
      <c r="U170" s="9">
        <v>73.610099982263236</v>
      </c>
      <c r="V170" s="9">
        <v>73.462476020934815</v>
      </c>
      <c r="W170" s="9">
        <v>72.754985301449736</v>
      </c>
      <c r="X170" s="9">
        <v>72.522014421228491</v>
      </c>
      <c r="Y170" s="9">
        <v>73.890265860063991</v>
      </c>
      <c r="Z170" s="9">
        <v>72.203428502870722</v>
      </c>
      <c r="AA170" s="9">
        <v>73.707524788350895</v>
      </c>
      <c r="AB170" s="9">
        <v>75.202107226858885</v>
      </c>
      <c r="AC170" s="9">
        <v>76.637054127322045</v>
      </c>
      <c r="AD170" s="9">
        <v>78.005983849361726</v>
      </c>
      <c r="AE170" s="9">
        <v>79.577311447573607</v>
      </c>
      <c r="AF170" s="9">
        <v>81.032206489746429</v>
      </c>
      <c r="AG170" s="9">
        <v>82.437016504803609</v>
      </c>
      <c r="AH170" s="9">
        <v>83.826203762864765</v>
      </c>
      <c r="AI170" s="9">
        <v>85.204370877643399</v>
      </c>
      <c r="AJ170" s="9">
        <v>86.362852585676052</v>
      </c>
      <c r="AK170" s="9">
        <v>87.534917564988646</v>
      </c>
      <c r="AL170" s="9">
        <v>88.710474692481952</v>
      </c>
      <c r="AM170" s="9">
        <v>89.898821805189371</v>
      </c>
      <c r="AN170" s="9">
        <v>91.097630067045841</v>
      </c>
      <c r="AO170" s="9">
        <v>91.692075635220817</v>
      </c>
      <c r="AP170" s="9">
        <v>92.200377661942099</v>
      </c>
      <c r="AQ170" s="9">
        <v>92.685873607752114</v>
      </c>
      <c r="AR170" s="9">
        <v>93.166041458360397</v>
      </c>
      <c r="AS170" s="9">
        <v>93.657466330904413</v>
      </c>
      <c r="AT170" s="9">
        <v>93.979849667996774</v>
      </c>
      <c r="AU170" s="9">
        <v>94.330123067228172</v>
      </c>
      <c r="AV170" s="9">
        <v>94.700690841385338</v>
      </c>
      <c r="AW170" s="9">
        <v>95.084938670171724</v>
      </c>
      <c r="AX170" s="9">
        <v>95.468680963723045</v>
      </c>
    </row>
    <row r="171" spans="1:50">
      <c r="A171" s="51"/>
      <c r="B171" s="56"/>
      <c r="C171" t="s">
        <v>182</v>
      </c>
      <c r="D171" s="9">
        <v>44.107097664348771</v>
      </c>
      <c r="E171" s="9">
        <v>44.107097664348771</v>
      </c>
      <c r="F171" s="9">
        <v>43.841456226047946</v>
      </c>
      <c r="G171" s="9">
        <v>44.177509358359622</v>
      </c>
      <c r="H171" s="9">
        <v>46.414650604002787</v>
      </c>
      <c r="I171" s="9">
        <v>47.982913787702522</v>
      </c>
      <c r="J171" s="9">
        <v>49.200149186888304</v>
      </c>
      <c r="K171" s="9">
        <v>51.598081577963406</v>
      </c>
      <c r="L171" s="9">
        <v>54.242170952664871</v>
      </c>
      <c r="M171" s="9">
        <v>56.07295149232057</v>
      </c>
      <c r="N171" s="9">
        <v>57.52399555689049</v>
      </c>
      <c r="O171" s="9">
        <v>58.640126220866669</v>
      </c>
      <c r="P171" s="9">
        <v>63.371659566855406</v>
      </c>
      <c r="Q171" s="9">
        <v>66.809067260156056</v>
      </c>
      <c r="R171" s="9">
        <v>70.979420231143621</v>
      </c>
      <c r="S171" s="9">
        <v>76.030626430610155</v>
      </c>
      <c r="T171" s="9">
        <v>79.478906674147694</v>
      </c>
      <c r="U171" s="9">
        <v>81.608618364588537</v>
      </c>
      <c r="V171" s="9">
        <v>80.650023239118411</v>
      </c>
      <c r="W171" s="9">
        <v>80.020944527290155</v>
      </c>
      <c r="X171" s="9">
        <v>80.005803375236894</v>
      </c>
      <c r="Y171" s="9">
        <v>81.598887070610417</v>
      </c>
      <c r="Z171" s="9">
        <v>80.127963556141168</v>
      </c>
      <c r="AA171" s="9">
        <v>81.824877328363669</v>
      </c>
      <c r="AB171" s="9">
        <v>83.455838990064507</v>
      </c>
      <c r="AC171" s="9">
        <v>84.965676371352501</v>
      </c>
      <c r="AD171" s="9">
        <v>86.368720730717214</v>
      </c>
      <c r="AE171" s="9">
        <v>87.983266411837391</v>
      </c>
      <c r="AF171" s="9">
        <v>89.471184045254617</v>
      </c>
      <c r="AG171" s="9">
        <v>90.904467934109405</v>
      </c>
      <c r="AH171" s="9">
        <v>92.315327064700114</v>
      </c>
      <c r="AI171" s="9">
        <v>93.733164730887637</v>
      </c>
      <c r="AJ171" s="9">
        <v>95.0226489440564</v>
      </c>
      <c r="AK171" s="9">
        <v>96.215686643980092</v>
      </c>
      <c r="AL171" s="9">
        <v>97.372386088822395</v>
      </c>
      <c r="AM171" s="9">
        <v>98.524030031359189</v>
      </c>
      <c r="AN171" s="9">
        <v>99.687726218814163</v>
      </c>
      <c r="AO171" s="9">
        <v>100.21781407124296</v>
      </c>
      <c r="AP171" s="9">
        <v>100.65087737202927</v>
      </c>
      <c r="AQ171" s="9">
        <v>101.0639616154176</v>
      </c>
      <c r="AR171" s="9">
        <v>101.47712493498852</v>
      </c>
      <c r="AS171" s="9">
        <v>101.90932495829011</v>
      </c>
      <c r="AT171" s="9">
        <v>102.14258447657487</v>
      </c>
      <c r="AU171" s="9">
        <v>102.47452038647538</v>
      </c>
      <c r="AV171" s="9">
        <v>102.86041105794496</v>
      </c>
      <c r="AW171" s="9">
        <v>103.28012650404492</v>
      </c>
      <c r="AX171" s="9">
        <v>103.71276991879901</v>
      </c>
    </row>
  </sheetData>
  <mergeCells count="36">
    <mergeCell ref="A155:A171"/>
    <mergeCell ref="B156:B157"/>
    <mergeCell ref="B158:B165"/>
    <mergeCell ref="B166:B171"/>
    <mergeCell ref="A117:A133"/>
    <mergeCell ref="B118:B119"/>
    <mergeCell ref="B120:B127"/>
    <mergeCell ref="B128:B133"/>
    <mergeCell ref="A136:A152"/>
    <mergeCell ref="B137:B138"/>
    <mergeCell ref="B139:B146"/>
    <mergeCell ref="B147:B152"/>
    <mergeCell ref="A79:A95"/>
    <mergeCell ref="B80:B81"/>
    <mergeCell ref="B82:B89"/>
    <mergeCell ref="B90:B95"/>
    <mergeCell ref="A98:A114"/>
    <mergeCell ref="B99:B100"/>
    <mergeCell ref="B101:B108"/>
    <mergeCell ref="B109:B114"/>
    <mergeCell ref="A41:A57"/>
    <mergeCell ref="B42:B43"/>
    <mergeCell ref="B44:B51"/>
    <mergeCell ref="B52:B57"/>
    <mergeCell ref="A60:A76"/>
    <mergeCell ref="B61:B62"/>
    <mergeCell ref="B63:B70"/>
    <mergeCell ref="B71:B76"/>
    <mergeCell ref="A4:A19"/>
    <mergeCell ref="B4:B5"/>
    <mergeCell ref="B6:B13"/>
    <mergeCell ref="B14:B19"/>
    <mergeCell ref="A22:A38"/>
    <mergeCell ref="B23:B24"/>
    <mergeCell ref="B25:B32"/>
    <mergeCell ref="B33:B38"/>
  </mergeCells>
  <pageMargins left="0.7" right="0.7" top="0.75" bottom="0.75" header="0.3" footer="0.3"/>
  <pageSetup paperSize="9" orientation="portrait" r:id="rId1"/>
  <headerFooter scaleWithDoc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3E11-D15C-4093-8129-F4049C406C58}">
  <sheetPr>
    <tabColor theme="7" tint="0.79998168889431442"/>
  </sheetPr>
  <dimension ref="A1:BC171"/>
  <sheetViews>
    <sheetView workbookViewId="0">
      <pane xSplit="3" ySplit="1" topLeftCell="X31" activePane="bottomRight" state="frozen"/>
      <selection activeCell="AY45" sqref="AY45"/>
      <selection pane="topRight" activeCell="AY45" sqref="AY45"/>
      <selection pane="bottomLeft" activeCell="AY45" sqref="AY45"/>
      <selection pane="bottomRight" activeCell="AN50" sqref="AN50"/>
    </sheetView>
  </sheetViews>
  <sheetFormatPr baseColWidth="10" defaultRowHeight="15"/>
  <cols>
    <col min="1" max="1" width="25.140625" customWidth="1"/>
    <col min="2" max="2" width="13.140625" customWidth="1"/>
    <col min="3" max="3" width="27.28515625" customWidth="1"/>
    <col min="4" max="4" width="15" bestFit="1" customWidth="1"/>
    <col min="5" max="12" width="0" hidden="1" customWidth="1"/>
    <col min="13" max="16" width="11.42578125" hidden="1" customWidth="1"/>
    <col min="17" max="17" width="0" hidden="1" customWidth="1"/>
    <col min="18" max="18" width="11.42578125" hidden="1" customWidth="1"/>
    <col min="19" max="19" width="11.42578125" customWidth="1"/>
    <col min="20" max="22" width="11.42578125" hidden="1" customWidth="1"/>
    <col min="23" max="23" width="13.5703125" bestFit="1" customWidth="1"/>
    <col min="24" max="24" width="11.42578125" customWidth="1"/>
    <col min="25" max="25" width="13.5703125" bestFit="1" customWidth="1"/>
    <col min="26" max="29" width="0" hidden="1" customWidth="1"/>
    <col min="30" max="30" width="13.5703125" bestFit="1" customWidth="1"/>
    <col min="31" max="34" width="11.42578125" hidden="1" customWidth="1"/>
    <col min="35" max="35" width="11.42578125" customWidth="1"/>
    <col min="36" max="39" width="11.42578125" hidden="1" customWidth="1"/>
    <col min="40" max="40" width="13.5703125" bestFit="1" customWidth="1"/>
    <col min="41" max="44" width="11.42578125" hidden="1" customWidth="1"/>
    <col min="45" max="45" width="11.42578125" customWidth="1"/>
    <col min="46" max="49" width="11.42578125" hidden="1" customWidth="1"/>
    <col min="50" max="50" width="13.5703125" bestFit="1" customWidth="1"/>
  </cols>
  <sheetData>
    <row r="1" spans="1:55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  <c r="AY1" t="s">
        <v>51</v>
      </c>
    </row>
    <row r="2" spans="1:55">
      <c r="A2" s="39"/>
      <c r="B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BC2" s="37"/>
    </row>
    <row r="3" spans="1:55">
      <c r="A3" s="39"/>
      <c r="B3" s="39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BC3" s="37"/>
    </row>
    <row r="4" spans="1:55">
      <c r="A4" s="53" t="s">
        <v>163</v>
      </c>
      <c r="B4" s="53" t="s">
        <v>164</v>
      </c>
      <c r="C4" t="s">
        <v>165</v>
      </c>
      <c r="D4" s="32">
        <v>0.99172610111270254</v>
      </c>
      <c r="E4" s="32">
        <v>0.99172610111270254</v>
      </c>
      <c r="F4" s="32">
        <v>0.99172610111270254</v>
      </c>
      <c r="G4" s="32">
        <v>0.98692243618793529</v>
      </c>
      <c r="H4" s="32">
        <v>0.98214203897456898</v>
      </c>
      <c r="I4" s="32">
        <v>0.97738479676982304</v>
      </c>
      <c r="J4" s="32">
        <v>0.97265059741682003</v>
      </c>
      <c r="K4" s="32">
        <v>0.96793932930194149</v>
      </c>
      <c r="L4" s="32">
        <v>0.9632508813521965</v>
      </c>
      <c r="M4" s="32">
        <v>0.958585143032603</v>
      </c>
      <c r="N4" s="32">
        <v>0.95394200434358167</v>
      </c>
      <c r="O4" s="32">
        <v>0.94932135581836274</v>
      </c>
      <c r="P4" s="32">
        <v>0.94649834604667793</v>
      </c>
      <c r="Q4" s="32">
        <v>0.9435274375464362</v>
      </c>
      <c r="R4" s="32">
        <v>0.9404019444263001</v>
      </c>
      <c r="S4" s="32">
        <v>0.93711499884278604</v>
      </c>
      <c r="T4" s="32">
        <v>0.95161573824348877</v>
      </c>
      <c r="U4" s="32">
        <v>0.9486372110432596</v>
      </c>
      <c r="V4" s="32">
        <v>0.94569023603977131</v>
      </c>
      <c r="W4" s="32">
        <v>0.94277431451544924</v>
      </c>
      <c r="X4" s="32">
        <v>0.92508293474975023</v>
      </c>
      <c r="Y4" s="32">
        <v>0.91990019565701453</v>
      </c>
      <c r="Z4" s="32">
        <v>0.91458085170054693</v>
      </c>
      <c r="AA4" s="32">
        <v>0.90876938443146449</v>
      </c>
      <c r="AB4" s="32">
        <v>0.90239418773547364</v>
      </c>
      <c r="AC4" s="32">
        <v>0.89572874387231538</v>
      </c>
      <c r="AD4" s="32">
        <v>0.88835184919987353</v>
      </c>
      <c r="AE4" s="32">
        <v>0.87271637945790059</v>
      </c>
      <c r="AF4" s="32">
        <v>0.85535379343633466</v>
      </c>
      <c r="AG4" s="32">
        <v>0.83596119222233634</v>
      </c>
      <c r="AH4" s="32">
        <v>0.81460574414595233</v>
      </c>
      <c r="AI4" s="32">
        <v>0.79043580193927487</v>
      </c>
      <c r="AJ4" s="32">
        <v>0.75683640211703063</v>
      </c>
      <c r="AK4" s="32">
        <v>0.71826303295562943</v>
      </c>
      <c r="AL4" s="32">
        <v>0.67352290513613766</v>
      </c>
      <c r="AM4" s="32">
        <v>0.62296323122348185</v>
      </c>
      <c r="AN4" s="32">
        <v>0.56281758762215817</v>
      </c>
      <c r="AO4" s="32">
        <v>0.53680529438763158</v>
      </c>
      <c r="AP4" s="32">
        <v>0.50636456484118475</v>
      </c>
      <c r="AQ4" s="32">
        <v>0.4702593085781952</v>
      </c>
      <c r="AR4" s="32">
        <v>0.42674620910814909</v>
      </c>
      <c r="AS4" s="32">
        <v>0.37328480899817745</v>
      </c>
      <c r="AT4" s="32">
        <v>0.37769387130493082</v>
      </c>
      <c r="AU4" s="32">
        <v>0.38281544463973377</v>
      </c>
      <c r="AV4" s="32">
        <v>0.38883742543747291</v>
      </c>
      <c r="AW4" s="32">
        <v>0.39602014428686871</v>
      </c>
      <c r="AX4" s="32">
        <v>0.40473499284935444</v>
      </c>
      <c r="AY4" s="37"/>
      <c r="BC4" s="37"/>
    </row>
    <row r="5" spans="1:55">
      <c r="A5" s="53"/>
      <c r="B5" s="53"/>
      <c r="C5" t="s">
        <v>166</v>
      </c>
      <c r="D5" s="32">
        <v>8.273898887297397E-3</v>
      </c>
      <c r="E5" s="32">
        <v>8.273898887297397E-3</v>
      </c>
      <c r="F5" s="32">
        <v>8.273898887297397E-3</v>
      </c>
      <c r="G5" s="32">
        <v>1.3077563812064708E-2</v>
      </c>
      <c r="H5" s="32">
        <v>1.7857961025431024E-2</v>
      </c>
      <c r="I5" s="32">
        <v>2.2615203230176961E-2</v>
      </c>
      <c r="J5" s="32">
        <v>2.7349402583179971E-2</v>
      </c>
      <c r="K5" s="32">
        <v>3.2060670698058513E-2</v>
      </c>
      <c r="L5" s="32">
        <v>3.6749118647803503E-2</v>
      </c>
      <c r="M5" s="32">
        <v>4.1414856967396996E-2</v>
      </c>
      <c r="N5" s="32">
        <v>4.6057995656418327E-2</v>
      </c>
      <c r="O5" s="32">
        <v>5.0678644181637207E-2</v>
      </c>
      <c r="P5" s="32">
        <v>5.3501653953322091E-2</v>
      </c>
      <c r="Q5" s="32">
        <v>5.6472562453563802E-2</v>
      </c>
      <c r="R5" s="32">
        <v>5.9598055573699953E-2</v>
      </c>
      <c r="S5" s="32">
        <v>6.2885001157213988E-2</v>
      </c>
      <c r="T5" s="32">
        <v>4.8384261756511185E-2</v>
      </c>
      <c r="U5" s="32">
        <v>5.1362788956740381E-2</v>
      </c>
      <c r="V5" s="32">
        <v>5.4309763960228713E-2</v>
      </c>
      <c r="W5" s="32">
        <v>5.7225685484550787E-2</v>
      </c>
      <c r="X5" s="32">
        <v>7.4917065250249826E-2</v>
      </c>
      <c r="Y5" s="32">
        <v>8.0099804342985512E-2</v>
      </c>
      <c r="Z5" s="32">
        <v>8.5419148299453032E-2</v>
      </c>
      <c r="AA5" s="32">
        <v>9.1230615568535484E-2</v>
      </c>
      <c r="AB5" s="32">
        <v>9.7605812264526443E-2</v>
      </c>
      <c r="AC5" s="32">
        <v>0.10427125612768459</v>
      </c>
      <c r="AD5" s="32">
        <v>0.11164815080012652</v>
      </c>
      <c r="AE5" s="32">
        <v>0.12728362054209932</v>
      </c>
      <c r="AF5" s="32">
        <v>0.14464620656366536</v>
      </c>
      <c r="AG5" s="32">
        <v>0.16403880777766369</v>
      </c>
      <c r="AH5" s="32">
        <v>0.18539425585404765</v>
      </c>
      <c r="AI5" s="32">
        <v>0.20956419806072513</v>
      </c>
      <c r="AJ5" s="32">
        <v>0.24316359788296935</v>
      </c>
      <c r="AK5" s="32">
        <v>0.28173696704437068</v>
      </c>
      <c r="AL5" s="32">
        <v>0.32647709486386223</v>
      </c>
      <c r="AM5" s="32">
        <v>0.37703676877651809</v>
      </c>
      <c r="AN5" s="32">
        <v>0.43718241237784183</v>
      </c>
      <c r="AO5" s="32">
        <v>0.46319470561236842</v>
      </c>
      <c r="AP5" s="32">
        <v>0.49363543515881531</v>
      </c>
      <c r="AQ5" s="32">
        <v>0.52974069142180491</v>
      </c>
      <c r="AR5" s="32">
        <v>0.57325379089185102</v>
      </c>
      <c r="AS5" s="32">
        <v>0.62671519100182249</v>
      </c>
      <c r="AT5" s="32">
        <v>0.62230612869506918</v>
      </c>
      <c r="AU5" s="32">
        <v>0.61718455536026628</v>
      </c>
      <c r="AV5" s="32">
        <v>0.61116257456252709</v>
      </c>
      <c r="AW5" s="32">
        <v>0.60397985571313129</v>
      </c>
      <c r="AX5" s="32">
        <v>0.59526500715064556</v>
      </c>
      <c r="AY5" s="37"/>
      <c r="BC5" s="37"/>
    </row>
    <row r="6" spans="1:55">
      <c r="A6" s="53"/>
      <c r="B6" s="53" t="s">
        <v>167</v>
      </c>
      <c r="C6" t="s">
        <v>168</v>
      </c>
      <c r="D6" s="32">
        <v>0.79896379760487024</v>
      </c>
      <c r="E6" s="32">
        <v>0.79896379760487024</v>
      </c>
      <c r="F6" s="32">
        <v>0.79896379760487024</v>
      </c>
      <c r="G6" s="32">
        <v>0.79854263205237952</v>
      </c>
      <c r="H6" s="32">
        <v>0.79812168851298015</v>
      </c>
      <c r="I6" s="32">
        <v>0.79770096686964032</v>
      </c>
      <c r="J6" s="32">
        <v>0.79728046700538968</v>
      </c>
      <c r="K6" s="32">
        <v>0.79686018880331966</v>
      </c>
      <c r="L6" s="32">
        <v>0.79644013214658338</v>
      </c>
      <c r="M6" s="32">
        <v>0.79602029691839549</v>
      </c>
      <c r="N6" s="32">
        <v>0.79560068300203224</v>
      </c>
      <c r="O6" s="32">
        <v>0.79518129028083173</v>
      </c>
      <c r="P6" s="32">
        <v>0.78222990707712647</v>
      </c>
      <c r="Q6" s="32">
        <v>0.76778352619017398</v>
      </c>
      <c r="R6" s="32">
        <v>0.75177697221786188</v>
      </c>
      <c r="S6" s="32">
        <v>0.73415414148591196</v>
      </c>
      <c r="T6" s="32">
        <v>0.69408091301954511</v>
      </c>
      <c r="U6" s="32">
        <v>0.69306060076748899</v>
      </c>
      <c r="V6" s="32">
        <v>0.69208266204783087</v>
      </c>
      <c r="W6" s="32">
        <v>0.69114451090098294</v>
      </c>
      <c r="X6" s="32">
        <v>0.64517757610457127</v>
      </c>
      <c r="Y6" s="32">
        <v>0.64070667842964546</v>
      </c>
      <c r="Z6" s="32">
        <v>0.62987609737635253</v>
      </c>
      <c r="AA6" s="32">
        <v>0.61910397883418322</v>
      </c>
      <c r="AB6" s="32">
        <v>0.60838985071414897</v>
      </c>
      <c r="AC6" s="32">
        <v>0.59785288945468518</v>
      </c>
      <c r="AD6" s="32">
        <v>0.58736422158724488</v>
      </c>
      <c r="AE6" s="32">
        <v>0.57356573592429949</v>
      </c>
      <c r="AF6" s="32">
        <v>0.56000431567851472</v>
      </c>
      <c r="AG6" s="32">
        <v>0.54667390351664791</v>
      </c>
      <c r="AH6" s="32">
        <v>0.53408555280885361</v>
      </c>
      <c r="AI6" s="32">
        <v>0.52170143477517594</v>
      </c>
      <c r="AJ6" s="32">
        <v>0.50927276687892031</v>
      </c>
      <c r="AK6" s="32">
        <v>0.49704798374408937</v>
      </c>
      <c r="AL6" s="32">
        <v>0.48502210927673917</v>
      </c>
      <c r="AM6" s="32">
        <v>0.47391979890353281</v>
      </c>
      <c r="AN6" s="32">
        <v>0.46298881371446621</v>
      </c>
      <c r="AO6" s="32">
        <v>0.44452110884962653</v>
      </c>
      <c r="AP6" s="32">
        <v>0.42616318004159232</v>
      </c>
      <c r="AQ6" s="32">
        <v>0.40791405139168252</v>
      </c>
      <c r="AR6" s="32">
        <v>0.38977275853456789</v>
      </c>
      <c r="AS6" s="32">
        <v>0.37173834846839326</v>
      </c>
      <c r="AT6" s="32">
        <v>0.35220683442983197</v>
      </c>
      <c r="AU6" s="32">
        <v>0.33251009944535215</v>
      </c>
      <c r="AV6" s="32">
        <v>0.31264603815506464</v>
      </c>
      <c r="AW6" s="32">
        <v>0.29261250927588617</v>
      </c>
      <c r="AX6" s="32">
        <v>0.27240733483207241</v>
      </c>
      <c r="AY6" s="37"/>
      <c r="BC6" s="37"/>
    </row>
    <row r="7" spans="1:55">
      <c r="A7" s="53"/>
      <c r="B7" s="53"/>
      <c r="C7" t="s">
        <v>169</v>
      </c>
      <c r="D7" s="32">
        <v>1.0253748103039218E-2</v>
      </c>
      <c r="E7" s="32">
        <v>1.0253748103039218E-2</v>
      </c>
      <c r="F7" s="32">
        <v>1.0253748103039218E-2</v>
      </c>
      <c r="G7" s="32">
        <v>9.2891322880078852E-3</v>
      </c>
      <c r="H7" s="32">
        <v>8.4152621848136485E-3</v>
      </c>
      <c r="I7" s="32">
        <v>7.6236009396246484E-3</v>
      </c>
      <c r="J7" s="32">
        <v>6.9064147985227441E-3</v>
      </c>
      <c r="K7" s="32">
        <v>6.2566975563128598E-3</v>
      </c>
      <c r="L7" s="32">
        <v>5.6681021127697904E-3</v>
      </c>
      <c r="M7" s="32">
        <v>5.1348784676941263E-3</v>
      </c>
      <c r="N7" s="32">
        <v>4.6518175490498029E-3</v>
      </c>
      <c r="O7" s="32">
        <v>4.2142003254392758E-3</v>
      </c>
      <c r="P7" s="32">
        <v>3.8372227711926223E-3</v>
      </c>
      <c r="Q7" s="32">
        <v>3.4862213611472738E-3</v>
      </c>
      <c r="R7" s="32">
        <v>3.1596484317908367E-3</v>
      </c>
      <c r="S7" s="32">
        <v>2.8560813281349991E-3</v>
      </c>
      <c r="T7" s="32">
        <v>2.908572480801455E-3</v>
      </c>
      <c r="U7" s="32">
        <v>4.7403159423064787E-3</v>
      </c>
      <c r="V7" s="32">
        <v>6.4959871614620442E-3</v>
      </c>
      <c r="W7" s="32">
        <v>8.1802286529070577E-3</v>
      </c>
      <c r="X7" s="32">
        <v>5.6701401845366999E-3</v>
      </c>
      <c r="Y7" s="32">
        <v>3.9772643624029769E-3</v>
      </c>
      <c r="Z7" s="32">
        <v>3.2909602367020402E-3</v>
      </c>
      <c r="AA7" s="32">
        <v>2.6083607194967657E-3</v>
      </c>
      <c r="AB7" s="32">
        <v>1.929435895806686E-3</v>
      </c>
      <c r="AC7" s="32">
        <v>1.268944141342117E-3</v>
      </c>
      <c r="AD7" s="32">
        <v>6.1147957720702139E-4</v>
      </c>
      <c r="AE7" s="32">
        <v>6.0440864349174434E-4</v>
      </c>
      <c r="AF7" s="32">
        <v>5.974591922269241E-4</v>
      </c>
      <c r="AG7" s="32">
        <v>5.9062811937615441E-4</v>
      </c>
      <c r="AH7" s="32">
        <v>5.8415934735033025E-4</v>
      </c>
      <c r="AI7" s="32">
        <v>5.7779552430787585E-4</v>
      </c>
      <c r="AJ7" s="32">
        <v>4.6424973833718042E-4</v>
      </c>
      <c r="AK7" s="32">
        <v>3.5256660214332686E-4</v>
      </c>
      <c r="AL7" s="32">
        <v>2.427006551425557E-4</v>
      </c>
      <c r="AM7" s="32">
        <v>2.4913063182081634E-4</v>
      </c>
      <c r="AN7" s="32">
        <v>2.5546138438252956E-4</v>
      </c>
      <c r="AO7" s="32">
        <v>2.4619436724828737E-4</v>
      </c>
      <c r="AP7" s="32">
        <v>2.369824352806531E-4</v>
      </c>
      <c r="AQ7" s="32">
        <v>2.2782509877774637E-4</v>
      </c>
      <c r="AR7" s="32">
        <v>2.1872187382507459E-4</v>
      </c>
      <c r="AS7" s="32">
        <v>2.0967228221028896E-4</v>
      </c>
      <c r="AT7" s="32">
        <v>2.105553767572653E-4</v>
      </c>
      <c r="AU7" s="32">
        <v>2.114459415759318E-4</v>
      </c>
      <c r="AV7" s="32">
        <v>2.1234407185767153E-4</v>
      </c>
      <c r="AW7" s="32">
        <v>2.1324986441809295E-4</v>
      </c>
      <c r="AX7" s="32">
        <v>2.1416341773182018E-4</v>
      </c>
      <c r="AY7" s="37"/>
      <c r="BC7" s="37"/>
    </row>
    <row r="8" spans="1:55">
      <c r="A8" s="53"/>
      <c r="B8" s="53"/>
      <c r="C8" t="s">
        <v>170</v>
      </c>
      <c r="D8" s="32">
        <v>4.094907840265561E-2</v>
      </c>
      <c r="E8" s="32">
        <v>4.094907840265561E-2</v>
      </c>
      <c r="F8" s="32">
        <v>4.094907840265561E-2</v>
      </c>
      <c r="G8" s="32">
        <v>3.9303124361997122E-2</v>
      </c>
      <c r="H8" s="32">
        <v>3.7723329678511969E-2</v>
      </c>
      <c r="I8" s="32">
        <v>3.6207035067412435E-2</v>
      </c>
      <c r="J8" s="32">
        <v>3.4751688134241746E-2</v>
      </c>
      <c r="K8" s="32">
        <v>3.3354839078401963E-2</v>
      </c>
      <c r="L8" s="32">
        <v>3.2014136569379223E-2</v>
      </c>
      <c r="M8" s="32">
        <v>3.0727323788724677E-2</v>
      </c>
      <c r="N8" s="32">
        <v>2.9492234631128565E-2</v>
      </c>
      <c r="O8" s="32">
        <v>2.8306790058192678E-2</v>
      </c>
      <c r="P8" s="32">
        <v>3.1063401939867414E-2</v>
      </c>
      <c r="Q8" s="32">
        <v>3.4012888731209438E-2</v>
      </c>
      <c r="R8" s="32">
        <v>3.7152143579755173E-2</v>
      </c>
      <c r="S8" s="32">
        <v>4.0473637707032072E-2</v>
      </c>
      <c r="T8" s="32">
        <v>6.1546973327816876E-2</v>
      </c>
      <c r="U8" s="32">
        <v>4.6782661454933157E-2</v>
      </c>
      <c r="V8" s="32">
        <v>3.2631510941443169E-2</v>
      </c>
      <c r="W8" s="32">
        <v>1.9056101954579019E-2</v>
      </c>
      <c r="X8" s="32">
        <v>4.6399030057558667E-2</v>
      </c>
      <c r="Y8" s="32">
        <v>4.1259733025621387E-2</v>
      </c>
      <c r="Z8" s="32">
        <v>4.0980023063481516E-2</v>
      </c>
      <c r="AA8" s="32">
        <v>4.0701822950784866E-2</v>
      </c>
      <c r="AB8" s="32">
        <v>4.0425120495388406E-2</v>
      </c>
      <c r="AC8" s="32">
        <v>4.0146598526249203E-2</v>
      </c>
      <c r="AD8" s="32">
        <v>3.9869353089338921E-2</v>
      </c>
      <c r="AE8" s="32">
        <v>3.4138287446549377E-2</v>
      </c>
      <c r="AF8" s="32">
        <v>2.8505684598922301E-2</v>
      </c>
      <c r="AG8" s="32">
        <v>2.2969028692524013E-2</v>
      </c>
      <c r="AH8" s="32">
        <v>1.7758554409032946E-2</v>
      </c>
      <c r="AI8" s="32">
        <v>1.2632614559085655E-2</v>
      </c>
      <c r="AJ8" s="32">
        <v>1.1753575738234191E-2</v>
      </c>
      <c r="AK8" s="32">
        <v>1.0888957016283771E-2</v>
      </c>
      <c r="AL8" s="32">
        <v>1.003840645046874E-2</v>
      </c>
      <c r="AM8" s="32">
        <v>9.2689726805784307E-3</v>
      </c>
      <c r="AN8" s="32">
        <v>8.5114124197036775E-3</v>
      </c>
      <c r="AO8" s="32">
        <v>8.6968810537604944E-3</v>
      </c>
      <c r="AP8" s="32">
        <v>8.8812472218933198E-3</v>
      </c>
      <c r="AQ8" s="32">
        <v>9.0645207249191243E-3</v>
      </c>
      <c r="AR8" s="32">
        <v>9.2467112478270171E-3</v>
      </c>
      <c r="AS8" s="32">
        <v>9.4278283614842757E-3</v>
      </c>
      <c r="AT8" s="32">
        <v>1.1405538574581282E-2</v>
      </c>
      <c r="AU8" s="32">
        <v>1.3399978630101948E-2</v>
      </c>
      <c r="AV8" s="32">
        <v>1.5411361711302153E-2</v>
      </c>
      <c r="AW8" s="32">
        <v>1.7439904638926796E-2</v>
      </c>
      <c r="AX8" s="32">
        <v>1.948582794912402E-2</v>
      </c>
      <c r="AY8" s="37"/>
      <c r="BC8" s="37"/>
    </row>
    <row r="9" spans="1:55">
      <c r="A9" s="53"/>
      <c r="B9" s="53"/>
      <c r="C9" t="s">
        <v>171</v>
      </c>
      <c r="D9" s="32">
        <v>4.085844663959138E-2</v>
      </c>
      <c r="E9" s="32">
        <v>4.085844663959138E-2</v>
      </c>
      <c r="F9" s="32">
        <v>4.085844663959138E-2</v>
      </c>
      <c r="G9" s="32">
        <v>3.8169239797723714E-2</v>
      </c>
      <c r="H9" s="32">
        <v>3.5657030224062039E-2</v>
      </c>
      <c r="I9" s="32">
        <v>3.3310168374783754E-2</v>
      </c>
      <c r="J9" s="32">
        <v>3.1117771451636109E-2</v>
      </c>
      <c r="K9" s="32">
        <v>2.9069672936546526E-2</v>
      </c>
      <c r="L9" s="32">
        <v>2.7156375447746104E-2</v>
      </c>
      <c r="M9" s="32">
        <v>2.5369006698792211E-2</v>
      </c>
      <c r="N9" s="32">
        <v>2.3699278356264581E-2</v>
      </c>
      <c r="O9" s="32">
        <v>2.2139447605351092E-2</v>
      </c>
      <c r="P9" s="32">
        <v>2.0123113322531874E-2</v>
      </c>
      <c r="Q9" s="32">
        <v>1.8249865788349019E-2</v>
      </c>
      <c r="R9" s="32">
        <v>1.6510872851491335E-2</v>
      </c>
      <c r="S9" s="32">
        <v>1.4898014624100502E-2</v>
      </c>
      <c r="T9" s="32">
        <v>5.7328032960696296E-3</v>
      </c>
      <c r="U9" s="32">
        <v>4.6851091833343562E-3</v>
      </c>
      <c r="V9" s="32">
        <v>3.6809257707200566E-3</v>
      </c>
      <c r="W9" s="32">
        <v>2.7175976998986217E-3</v>
      </c>
      <c r="X9" s="32">
        <v>3.5234689474622082E-3</v>
      </c>
      <c r="Y9" s="32">
        <v>2.9612773761329785E-3</v>
      </c>
      <c r="Z9" s="32">
        <v>2.3574040552046234E-3</v>
      </c>
      <c r="AA9" s="32">
        <v>1.7567903886353772E-3</v>
      </c>
      <c r="AB9" s="32">
        <v>1.1594100544814777E-3</v>
      </c>
      <c r="AC9" s="32">
        <v>8.1001251813964093E-4</v>
      </c>
      <c r="AD9" s="32">
        <v>4.6221635355756695E-4</v>
      </c>
      <c r="AE9" s="32">
        <v>3.8184282236318354E-4</v>
      </c>
      <c r="AF9" s="32">
        <v>3.0285015173326307E-4</v>
      </c>
      <c r="AG9" s="32">
        <v>2.2520305886400917E-4</v>
      </c>
      <c r="AH9" s="32">
        <v>2.2336127768461463E-4</v>
      </c>
      <c r="AI9" s="32">
        <v>2.2154937745659623E-4</v>
      </c>
      <c r="AJ9" s="32">
        <v>2.1971715762215819E-4</v>
      </c>
      <c r="AK9" s="32">
        <v>2.1791499424324211E-4</v>
      </c>
      <c r="AL9" s="32">
        <v>2.1614215374983898E-4</v>
      </c>
      <c r="AM9" s="32">
        <v>2.1446148849543433E-4</v>
      </c>
      <c r="AN9" s="32">
        <v>2.1280675840898208E-4</v>
      </c>
      <c r="AO9" s="32">
        <v>2.1217238814920061E-4</v>
      </c>
      <c r="AP9" s="32">
        <v>2.1154178872430002E-4</v>
      </c>
      <c r="AQ9" s="32">
        <v>2.109149266119176E-4</v>
      </c>
      <c r="AR9" s="32">
        <v>2.1029176868586427E-4</v>
      </c>
      <c r="AS9" s="32">
        <v>2.0967228221028896E-4</v>
      </c>
      <c r="AT9" s="32">
        <v>2.105553767572653E-4</v>
      </c>
      <c r="AU9" s="32">
        <v>2.114459415759318E-4</v>
      </c>
      <c r="AV9" s="32">
        <v>2.1234407185767153E-4</v>
      </c>
      <c r="AW9" s="32">
        <v>2.1324986441809295E-4</v>
      </c>
      <c r="AX9" s="32">
        <v>2.1416341773182018E-4</v>
      </c>
      <c r="AY9" s="37"/>
      <c r="BC9" s="37"/>
    </row>
    <row r="10" spans="1:55">
      <c r="A10" s="53"/>
      <c r="B10" s="53"/>
      <c r="C10" t="s">
        <v>172</v>
      </c>
      <c r="D10" s="32">
        <v>8.2546962733871642E-3</v>
      </c>
      <c r="E10" s="32">
        <v>8.2546962733871642E-3</v>
      </c>
      <c r="F10" s="32">
        <v>8.2546962733871642E-3</v>
      </c>
      <c r="G10" s="32">
        <v>1.3385109865096223E-2</v>
      </c>
      <c r="H10" s="32">
        <v>1.8063529654758104E-2</v>
      </c>
      <c r="I10" s="32">
        <v>2.2286687360757118E-2</v>
      </c>
      <c r="J10" s="32">
        <v>2.6043462704422815E-2</v>
      </c>
      <c r="K10" s="32">
        <v>2.9313535877490082E-2</v>
      </c>
      <c r="L10" s="32">
        <v>3.206567497808066E-2</v>
      </c>
      <c r="M10" s="32">
        <v>3.4255574274798639E-2</v>
      </c>
      <c r="N10" s="32">
        <v>3.5823138678144795E-2</v>
      </c>
      <c r="O10" s="32">
        <v>3.66890844295331E-2</v>
      </c>
      <c r="P10" s="32">
        <v>4.1917166371513485E-2</v>
      </c>
      <c r="Q10" s="32">
        <v>4.7784062353658174E-2</v>
      </c>
      <c r="R10" s="32">
        <v>5.434005535688697E-2</v>
      </c>
      <c r="S10" s="32">
        <v>6.163183378182277E-2</v>
      </c>
      <c r="T10" s="32">
        <v>8.3952357055837243E-2</v>
      </c>
      <c r="U10" s="32">
        <v>8.8159484406845068E-2</v>
      </c>
      <c r="V10" s="32">
        <v>9.2191889905057015E-2</v>
      </c>
      <c r="W10" s="32">
        <v>9.6060236424792181E-2</v>
      </c>
      <c r="X10" s="32">
        <v>0.10573889967223313</v>
      </c>
      <c r="Y10" s="32">
        <v>0.11167369864462563</v>
      </c>
      <c r="Z10" s="32">
        <v>0.11747779569076436</v>
      </c>
      <c r="AA10" s="32">
        <v>0.123250562738406</v>
      </c>
      <c r="AB10" s="32">
        <v>0.12899225277954524</v>
      </c>
      <c r="AC10" s="32">
        <v>0.13450869795261772</v>
      </c>
      <c r="AD10" s="32">
        <v>0.1399998599493778</v>
      </c>
      <c r="AE10" s="32">
        <v>0.15319456838999387</v>
      </c>
      <c r="AF10" s="32">
        <v>0.16616258463139366</v>
      </c>
      <c r="AG10" s="32">
        <v>0.17890970095745645</v>
      </c>
      <c r="AH10" s="32">
        <v>0.1908366373089144</v>
      </c>
      <c r="AI10" s="32">
        <v>0.20257007173453465</v>
      </c>
      <c r="AJ10" s="32">
        <v>0.2139233283625224</v>
      </c>
      <c r="AK10" s="32">
        <v>0.22509034169892722</v>
      </c>
      <c r="AL10" s="32">
        <v>0.2360756572728453</v>
      </c>
      <c r="AM10" s="32">
        <v>0.24598568026165993</v>
      </c>
      <c r="AN10" s="32">
        <v>0.25574277683639374</v>
      </c>
      <c r="AO10" s="32">
        <v>0.26931416526294644</v>
      </c>
      <c r="AP10" s="32">
        <v>0.2828048824031783</v>
      </c>
      <c r="AQ10" s="32">
        <v>0.29621564541713485</v>
      </c>
      <c r="AR10" s="32">
        <v>0.30954716298933144</v>
      </c>
      <c r="AS10" s="32">
        <v>0.32280013545359071</v>
      </c>
      <c r="AT10" s="32">
        <v>0.33653524111288186</v>
      </c>
      <c r="AU10" s="32">
        <v>0.35038653475149906</v>
      </c>
      <c r="AV10" s="32">
        <v>0.36435549691726216</v>
      </c>
      <c r="AW10" s="32">
        <v>0.37844363342018345</v>
      </c>
      <c r="AX10" s="32">
        <v>0.39265247587357849</v>
      </c>
    </row>
    <row r="11" spans="1:55">
      <c r="A11" s="53"/>
      <c r="B11" s="53"/>
      <c r="C11" t="s">
        <v>173</v>
      </c>
      <c r="D11" s="32">
        <v>1.857306661512112E-3</v>
      </c>
      <c r="E11" s="32">
        <v>1.857306661512112E-3</v>
      </c>
      <c r="F11" s="32">
        <v>1.857306661512112E-3</v>
      </c>
      <c r="G11" s="32">
        <v>2.302946752944306E-3</v>
      </c>
      <c r="H11" s="32">
        <v>2.8555132314977355E-3</v>
      </c>
      <c r="I11" s="32">
        <v>3.5406618953885273E-3</v>
      </c>
      <c r="J11" s="32">
        <v>4.3902043664777249E-3</v>
      </c>
      <c r="K11" s="32">
        <v>5.4435851117394258E-3</v>
      </c>
      <c r="L11" s="32">
        <v>6.7497128596146613E-3</v>
      </c>
      <c r="M11" s="32">
        <v>8.3692314443651397E-3</v>
      </c>
      <c r="N11" s="32">
        <v>1.037733551429164E-2</v>
      </c>
      <c r="O11" s="32">
        <v>1.2867261837845794E-2</v>
      </c>
      <c r="P11" s="32">
        <v>1.516919041801096E-2</v>
      </c>
      <c r="Q11" s="32">
        <v>1.7843283566196261E-2</v>
      </c>
      <c r="R11" s="32">
        <v>2.0937894522395105E-2</v>
      </c>
      <c r="S11" s="32">
        <v>2.4504127483108547E-2</v>
      </c>
      <c r="T11" s="32">
        <v>3.6998234279415454E-2</v>
      </c>
      <c r="U11" s="32">
        <v>3.8852336878016661E-2</v>
      </c>
      <c r="V11" s="32">
        <v>4.0629438660081223E-2</v>
      </c>
      <c r="W11" s="32">
        <v>4.2334238809002965E-2</v>
      </c>
      <c r="X11" s="32">
        <v>4.8363738874093939E-2</v>
      </c>
      <c r="Y11" s="32">
        <v>5.4378422609647654E-2</v>
      </c>
      <c r="Z11" s="32">
        <v>6.3171674749699966E-2</v>
      </c>
      <c r="AA11" s="32">
        <v>7.1917461698501606E-2</v>
      </c>
      <c r="AB11" s="32">
        <v>8.061616674089106E-2</v>
      </c>
      <c r="AC11" s="32">
        <v>8.8746043751752615E-2</v>
      </c>
      <c r="AD11" s="32">
        <v>9.6838659608480565E-2</v>
      </c>
      <c r="AE11" s="32">
        <v>0.10397570673353383</v>
      </c>
      <c r="AF11" s="32">
        <v>0.11099013554413398</v>
      </c>
      <c r="AG11" s="32">
        <v>0.1178850790995066</v>
      </c>
      <c r="AH11" s="32">
        <v>0.12434558537423805</v>
      </c>
      <c r="AI11" s="32">
        <v>0.13070127676866758</v>
      </c>
      <c r="AJ11" s="32">
        <v>0.13489016251337801</v>
      </c>
      <c r="AK11" s="32">
        <v>0.13901033212713826</v>
      </c>
      <c r="AL11" s="32">
        <v>0.14306346272363096</v>
      </c>
      <c r="AM11" s="32">
        <v>0.14675824592784986</v>
      </c>
      <c r="AN11" s="32">
        <v>0.1503960131244505</v>
      </c>
      <c r="AO11" s="32">
        <v>0.15642811417985189</v>
      </c>
      <c r="AP11" s="32">
        <v>0.16242435911382616</v>
      </c>
      <c r="AQ11" s="32">
        <v>0.16838506668387493</v>
      </c>
      <c r="AR11" s="32">
        <v>0.17431055188036459</v>
      </c>
      <c r="AS11" s="32">
        <v>0.18020112598201316</v>
      </c>
      <c r="AT11" s="32">
        <v>0.18491657723066418</v>
      </c>
      <c r="AU11" s="32">
        <v>0.18967191741543135</v>
      </c>
      <c r="AV11" s="32">
        <v>0.19446765482880529</v>
      </c>
      <c r="AW11" s="32">
        <v>0.19930430643613592</v>
      </c>
      <c r="AX11" s="32">
        <v>0.20418239806140306</v>
      </c>
    </row>
    <row r="12" spans="1:55">
      <c r="A12" s="53"/>
      <c r="B12" s="53"/>
      <c r="C12" t="s">
        <v>174</v>
      </c>
      <c r="D12" s="32">
        <v>9.284827294795471E-2</v>
      </c>
      <c r="E12" s="32">
        <v>9.284827294795471E-2</v>
      </c>
      <c r="F12" s="32">
        <v>9.284827294795471E-2</v>
      </c>
      <c r="G12" s="32">
        <v>9.273814564349131E-2</v>
      </c>
      <c r="H12" s="32">
        <v>9.2628148960985687E-2</v>
      </c>
      <c r="I12" s="32">
        <v>9.2518282745507177E-2</v>
      </c>
      <c r="J12" s="32">
        <v>9.2408546842308883E-2</v>
      </c>
      <c r="K12" s="32">
        <v>9.2298941096827458E-2</v>
      </c>
      <c r="L12" s="32">
        <v>9.2189465354682879E-2</v>
      </c>
      <c r="M12" s="32">
        <v>9.2080119461678239E-2</v>
      </c>
      <c r="N12" s="32">
        <v>9.1970903263799503E-2</v>
      </c>
      <c r="O12" s="32">
        <v>9.1861816607215388E-2</v>
      </c>
      <c r="P12" s="32">
        <v>9.5526416499125785E-2</v>
      </c>
      <c r="Q12" s="32">
        <v>9.9116978139821788E-2</v>
      </c>
      <c r="R12" s="32">
        <v>0.10259317620636565</v>
      </c>
      <c r="S12" s="32">
        <v>0.10590998421350113</v>
      </c>
      <c r="T12" s="32">
        <v>0.10258601322928831</v>
      </c>
      <c r="U12" s="32">
        <v>0.10772693407086438</v>
      </c>
      <c r="V12" s="32">
        <v>0.11265435264840704</v>
      </c>
      <c r="W12" s="32">
        <v>0.11738129851587187</v>
      </c>
      <c r="X12" s="32">
        <v>0.11969753386156212</v>
      </c>
      <c r="Y12" s="32">
        <v>0.11909036736838048</v>
      </c>
      <c r="Z12" s="32">
        <v>0.11744315890046052</v>
      </c>
      <c r="AA12" s="32">
        <v>0.11580484191702373</v>
      </c>
      <c r="AB12" s="32">
        <v>0.11417534461869233</v>
      </c>
      <c r="AC12" s="32">
        <v>0.11290866513905154</v>
      </c>
      <c r="AD12" s="32">
        <v>0.11164779115182663</v>
      </c>
      <c r="AE12" s="32">
        <v>0.11013973581275255</v>
      </c>
      <c r="AF12" s="32">
        <v>0.10865758967681796</v>
      </c>
      <c r="AG12" s="32">
        <v>0.10720069072980189</v>
      </c>
      <c r="AH12" s="32">
        <v>0.10589315599451411</v>
      </c>
      <c r="AI12" s="32">
        <v>0.10460683462717955</v>
      </c>
      <c r="AJ12" s="32">
        <v>0.10213729437811517</v>
      </c>
      <c r="AK12" s="32">
        <v>9.9708265439571883E-2</v>
      </c>
      <c r="AL12" s="32">
        <v>9.7318759076121281E-2</v>
      </c>
      <c r="AM12" s="32">
        <v>9.5265141141079368E-2</v>
      </c>
      <c r="AN12" s="32">
        <v>9.324321358930425E-2</v>
      </c>
      <c r="AO12" s="32">
        <v>9.3110189697085205E-2</v>
      </c>
      <c r="AP12" s="32">
        <v>9.2977956527831251E-2</v>
      </c>
      <c r="AQ12" s="32">
        <v>9.2846507052090549E-2</v>
      </c>
      <c r="AR12" s="32">
        <v>9.2715834323486734E-2</v>
      </c>
      <c r="AS12" s="32">
        <v>9.258593147749504E-2</v>
      </c>
      <c r="AT12" s="32">
        <v>9.2156244090025652E-2</v>
      </c>
      <c r="AU12" s="32">
        <v>9.1722921891836187E-2</v>
      </c>
      <c r="AV12" s="32">
        <v>9.1285918565647342E-2</v>
      </c>
      <c r="AW12" s="32">
        <v>9.0845187003880459E-2</v>
      </c>
      <c r="AX12" s="32">
        <v>9.0400679291729513E-2</v>
      </c>
    </row>
    <row r="13" spans="1:55">
      <c r="A13" s="53"/>
      <c r="B13" s="53"/>
      <c r="C13" t="s">
        <v>175</v>
      </c>
      <c r="D13" s="32">
        <v>6.0146533669896566E-3</v>
      </c>
      <c r="E13" s="32">
        <v>6.0146533669896566E-3</v>
      </c>
      <c r="F13" s="32">
        <v>6.0146533669896566E-3</v>
      </c>
      <c r="G13" s="32">
        <v>6.2696692383600759E-3</v>
      </c>
      <c r="H13" s="32">
        <v>6.535497552390572E-3</v>
      </c>
      <c r="I13" s="32">
        <v>6.8125967468860129E-3</v>
      </c>
      <c r="J13" s="32">
        <v>7.1014446970002112E-3</v>
      </c>
      <c r="K13" s="32">
        <v>7.4025395393619671E-3</v>
      </c>
      <c r="L13" s="32">
        <v>7.7164005311433116E-3</v>
      </c>
      <c r="M13" s="32">
        <v>8.0435689455514679E-3</v>
      </c>
      <c r="N13" s="32">
        <v>8.3846090052888591E-3</v>
      </c>
      <c r="O13" s="32">
        <v>8.7401088555909782E-3</v>
      </c>
      <c r="P13" s="32">
        <v>1.0133581600631178E-2</v>
      </c>
      <c r="Q13" s="32">
        <v>1.1723173869444025E-2</v>
      </c>
      <c r="R13" s="32">
        <v>1.352923683345281E-2</v>
      </c>
      <c r="S13" s="32">
        <v>1.5572179376387956E-2</v>
      </c>
      <c r="T13" s="32">
        <v>1.2194133311226062E-2</v>
      </c>
      <c r="U13" s="32">
        <v>1.5992557296210786E-2</v>
      </c>
      <c r="V13" s="32">
        <v>1.9633232864998445E-2</v>
      </c>
      <c r="W13" s="32">
        <v>2.3125787041965353E-2</v>
      </c>
      <c r="X13" s="32">
        <v>2.5429612297982053E-2</v>
      </c>
      <c r="Y13" s="32">
        <v>2.5952558183543393E-2</v>
      </c>
      <c r="Z13" s="32">
        <v>2.5402885927334359E-2</v>
      </c>
      <c r="AA13" s="32">
        <v>2.4856180752968388E-2</v>
      </c>
      <c r="AB13" s="32">
        <v>2.4312418701045852E-2</v>
      </c>
      <c r="AC13" s="32">
        <v>2.3758148516162085E-2</v>
      </c>
      <c r="AD13" s="32">
        <v>2.3206418682966662E-2</v>
      </c>
      <c r="AE13" s="32">
        <v>2.399971422701597E-2</v>
      </c>
      <c r="AF13" s="32">
        <v>2.4779380526257153E-2</v>
      </c>
      <c r="AG13" s="32">
        <v>2.5545765825822863E-2</v>
      </c>
      <c r="AH13" s="32">
        <v>2.6272993479411973E-2</v>
      </c>
      <c r="AI13" s="32">
        <v>2.6988422633592246E-2</v>
      </c>
      <c r="AJ13" s="32">
        <v>2.7338905232870619E-2</v>
      </c>
      <c r="AK13" s="32">
        <v>2.7683638377602949E-2</v>
      </c>
      <c r="AL13" s="32">
        <v>2.8022762391302126E-2</v>
      </c>
      <c r="AM13" s="32">
        <v>2.8338568964983313E-2</v>
      </c>
      <c r="AN13" s="32">
        <v>2.8649502172890202E-2</v>
      </c>
      <c r="AO13" s="32">
        <v>2.7471174201331962E-2</v>
      </c>
      <c r="AP13" s="32">
        <v>2.6299850467673771E-2</v>
      </c>
      <c r="AQ13" s="32">
        <v>2.5135468704908352E-2</v>
      </c>
      <c r="AR13" s="32">
        <v>2.3977967381911471E-2</v>
      </c>
      <c r="AS13" s="32">
        <v>2.2827285692602946E-2</v>
      </c>
      <c r="AT13" s="32">
        <v>2.2358453808500531E-2</v>
      </c>
      <c r="AU13" s="32">
        <v>2.1885655982627539E-2</v>
      </c>
      <c r="AV13" s="32">
        <v>2.1408841678203172E-2</v>
      </c>
      <c r="AW13" s="32">
        <v>2.0927959496151029E-2</v>
      </c>
      <c r="AX13" s="32">
        <v>2.0442957156628916E-2</v>
      </c>
    </row>
    <row r="14" spans="1:55">
      <c r="A14" s="53"/>
      <c r="B14" s="54" t="s">
        <v>176</v>
      </c>
      <c r="C14" t="s">
        <v>177</v>
      </c>
      <c r="D14" s="32">
        <v>0.91950930808135145</v>
      </c>
      <c r="E14" s="32">
        <v>0.91950930808135145</v>
      </c>
      <c r="F14" s="32">
        <v>0.91950930808135145</v>
      </c>
      <c r="G14" s="32">
        <v>0.91215096686249442</v>
      </c>
      <c r="H14" s="32">
        <v>0.90485151051300983</v>
      </c>
      <c r="I14" s="32">
        <v>0.89761046780878095</v>
      </c>
      <c r="J14" s="32">
        <v>0.89042737129664584</v>
      </c>
      <c r="K14" s="32">
        <v>0.88330175726422</v>
      </c>
      <c r="L14" s="32">
        <v>0.87623316570996124</v>
      </c>
      <c r="M14" s="32">
        <v>0.86922114031347353</v>
      </c>
      <c r="N14" s="32">
        <v>0.86226522840604924</v>
      </c>
      <c r="O14" s="32">
        <v>0.85536498094144553</v>
      </c>
      <c r="P14" s="32">
        <v>0.82919865600336584</v>
      </c>
      <c r="Q14" s="32">
        <v>0.7978561283877057</v>
      </c>
      <c r="R14" s="32">
        <v>0.76080142575013265</v>
      </c>
      <c r="S14" s="32">
        <v>0.71772633802717345</v>
      </c>
      <c r="T14" s="32">
        <v>0.68442251593179171</v>
      </c>
      <c r="U14" s="32">
        <v>0.6812855783315227</v>
      </c>
      <c r="V14" s="32">
        <v>0.67821213565953786</v>
      </c>
      <c r="W14" s="32">
        <v>0.67520027942422189</v>
      </c>
      <c r="X14" s="32">
        <v>0.59819520025228445</v>
      </c>
      <c r="Y14" s="32">
        <v>0.57643558717302301</v>
      </c>
      <c r="Z14" s="32">
        <v>0.54958941122043692</v>
      </c>
      <c r="AA14" s="32">
        <v>0.52179472322724052</v>
      </c>
      <c r="AB14" s="32">
        <v>0.49300035086164162</v>
      </c>
      <c r="AC14" s="32">
        <v>0.46541008690307117</v>
      </c>
      <c r="AD14" s="32">
        <v>0.43682571350414212</v>
      </c>
      <c r="AE14" s="32">
        <v>0.4098733881132498</v>
      </c>
      <c r="AF14" s="32">
        <v>0.38266548302113668</v>
      </c>
      <c r="AG14" s="32">
        <v>0.35519834554664559</v>
      </c>
      <c r="AH14" s="32">
        <v>0.33021461601982866</v>
      </c>
      <c r="AI14" s="32">
        <v>0.30499904685807533</v>
      </c>
      <c r="AJ14" s="32">
        <v>0.28119961659255499</v>
      </c>
      <c r="AK14" s="32">
        <v>0.25732735272376012</v>
      </c>
      <c r="AL14" s="32">
        <v>0.23338192039935129</v>
      </c>
      <c r="AM14" s="32">
        <v>0.21212098937309662</v>
      </c>
      <c r="AN14" s="32">
        <v>0.19079037078176106</v>
      </c>
      <c r="AO14" s="32">
        <v>0.17465952119656841</v>
      </c>
      <c r="AP14" s="32">
        <v>0.1584772815112549</v>
      </c>
      <c r="AQ14" s="32">
        <v>0.14224340575403699</v>
      </c>
      <c r="AR14" s="32">
        <v>0.12595764638087492</v>
      </c>
      <c r="AS14" s="32">
        <v>0.10961975426289032</v>
      </c>
      <c r="AT14" s="32">
        <v>8.9338193866322982E-2</v>
      </c>
      <c r="AU14" s="32">
        <v>6.8864096299530941E-2</v>
      </c>
      <c r="AV14" s="32">
        <v>4.8194706792189505E-2</v>
      </c>
      <c r="AW14" s="32">
        <v>2.7327217769447208E-2</v>
      </c>
      <c r="AX14" s="32">
        <v>6.2587675806108564E-3</v>
      </c>
    </row>
    <row r="15" spans="1:55">
      <c r="A15" s="53"/>
      <c r="B15" s="54"/>
      <c r="C15" t="s">
        <v>178</v>
      </c>
      <c r="D15" s="32">
        <v>4.3043150758635532E-2</v>
      </c>
      <c r="E15" s="32">
        <v>4.3043150758635532E-2</v>
      </c>
      <c r="F15" s="32">
        <v>4.3043150758635532E-2</v>
      </c>
      <c r="G15" s="32">
        <v>4.9531802304722559E-2</v>
      </c>
      <c r="H15" s="32">
        <v>5.5758538007870964E-2</v>
      </c>
      <c r="I15" s="32">
        <v>6.1704331718717365E-2</v>
      </c>
      <c r="J15" s="32">
        <v>6.7347450591087432E-2</v>
      </c>
      <c r="K15" s="32">
        <v>7.2663137346978504E-2</v>
      </c>
      <c r="L15" s="32">
        <v>7.7623251795742143E-2</v>
      </c>
      <c r="M15" s="32">
        <v>8.2195866605660528E-2</v>
      </c>
      <c r="N15" s="32">
        <v>8.6344811697862775E-2</v>
      </c>
      <c r="O15" s="32">
        <v>9.0029160926302282E-2</v>
      </c>
      <c r="P15" s="32">
        <v>0.11440605874720237</v>
      </c>
      <c r="Q15" s="32">
        <v>0.14430245470341413</v>
      </c>
      <c r="R15" s="32">
        <v>0.18037616537758713</v>
      </c>
      <c r="S15" s="32">
        <v>0.22306190886751104</v>
      </c>
      <c r="T15" s="32">
        <v>0.1939815907333865</v>
      </c>
      <c r="U15" s="32">
        <v>0.2002773469541361</v>
      </c>
      <c r="V15" s="32">
        <v>0.20644567042337103</v>
      </c>
      <c r="W15" s="32">
        <v>0.21249039143658646</v>
      </c>
      <c r="X15" s="32">
        <v>0.20856949153833942</v>
      </c>
      <c r="Y15" s="32">
        <v>0.20585077931132098</v>
      </c>
      <c r="Z15" s="32">
        <v>0.20774041498634838</v>
      </c>
      <c r="AA15" s="32">
        <v>0.20969681406906918</v>
      </c>
      <c r="AB15" s="32">
        <v>0.21172357845287407</v>
      </c>
      <c r="AC15" s="32">
        <v>0.21368297208006953</v>
      </c>
      <c r="AD15" s="32">
        <v>0.21571296494854433</v>
      </c>
      <c r="AE15" s="32">
        <v>0.21471198706169917</v>
      </c>
      <c r="AF15" s="32">
        <v>0.21370151724324743</v>
      </c>
      <c r="AG15" s="32">
        <v>0.21268141983687691</v>
      </c>
      <c r="AH15" s="32">
        <v>0.21155210108234429</v>
      </c>
      <c r="AI15" s="32">
        <v>0.21041230267354322</v>
      </c>
      <c r="AJ15" s="32">
        <v>0.20886885400592095</v>
      </c>
      <c r="AK15" s="32">
        <v>0.20732068190892755</v>
      </c>
      <c r="AL15" s="32">
        <v>0.20576776466660637</v>
      </c>
      <c r="AM15" s="32">
        <v>0.20414203592235097</v>
      </c>
      <c r="AN15" s="32">
        <v>0.20251097848023522</v>
      </c>
      <c r="AO15" s="32">
        <v>0.20142553857909762</v>
      </c>
      <c r="AP15" s="32">
        <v>0.20033664065394835</v>
      </c>
      <c r="AQ15" s="32">
        <v>0.19924426815342178</v>
      </c>
      <c r="AR15" s="32">
        <v>0.19814840442035581</v>
      </c>
      <c r="AS15" s="32">
        <v>0.19704903269094476</v>
      </c>
      <c r="AT15" s="32">
        <v>0.1966319047430119</v>
      </c>
      <c r="AU15" s="32">
        <v>0.19621081691067441</v>
      </c>
      <c r="AV15" s="32">
        <v>0.19578571253696544</v>
      </c>
      <c r="AW15" s="32">
        <v>0.19535653387889529</v>
      </c>
      <c r="AX15" s="32">
        <v>0.19492322208130389</v>
      </c>
    </row>
    <row r="16" spans="1:55">
      <c r="A16" s="53"/>
      <c r="B16" s="54"/>
      <c r="C16" t="s">
        <v>179</v>
      </c>
      <c r="D16" s="32">
        <v>5.3803938448294389E-3</v>
      </c>
      <c r="E16" s="32">
        <v>5.3803938448294389E-3</v>
      </c>
      <c r="F16" s="32">
        <v>5.3803938448294389E-3</v>
      </c>
      <c r="G16" s="32">
        <v>5.0318449892312713E-3</v>
      </c>
      <c r="H16" s="32">
        <v>4.7058755782318556E-3</v>
      </c>
      <c r="I16" s="32">
        <v>4.4010228862757942E-3</v>
      </c>
      <c r="J16" s="32">
        <v>4.115918945056524E-3</v>
      </c>
      <c r="K16" s="32">
        <v>3.8492844050194747E-3</v>
      </c>
      <c r="L16" s="32">
        <v>3.5999227945249655E-3</v>
      </c>
      <c r="M16" s="32">
        <v>3.3667151509099449E-3</v>
      </c>
      <c r="N16" s="32">
        <v>3.1486149993564718E-3</v>
      </c>
      <c r="O16" s="32">
        <v>2.9446436570355807E-3</v>
      </c>
      <c r="P16" s="32">
        <v>2.8585169236088562E-3</v>
      </c>
      <c r="Q16" s="32">
        <v>2.7542772899259685E-3</v>
      </c>
      <c r="R16" s="32">
        <v>2.6299972324151733E-3</v>
      </c>
      <c r="S16" s="32">
        <v>2.4845271961251693E-3</v>
      </c>
      <c r="T16" s="32">
        <v>1.084861971083481E-2</v>
      </c>
      <c r="U16" s="32">
        <v>1.0148409577324139E-2</v>
      </c>
      <c r="V16" s="32">
        <v>9.4623724360360061E-3</v>
      </c>
      <c r="W16" s="32">
        <v>8.7900822838619681E-3</v>
      </c>
      <c r="X16" s="32">
        <v>3.5766409483537431E-2</v>
      </c>
      <c r="Y16" s="32">
        <v>4.4343293992646256E-2</v>
      </c>
      <c r="Z16" s="32">
        <v>5.3657248343575742E-2</v>
      </c>
      <c r="AA16" s="32">
        <v>6.3300277414985132E-2</v>
      </c>
      <c r="AB16" s="32">
        <v>7.3290134825236525E-2</v>
      </c>
      <c r="AC16" s="32">
        <v>8.1336898927480417E-2</v>
      </c>
      <c r="AD16" s="32">
        <v>8.9673597340261924E-2</v>
      </c>
      <c r="AE16" s="32">
        <v>0.10494401562124092</v>
      </c>
      <c r="AF16" s="32">
        <v>0.1203592380660599</v>
      </c>
      <c r="AG16" s="32">
        <v>0.13592133417960589</v>
      </c>
      <c r="AH16" s="32">
        <v>0.14882501995256442</v>
      </c>
      <c r="AI16" s="32">
        <v>0.1618484470874251</v>
      </c>
      <c r="AJ16" s="32">
        <v>0.17584782549142289</v>
      </c>
      <c r="AK16" s="32">
        <v>0.18989004631481443</v>
      </c>
      <c r="AL16" s="32">
        <v>0.20397530652553361</v>
      </c>
      <c r="AM16" s="32">
        <v>0.21528507594053548</v>
      </c>
      <c r="AN16" s="32">
        <v>0.22663191571201341</v>
      </c>
      <c r="AO16" s="32">
        <v>0.23440597124172233</v>
      </c>
      <c r="AP16" s="32">
        <v>0.24220479356935509</v>
      </c>
      <c r="AQ16" s="32">
        <v>0.25002850123784987</v>
      </c>
      <c r="AR16" s="32">
        <v>0.25787721354787346</v>
      </c>
      <c r="AS16" s="32">
        <v>0.26575105056388504</v>
      </c>
      <c r="AT16" s="32">
        <v>0.27884493863431764</v>
      </c>
      <c r="AU16" s="32">
        <v>0.29206312977152749</v>
      </c>
      <c r="AV16" s="32">
        <v>0.30540740247054082</v>
      </c>
      <c r="AW16" s="32">
        <v>0.31887956931727984</v>
      </c>
      <c r="AX16" s="32">
        <v>0.33248147780933052</v>
      </c>
    </row>
    <row r="17" spans="1:55">
      <c r="A17" s="53"/>
      <c r="B17" s="54"/>
      <c r="C17" t="s">
        <v>180</v>
      </c>
      <c r="D17" s="32">
        <v>1.5925965780695137E-2</v>
      </c>
      <c r="E17" s="32">
        <v>1.5925965780695137E-2</v>
      </c>
      <c r="F17" s="32">
        <v>1.5925965780695137E-2</v>
      </c>
      <c r="G17" s="32">
        <v>1.5609098728621068E-2</v>
      </c>
      <c r="H17" s="32">
        <v>1.5298536143734278E-2</v>
      </c>
      <c r="I17" s="32">
        <v>1.4994152590757556E-2</v>
      </c>
      <c r="J17" s="32">
        <v>1.4695825130105764E-2</v>
      </c>
      <c r="K17" s="32">
        <v>1.4403433268230912E-2</v>
      </c>
      <c r="L17" s="32">
        <v>1.4116858908955181E-2</v>
      </c>
      <c r="M17" s="32">
        <v>1.3835986305772246E-2</v>
      </c>
      <c r="N17" s="32">
        <v>1.3560702015097606E-2</v>
      </c>
      <c r="O17" s="32">
        <v>1.3290894850449084E-2</v>
      </c>
      <c r="P17" s="32">
        <v>1.3343390609618236E-2</v>
      </c>
      <c r="Q17" s="32">
        <v>1.32964911649197E-2</v>
      </c>
      <c r="R17" s="32">
        <v>1.3130722883958019E-2</v>
      </c>
      <c r="S17" s="32">
        <v>1.2828652928260638E-2</v>
      </c>
      <c r="T17" s="32">
        <v>3.6531665800622573E-2</v>
      </c>
      <c r="U17" s="32">
        <v>3.1956178572589623E-2</v>
      </c>
      <c r="V17" s="32">
        <v>2.7473304035795672E-2</v>
      </c>
      <c r="W17" s="32">
        <v>2.3080258494763445E-2</v>
      </c>
      <c r="X17" s="32">
        <v>2.9381488866311766E-2</v>
      </c>
      <c r="Y17" s="32">
        <v>3.0667483269389364E-2</v>
      </c>
      <c r="Z17" s="32">
        <v>3.1354836788964384E-2</v>
      </c>
      <c r="AA17" s="32">
        <v>3.206647544660244E-2</v>
      </c>
      <c r="AB17" s="32">
        <v>3.280370942824673E-2</v>
      </c>
      <c r="AC17" s="32">
        <v>3.3383096989400479E-2</v>
      </c>
      <c r="AD17" s="32">
        <v>3.3983360561201818E-2</v>
      </c>
      <c r="AE17" s="32">
        <v>3.3694498979794527E-2</v>
      </c>
      <c r="AF17" s="32">
        <v>3.3402898222616703E-2</v>
      </c>
      <c r="AG17" s="32">
        <v>3.3108519142053421E-2</v>
      </c>
      <c r="AH17" s="32">
        <v>3.2797017527925527E-2</v>
      </c>
      <c r="AI17" s="32">
        <v>3.2482625295708618E-2</v>
      </c>
      <c r="AJ17" s="32">
        <v>3.2582385971009251E-2</v>
      </c>
      <c r="AK17" s="32">
        <v>3.2682451944771491E-2</v>
      </c>
      <c r="AL17" s="32">
        <v>3.2782824620604382E-2</v>
      </c>
      <c r="AM17" s="32">
        <v>3.287558874773399E-2</v>
      </c>
      <c r="AN17" s="32">
        <v>3.2968656930510959E-2</v>
      </c>
      <c r="AO17" s="32">
        <v>3.3079692482865061E-2</v>
      </c>
      <c r="AP17" s="32">
        <v>3.3191081775307205E-2</v>
      </c>
      <c r="AQ17" s="32">
        <v>3.3302826500966609E-2</v>
      </c>
      <c r="AR17" s="32">
        <v>3.3414928363795032E-2</v>
      </c>
      <c r="AS17" s="32">
        <v>3.3527389078653311E-2</v>
      </c>
      <c r="AT17" s="32">
        <v>3.3660915845027589E-2</v>
      </c>
      <c r="AU17" s="32">
        <v>3.3795710209419197E-2</v>
      </c>
      <c r="AV17" s="32">
        <v>3.3931790308281445E-2</v>
      </c>
      <c r="AW17" s="32">
        <v>3.4069174625714391E-2</v>
      </c>
      <c r="AX17" s="32">
        <v>3.4207882001834666E-2</v>
      </c>
    </row>
    <row r="18" spans="1:55">
      <c r="A18" s="53"/>
      <c r="B18" s="54"/>
      <c r="C18" t="s">
        <v>181</v>
      </c>
      <c r="D18" s="32">
        <v>5.3803938448294389E-3</v>
      </c>
      <c r="E18" s="32">
        <v>5.3803938448294389E-3</v>
      </c>
      <c r="F18" s="32">
        <v>5.3803938448294389E-3</v>
      </c>
      <c r="G18" s="32">
        <v>5.5743291258015014E-3</v>
      </c>
      <c r="H18" s="32">
        <v>5.7752547673847777E-3</v>
      </c>
      <c r="I18" s="32">
        <v>5.9834227358085681E-3</v>
      </c>
      <c r="J18" s="32">
        <v>6.1990940793773671E-3</v>
      </c>
      <c r="K18" s="32">
        <v>6.422539255832551E-3</v>
      </c>
      <c r="L18" s="32">
        <v>6.6540384715137535E-3</v>
      </c>
      <c r="M18" s="32">
        <v>6.8938820327452532E-3</v>
      </c>
      <c r="N18" s="32">
        <v>7.1423707098880107E-3</v>
      </c>
      <c r="O18" s="32">
        <v>7.3998161145139053E-3</v>
      </c>
      <c r="P18" s="32">
        <v>7.6893636827527392E-3</v>
      </c>
      <c r="Q18" s="32">
        <v>7.9308319763448116E-3</v>
      </c>
      <c r="R18" s="32">
        <v>8.1063963218545951E-3</v>
      </c>
      <c r="S18" s="32">
        <v>8.1974306163160957E-3</v>
      </c>
      <c r="T18" s="32">
        <v>9.4876011943259234E-3</v>
      </c>
      <c r="U18" s="32">
        <v>9.1874081287370898E-3</v>
      </c>
      <c r="V18" s="32">
        <v>8.8932912876703435E-3</v>
      </c>
      <c r="W18" s="32">
        <v>8.6050680356953221E-3</v>
      </c>
      <c r="X18" s="32">
        <v>1.3365618924986713E-2</v>
      </c>
      <c r="Y18" s="32">
        <v>1.4954268689254058E-2</v>
      </c>
      <c r="Z18" s="32">
        <v>1.6131078586434325E-2</v>
      </c>
      <c r="AA18" s="32">
        <v>1.7349466783591332E-2</v>
      </c>
      <c r="AB18" s="32">
        <v>1.8611676434708024E-2</v>
      </c>
      <c r="AC18" s="32">
        <v>1.9956821234855471E-2</v>
      </c>
      <c r="AD18" s="32">
        <v>2.13504331735009E-2</v>
      </c>
      <c r="AE18" s="32">
        <v>2.3141432197994936E-2</v>
      </c>
      <c r="AF18" s="32">
        <v>2.4949414654861821E-2</v>
      </c>
      <c r="AG18" s="32">
        <v>2.6774623267068628E-2</v>
      </c>
      <c r="AH18" s="32">
        <v>2.8618948787483493E-2</v>
      </c>
      <c r="AI18" s="32">
        <v>3.0480388956649968E-2</v>
      </c>
      <c r="AJ18" s="32">
        <v>3.101907232954617E-2</v>
      </c>
      <c r="AK18" s="32">
        <v>3.1559404239849966E-2</v>
      </c>
      <c r="AL18" s="32">
        <v>3.2101392266708655E-2</v>
      </c>
      <c r="AM18" s="32">
        <v>3.264253754128868E-2</v>
      </c>
      <c r="AN18" s="32">
        <v>3.3185456543298318E-2</v>
      </c>
      <c r="AO18" s="32">
        <v>3.3708048926536859E-2</v>
      </c>
      <c r="AP18" s="32">
        <v>3.4232306198828832E-2</v>
      </c>
      <c r="AQ18" s="32">
        <v>3.4758236328941171E-2</v>
      </c>
      <c r="AR18" s="32">
        <v>3.5285847336577303E-2</v>
      </c>
      <c r="AS18" s="32">
        <v>3.5815147292784767E-2</v>
      </c>
      <c r="AT18" s="32">
        <v>3.631980911157251E-2</v>
      </c>
      <c r="AU18" s="32">
        <v>3.6829261792434481E-2</v>
      </c>
      <c r="AV18" s="32">
        <v>3.7343573881743572E-2</v>
      </c>
      <c r="AW18" s="32">
        <v>3.7862815239796718E-2</v>
      </c>
      <c r="AX18" s="32">
        <v>3.838705707244864E-2</v>
      </c>
    </row>
    <row r="19" spans="1:55">
      <c r="A19" s="53"/>
      <c r="B19" s="54"/>
      <c r="C19" t="s">
        <v>182</v>
      </c>
      <c r="D19" s="32">
        <v>1.0760787689658878E-2</v>
      </c>
      <c r="E19" s="32">
        <v>1.0760787689658878E-2</v>
      </c>
      <c r="F19" s="32">
        <v>1.0760787689658878E-2</v>
      </c>
      <c r="G19" s="32">
        <v>1.2101957989129187E-2</v>
      </c>
      <c r="H19" s="32">
        <v>1.3610284989768302E-2</v>
      </c>
      <c r="I19" s="32">
        <v>1.5306602259659765E-2</v>
      </c>
      <c r="J19" s="32">
        <v>1.7214339957727066E-2</v>
      </c>
      <c r="K19" s="32">
        <v>1.9359848459718561E-2</v>
      </c>
      <c r="L19" s="32">
        <v>2.1772762319302724E-2</v>
      </c>
      <c r="M19" s="32">
        <v>2.4486409591438506E-2</v>
      </c>
      <c r="N19" s="32">
        <v>2.7538272171745887E-2</v>
      </c>
      <c r="O19" s="32">
        <v>3.0970503510253627E-2</v>
      </c>
      <c r="P19" s="32">
        <v>3.2504014033451989E-2</v>
      </c>
      <c r="Q19" s="32">
        <v>3.3859816477689528E-2</v>
      </c>
      <c r="R19" s="32">
        <v>3.4955292434052293E-2</v>
      </c>
      <c r="S19" s="32">
        <v>3.5701142364613768E-2</v>
      </c>
      <c r="T19" s="32">
        <v>6.4728006629038257E-2</v>
      </c>
      <c r="U19" s="32">
        <v>6.7145078435690383E-2</v>
      </c>
      <c r="V19" s="32">
        <v>6.9513226157589175E-2</v>
      </c>
      <c r="W19" s="32">
        <v>7.183392032487082E-2</v>
      </c>
      <c r="X19" s="32">
        <v>0.11472179093454003</v>
      </c>
      <c r="Y19" s="32">
        <v>0.12774858756436638</v>
      </c>
      <c r="Z19" s="32">
        <v>0.14152701007424021</v>
      </c>
      <c r="AA19" s="32">
        <v>0.15579224305851133</v>
      </c>
      <c r="AB19" s="32">
        <v>0.17057054999729307</v>
      </c>
      <c r="AC19" s="32">
        <v>0.18623012386512303</v>
      </c>
      <c r="AD19" s="32">
        <v>0.20245393047234897</v>
      </c>
      <c r="AE19" s="32">
        <v>0.21363467802602065</v>
      </c>
      <c r="AF19" s="32">
        <v>0.22492144879207754</v>
      </c>
      <c r="AG19" s="32">
        <v>0.23631575802774946</v>
      </c>
      <c r="AH19" s="32">
        <v>0.24799229662985364</v>
      </c>
      <c r="AI19" s="32">
        <v>0.25977718912859787</v>
      </c>
      <c r="AJ19" s="32">
        <v>0.27048224560954576</v>
      </c>
      <c r="AK19" s="32">
        <v>0.28122006286787637</v>
      </c>
      <c r="AL19" s="32">
        <v>0.29199079152119556</v>
      </c>
      <c r="AM19" s="32">
        <v>0.30293377247499431</v>
      </c>
      <c r="AN19" s="32">
        <v>0.31391262155218114</v>
      </c>
      <c r="AO19" s="32">
        <v>0.32272122757320976</v>
      </c>
      <c r="AP19" s="32">
        <v>0.33155789629130561</v>
      </c>
      <c r="AQ19" s="32">
        <v>0.34042276202478355</v>
      </c>
      <c r="AR19" s="32">
        <v>0.34931595995052361</v>
      </c>
      <c r="AS19" s="32">
        <v>0.35823762611084181</v>
      </c>
      <c r="AT19" s="32">
        <v>0.36520423779974731</v>
      </c>
      <c r="AU19" s="32">
        <v>0.3722369850164135</v>
      </c>
      <c r="AV19" s="32">
        <v>0.37933681401027908</v>
      </c>
      <c r="AW19" s="32">
        <v>0.38650468916886649</v>
      </c>
      <c r="AX19" s="32">
        <v>0.39374159345447135</v>
      </c>
    </row>
    <row r="20" spans="1:5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BC20" s="37"/>
    </row>
    <row r="21" spans="1:55">
      <c r="A21" s="37"/>
      <c r="B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7"/>
      <c r="BC21" s="37"/>
    </row>
    <row r="22" spans="1:55">
      <c r="A22" s="52" t="s">
        <v>183</v>
      </c>
      <c r="B22" s="42" t="s">
        <v>184</v>
      </c>
      <c r="C22" t="s">
        <v>185</v>
      </c>
      <c r="D22" s="33">
        <v>5.5705789795526002</v>
      </c>
      <c r="E22" s="33">
        <v>5.6600164269241402</v>
      </c>
      <c r="F22" s="33">
        <v>5.7508898210000003</v>
      </c>
      <c r="G22" s="33">
        <v>5.7837759489999998</v>
      </c>
      <c r="H22" s="33">
        <v>4.9953851030000003</v>
      </c>
      <c r="I22" s="33">
        <v>4.2330975520000003</v>
      </c>
      <c r="J22" s="33">
        <v>4.4905757910000004</v>
      </c>
      <c r="K22" s="33">
        <v>4.3609455170000002</v>
      </c>
      <c r="L22" s="33">
        <v>4.1417754569999996</v>
      </c>
      <c r="M22" s="33">
        <v>4.355183995</v>
      </c>
      <c r="N22" s="33">
        <v>4.5033323139999997</v>
      </c>
      <c r="O22" s="33">
        <v>4.6160324389999996</v>
      </c>
      <c r="P22" s="33">
        <v>3.8504712169999999</v>
      </c>
      <c r="Q22" s="33">
        <v>3.2911719000000002</v>
      </c>
      <c r="R22" s="33">
        <v>2.8528057410000001</v>
      </c>
      <c r="S22" s="33">
        <v>2.5649627650000002</v>
      </c>
      <c r="T22" s="33">
        <v>2.3663504990000002</v>
      </c>
      <c r="U22" s="33">
        <v>2.3146351759999999</v>
      </c>
      <c r="V22" s="33">
        <v>2.3301516279999999</v>
      </c>
      <c r="W22" s="33">
        <v>2.3813582700000002</v>
      </c>
      <c r="X22" s="33">
        <v>2.39008054</v>
      </c>
      <c r="Y22" s="33">
        <v>2.3030448579999998</v>
      </c>
      <c r="Z22" s="33">
        <v>2.1940703730000002</v>
      </c>
      <c r="AA22" s="33">
        <v>2.0798601859999999</v>
      </c>
      <c r="AB22" s="33">
        <v>1.970988438</v>
      </c>
      <c r="AC22" s="33">
        <v>1.8704811539999999</v>
      </c>
      <c r="AD22" s="33">
        <v>1.7804825799999999</v>
      </c>
      <c r="AE22" s="33">
        <v>1.7587732309999999</v>
      </c>
      <c r="AF22" s="33">
        <v>1.761326763</v>
      </c>
      <c r="AG22" s="33">
        <v>1.774072844</v>
      </c>
      <c r="AH22" s="33">
        <v>1.8069114070000001</v>
      </c>
      <c r="AI22" s="33">
        <v>1.8564294029999999</v>
      </c>
      <c r="AJ22" s="33">
        <v>1.9083579799999999</v>
      </c>
      <c r="AK22" s="33">
        <v>1.9605237200000001</v>
      </c>
      <c r="AL22" s="33">
        <v>2.0096816610000001</v>
      </c>
      <c r="AM22" s="33">
        <v>2.0594308520000002</v>
      </c>
      <c r="AN22" s="33">
        <v>2.1089434809999998</v>
      </c>
      <c r="AO22" s="33">
        <v>2.155731807</v>
      </c>
      <c r="AP22" s="33">
        <v>2.203295936</v>
      </c>
      <c r="AQ22" s="33">
        <v>2.2492633500000001</v>
      </c>
      <c r="AR22" s="33">
        <v>2.2954474970000001</v>
      </c>
      <c r="AS22" s="33">
        <v>2.3410096189999998</v>
      </c>
      <c r="AT22" s="33">
        <v>2.383146585</v>
      </c>
      <c r="AU22" s="33">
        <v>2.42529898</v>
      </c>
      <c r="AV22" s="33">
        <v>2.4667584680000001</v>
      </c>
      <c r="AW22" s="33">
        <v>2.5082770399999998</v>
      </c>
      <c r="AX22" s="33">
        <v>2.5492030899999998</v>
      </c>
      <c r="AY22" s="37"/>
      <c r="BC22" s="37"/>
    </row>
    <row r="23" spans="1:55">
      <c r="A23" s="52"/>
      <c r="B23" s="55" t="s">
        <v>164</v>
      </c>
      <c r="C23" t="s">
        <v>165</v>
      </c>
      <c r="D23" s="33">
        <v>81.272732788877605</v>
      </c>
      <c r="E23" s="33">
        <v>82.577592802213303</v>
      </c>
      <c r="F23" s="33">
        <v>83.907546510000003</v>
      </c>
      <c r="G23" s="33">
        <v>85.55325689</v>
      </c>
      <c r="H23" s="33">
        <v>83.978228250000001</v>
      </c>
      <c r="I23" s="33">
        <v>78.992761340000001</v>
      </c>
      <c r="J23" s="33">
        <v>80.055894769999995</v>
      </c>
      <c r="K23" s="33">
        <v>80.794784239999998</v>
      </c>
      <c r="L23" s="33">
        <v>77.908806080000005</v>
      </c>
      <c r="M23" s="33">
        <v>77.486813310000002</v>
      </c>
      <c r="N23" s="33">
        <v>77.097898639999997</v>
      </c>
      <c r="O23" s="33">
        <v>79.649786840000004</v>
      </c>
      <c r="P23" s="33">
        <v>77.03435082</v>
      </c>
      <c r="Q23" s="33">
        <v>77.866167349999998</v>
      </c>
      <c r="R23" s="33">
        <v>76.322820730000004</v>
      </c>
      <c r="S23" s="33">
        <v>75.602295350000006</v>
      </c>
      <c r="T23" s="33">
        <v>74.012376649999894</v>
      </c>
      <c r="U23" s="33">
        <v>73.283544340000006</v>
      </c>
      <c r="V23" s="33">
        <v>72.454119820000003</v>
      </c>
      <c r="W23" s="33">
        <v>71.778975070000001</v>
      </c>
      <c r="X23" s="33">
        <v>69.817005589999894</v>
      </c>
      <c r="Y23" s="33">
        <v>67.192417230000004</v>
      </c>
      <c r="Z23" s="33">
        <v>64.394893429999996</v>
      </c>
      <c r="AA23" s="33">
        <v>61.74748142</v>
      </c>
      <c r="AB23" s="33">
        <v>59.246602639999999</v>
      </c>
      <c r="AC23" s="33">
        <v>56.842543429999999</v>
      </c>
      <c r="AD23" s="33">
        <v>54.522652489999999</v>
      </c>
      <c r="AE23" s="33">
        <v>51.52461933</v>
      </c>
      <c r="AF23" s="33">
        <v>48.752386170000001</v>
      </c>
      <c r="AG23" s="33">
        <v>45.791008120000001</v>
      </c>
      <c r="AH23" s="33">
        <v>42.997916629999999</v>
      </c>
      <c r="AI23" s="33">
        <v>40.412289479999998</v>
      </c>
      <c r="AJ23" s="33">
        <v>37.327663719999997</v>
      </c>
      <c r="AK23" s="33">
        <v>34.35319981</v>
      </c>
      <c r="AL23" s="33">
        <v>31.079461720000001</v>
      </c>
      <c r="AM23" s="33">
        <v>27.914202400000001</v>
      </c>
      <c r="AN23" s="33">
        <v>24.514974899999999</v>
      </c>
      <c r="AO23" s="33">
        <v>22.562419800000001</v>
      </c>
      <c r="AP23" s="33">
        <v>20.660711370000001</v>
      </c>
      <c r="AQ23" s="33">
        <v>18.62397678</v>
      </c>
      <c r="AR23" s="33">
        <v>16.443302509999999</v>
      </c>
      <c r="AS23" s="33">
        <v>14.057858169999999</v>
      </c>
      <c r="AT23" s="33">
        <v>13.476982469999999</v>
      </c>
      <c r="AU23" s="33">
        <v>12.890961539999999</v>
      </c>
      <c r="AV23" s="33">
        <v>12.28913002</v>
      </c>
      <c r="AW23" s="33">
        <v>11.66688667</v>
      </c>
      <c r="AX23" s="33">
        <v>10.986472969999999</v>
      </c>
    </row>
    <row r="24" spans="1:55">
      <c r="A24" s="52"/>
      <c r="B24" s="55"/>
      <c r="C24" t="s">
        <v>166</v>
      </c>
      <c r="D24" s="33">
        <v>0.67805251130835598</v>
      </c>
      <c r="E24" s="33">
        <v>0.68893886369971102</v>
      </c>
      <c r="F24" s="33">
        <v>0.70003457099999999</v>
      </c>
      <c r="G24" s="33">
        <v>1.0693540859999999</v>
      </c>
      <c r="H24" s="33">
        <v>1.400149205</v>
      </c>
      <c r="I24" s="33">
        <v>1.6480616720000001</v>
      </c>
      <c r="J24" s="33">
        <v>2.0071144200000002</v>
      </c>
      <c r="K24" s="33">
        <v>2.3670221480000002</v>
      </c>
      <c r="L24" s="33">
        <v>2.6130179400000002</v>
      </c>
      <c r="M24" s="33">
        <v>2.9289747410000002</v>
      </c>
      <c r="N24" s="33">
        <v>3.244081118</v>
      </c>
      <c r="O24" s="33">
        <v>3.693586067</v>
      </c>
      <c r="P24" s="33">
        <v>3.6324939930000002</v>
      </c>
      <c r="Q24" s="33">
        <v>3.7365271089999998</v>
      </c>
      <c r="R24" s="33">
        <v>3.7302729349999999</v>
      </c>
      <c r="S24" s="33">
        <v>3.7669067740000002</v>
      </c>
      <c r="T24" s="33">
        <v>3.7631094790000001</v>
      </c>
      <c r="U24" s="33">
        <v>3.967846905</v>
      </c>
      <c r="V24" s="33">
        <v>4.1609461489999999</v>
      </c>
      <c r="W24" s="33">
        <v>4.3569293189999998</v>
      </c>
      <c r="X24" s="33">
        <v>4.8250753020000001</v>
      </c>
      <c r="Y24" s="33">
        <v>4.9492565989999999</v>
      </c>
      <c r="Z24" s="33">
        <v>4.9588709560000002</v>
      </c>
      <c r="AA24" s="33">
        <v>4.9819926900000002</v>
      </c>
      <c r="AB24" s="33">
        <v>5.0203587509999998</v>
      </c>
      <c r="AC24" s="33">
        <v>5.0673695209999998</v>
      </c>
      <c r="AD24" s="33">
        <v>5.1284419530000003</v>
      </c>
      <c r="AE24" s="33">
        <v>5.9770603150000001</v>
      </c>
      <c r="AF24" s="33">
        <v>6.8873953300000004</v>
      </c>
      <c r="AG24" s="33">
        <v>7.8158807430000001</v>
      </c>
      <c r="AH24" s="33">
        <v>8.8118836869999999</v>
      </c>
      <c r="AI24" s="33">
        <v>9.9360331259999999</v>
      </c>
      <c r="AJ24" s="33">
        <v>11.18387019</v>
      </c>
      <c r="AK24" s="33">
        <v>12.598769470000001</v>
      </c>
      <c r="AL24" s="33">
        <v>14.07779717</v>
      </c>
      <c r="AM24" s="33">
        <v>15.747279900000001</v>
      </c>
      <c r="AN24" s="33">
        <v>17.614071849999998</v>
      </c>
      <c r="AO24" s="33">
        <v>18.200120609999999</v>
      </c>
      <c r="AP24" s="33">
        <v>18.995137880000001</v>
      </c>
      <c r="AQ24" s="33">
        <v>19.90207857</v>
      </c>
      <c r="AR24" s="33">
        <v>20.974297199999999</v>
      </c>
      <c r="AS24" s="33">
        <v>22.234141869999998</v>
      </c>
      <c r="AT24" s="33">
        <v>22.069489600000001</v>
      </c>
      <c r="AU24" s="33">
        <v>21.952823670000001</v>
      </c>
      <c r="AV24" s="33">
        <v>21.87964625</v>
      </c>
      <c r="AW24" s="33">
        <v>21.8587293</v>
      </c>
      <c r="AX24" s="33">
        <v>21.838691690000001</v>
      </c>
      <c r="AY24" s="37"/>
      <c r="BC24" s="37"/>
    </row>
    <row r="25" spans="1:55">
      <c r="A25" s="52"/>
      <c r="B25" s="55" t="s">
        <v>167</v>
      </c>
      <c r="C25" t="s">
        <v>168</v>
      </c>
      <c r="D25" s="33">
        <v>28.634797354551999</v>
      </c>
      <c r="E25" s="33">
        <v>29.094538288267</v>
      </c>
      <c r="F25" s="33">
        <v>29.721453270000001</v>
      </c>
      <c r="G25" s="33">
        <v>30.23161288</v>
      </c>
      <c r="H25" s="33">
        <v>30.749967550000001</v>
      </c>
      <c r="I25" s="33">
        <v>28.5840122</v>
      </c>
      <c r="J25" s="33">
        <v>29.607319149999999</v>
      </c>
      <c r="K25" s="33">
        <v>30.642431519999999</v>
      </c>
      <c r="L25" s="33">
        <v>31.001305070000001</v>
      </c>
      <c r="M25" s="33">
        <v>30.861298250000001</v>
      </c>
      <c r="N25" s="33">
        <v>30.713588919999999</v>
      </c>
      <c r="O25" s="33">
        <v>30.18902791</v>
      </c>
      <c r="P25" s="33">
        <v>28.822520789999999</v>
      </c>
      <c r="Q25" s="33">
        <v>28.417149989999999</v>
      </c>
      <c r="R25" s="33">
        <v>28.151932649999999</v>
      </c>
      <c r="S25" s="33">
        <v>27.17914807</v>
      </c>
      <c r="T25" s="33">
        <v>26.357720350000001</v>
      </c>
      <c r="U25" s="33">
        <v>26.142872910000001</v>
      </c>
      <c r="V25" s="33">
        <v>25.812758349999999</v>
      </c>
      <c r="W25" s="33">
        <v>25.40724861</v>
      </c>
      <c r="X25" s="33">
        <v>25.737074939999999</v>
      </c>
      <c r="Y25" s="33">
        <v>26.414424589999999</v>
      </c>
      <c r="Z25" s="33">
        <v>26.759204199999999</v>
      </c>
      <c r="AA25" s="33">
        <v>26.830539680000001</v>
      </c>
      <c r="AB25" s="33">
        <v>26.72744071</v>
      </c>
      <c r="AC25" s="33">
        <v>26.517296980000001</v>
      </c>
      <c r="AD25" s="33">
        <v>26.26305374</v>
      </c>
      <c r="AE25" s="33">
        <v>25.748407220000001</v>
      </c>
      <c r="AF25" s="33">
        <v>25.229973900000001</v>
      </c>
      <c r="AG25" s="33">
        <v>24.721736549999999</v>
      </c>
      <c r="AH25" s="33">
        <v>24.18787734</v>
      </c>
      <c r="AI25" s="33">
        <v>23.601980210000001</v>
      </c>
      <c r="AJ25" s="33">
        <v>23.373381389999999</v>
      </c>
      <c r="AK25" s="33">
        <v>23.194195270000002</v>
      </c>
      <c r="AL25" s="33">
        <v>23.003482439999999</v>
      </c>
      <c r="AM25" s="33">
        <v>22.89316972</v>
      </c>
      <c r="AN25" s="33">
        <v>22.7833282</v>
      </c>
      <c r="AO25" s="33">
        <v>22.054367509999999</v>
      </c>
      <c r="AP25" s="33">
        <v>21.394583040000001</v>
      </c>
      <c r="AQ25" s="33">
        <v>20.731815409999999</v>
      </c>
      <c r="AR25" s="33">
        <v>20.074141789999999</v>
      </c>
      <c r="AS25" s="33">
        <v>19.416329139999998</v>
      </c>
      <c r="AT25" s="33">
        <v>18.725391349999999</v>
      </c>
      <c r="AU25" s="33">
        <v>18.05304125</v>
      </c>
      <c r="AV25" s="33">
        <v>17.385554379999999</v>
      </c>
      <c r="AW25" s="33">
        <v>16.719790039999999</v>
      </c>
      <c r="AX25" s="33">
        <v>16.021613219999999</v>
      </c>
      <c r="AY25" s="37"/>
      <c r="BC25" s="37"/>
    </row>
    <row r="26" spans="1:55">
      <c r="A26" s="52"/>
      <c r="B26" s="55"/>
      <c r="C26" t="s">
        <v>169</v>
      </c>
      <c r="D26" s="33">
        <v>0.36749349586970598</v>
      </c>
      <c r="E26" s="33">
        <v>0.37339372281503302</v>
      </c>
      <c r="F26" s="33">
        <v>0.38143942939999997</v>
      </c>
      <c r="G26" s="33">
        <v>0.36759890830000003</v>
      </c>
      <c r="H26" s="33">
        <v>0.35425411940000001</v>
      </c>
      <c r="I26" s="33">
        <v>0.31199726560000002</v>
      </c>
      <c r="J26" s="33">
        <v>0.30618508859999999</v>
      </c>
      <c r="K26" s="33">
        <v>0.30023790950000001</v>
      </c>
      <c r="L26" s="33">
        <v>0.28779260639999998</v>
      </c>
      <c r="M26" s="33">
        <v>0.2714383454</v>
      </c>
      <c r="N26" s="33">
        <v>0.25594398460000001</v>
      </c>
      <c r="O26" s="33">
        <v>0.2383531197</v>
      </c>
      <c r="P26" s="33">
        <v>0.20946347879999999</v>
      </c>
      <c r="Q26" s="33">
        <v>0.1872572562</v>
      </c>
      <c r="R26" s="33">
        <v>0.164854634</v>
      </c>
      <c r="S26" s="33">
        <v>0.1375006</v>
      </c>
      <c r="T26" s="33">
        <v>0.1104530302</v>
      </c>
      <c r="U26" s="33">
        <v>0.17880900620000001</v>
      </c>
      <c r="V26" s="33">
        <v>0.24228225340000001</v>
      </c>
      <c r="W26" s="33">
        <v>0.30071439439999997</v>
      </c>
      <c r="X26" s="33">
        <v>0.1417694042</v>
      </c>
      <c r="Y26" s="33">
        <v>8.9900823399999996E-2</v>
      </c>
      <c r="Z26" s="33">
        <v>7.0183253000000001E-2</v>
      </c>
      <c r="AA26" s="33">
        <v>4.9392932700000003E-2</v>
      </c>
      <c r="AB26" s="33">
        <v>2.8275671299999999E-2</v>
      </c>
      <c r="AC26" s="33">
        <v>2.5202746000000002E-2</v>
      </c>
      <c r="AD26" s="33">
        <v>2.21317413E-2</v>
      </c>
      <c r="AE26" s="33">
        <v>2.1857644900000001E-2</v>
      </c>
      <c r="AF26" s="33">
        <v>2.15802418E-2</v>
      </c>
      <c r="AG26" s="33">
        <v>2.13115054E-2</v>
      </c>
      <c r="AH26" s="33">
        <v>2.1005892500000001E-2</v>
      </c>
      <c r="AI26" s="33">
        <v>2.06535568E-2</v>
      </c>
      <c r="AJ26" s="33">
        <v>1.66793332E-2</v>
      </c>
      <c r="AK26" s="33">
        <v>1.2774579899999999E-2</v>
      </c>
      <c r="AL26" s="33">
        <v>8.8919352800000007E-3</v>
      </c>
      <c r="AM26" s="33">
        <v>9.5596223800000005E-3</v>
      </c>
      <c r="AN26" s="33">
        <v>1.02259298E-2</v>
      </c>
      <c r="AO26" s="33">
        <v>9.8823583500000003E-3</v>
      </c>
      <c r="AP26" s="33">
        <v>9.5698143500000006E-3</v>
      </c>
      <c r="AQ26" s="33">
        <v>9.2559152600000007E-3</v>
      </c>
      <c r="AR26" s="33">
        <v>8.9442656800000006E-3</v>
      </c>
      <c r="AS26" s="33">
        <v>8.6325221900000002E-3</v>
      </c>
      <c r="AT26" s="33">
        <v>8.6400756700000005E-3</v>
      </c>
      <c r="AU26" s="33">
        <v>8.6571362400000001E-3</v>
      </c>
      <c r="AV26" s="33">
        <v>8.6780197800000007E-3</v>
      </c>
      <c r="AW26" s="33">
        <v>8.7015808299999997E-3</v>
      </c>
      <c r="AX26" s="33">
        <v>8.7096207900000007E-3</v>
      </c>
      <c r="AY26" s="37"/>
      <c r="BC26" s="37"/>
    </row>
    <row r="27" spans="1:55">
      <c r="A27" s="52"/>
      <c r="B27" s="55"/>
      <c r="C27" t="s">
        <v>170</v>
      </c>
      <c r="D27" s="33">
        <v>1.4676116307532601</v>
      </c>
      <c r="E27" s="33">
        <v>1.4911746101974399</v>
      </c>
      <c r="F27" s="33">
        <v>1.5233057169999999</v>
      </c>
      <c r="G27" s="33">
        <v>1.5517064089999999</v>
      </c>
      <c r="H27" s="33">
        <v>1.580607737</v>
      </c>
      <c r="I27" s="33">
        <v>1.4714104480000001</v>
      </c>
      <c r="J27" s="33">
        <v>1.5263036320000001</v>
      </c>
      <c r="K27" s="33">
        <v>1.5819628560000001</v>
      </c>
      <c r="L27" s="33">
        <v>1.6028181079999999</v>
      </c>
      <c r="M27" s="33">
        <v>1.597900235</v>
      </c>
      <c r="N27" s="33">
        <v>1.5925652729999999</v>
      </c>
      <c r="O27" s="33">
        <v>1.5676424259999999</v>
      </c>
      <c r="P27" s="33">
        <v>1.6762149799999999</v>
      </c>
      <c r="Q27" s="33">
        <v>1.8436742450000001</v>
      </c>
      <c r="R27" s="33">
        <v>2.031334851</v>
      </c>
      <c r="S27" s="33">
        <v>2.1759540980000001</v>
      </c>
      <c r="T27" s="33">
        <v>2.3372461059999998</v>
      </c>
      <c r="U27" s="33">
        <v>1.7646843169999999</v>
      </c>
      <c r="V27" s="33">
        <v>1.2170645980000001</v>
      </c>
      <c r="W27" s="33">
        <v>0.70052371420000004</v>
      </c>
      <c r="X27" s="33">
        <v>2.2176398860000002</v>
      </c>
      <c r="Y27" s="33">
        <v>2.3431204659999998</v>
      </c>
      <c r="Z27" s="33">
        <v>2.313474947</v>
      </c>
      <c r="AA27" s="33">
        <v>2.2591636180000001</v>
      </c>
      <c r="AB27" s="33">
        <v>2.190147917</v>
      </c>
      <c r="AC27" s="33">
        <v>2.114836629</v>
      </c>
      <c r="AD27" s="33">
        <v>2.036901544</v>
      </c>
      <c r="AE27" s="33">
        <v>1.9271146240000001</v>
      </c>
      <c r="AF27" s="33">
        <v>1.8170846140000001</v>
      </c>
      <c r="AG27" s="33">
        <v>1.7078126849999999</v>
      </c>
      <c r="AH27" s="33">
        <v>1.603327688</v>
      </c>
      <c r="AI27" s="33">
        <v>1.4960626079999999</v>
      </c>
      <c r="AJ27" s="33">
        <v>1.218784809</v>
      </c>
      <c r="AK27" s="33">
        <v>0.94646550829999998</v>
      </c>
      <c r="AL27" s="33">
        <v>0.67565725300000001</v>
      </c>
      <c r="AM27" s="33">
        <v>0.42166396740000001</v>
      </c>
      <c r="AN27" s="33">
        <v>0.1682358474</v>
      </c>
      <c r="AO27" s="33">
        <v>0.17988164810000001</v>
      </c>
      <c r="AP27" s="33">
        <v>0.19206023420000001</v>
      </c>
      <c r="AQ27" s="33">
        <v>0.2042335539</v>
      </c>
      <c r="AR27" s="33">
        <v>0.2164827963</v>
      </c>
      <c r="AS27" s="33">
        <v>0.2287637458</v>
      </c>
      <c r="AT27" s="33">
        <v>0.23807454319999999</v>
      </c>
      <c r="AU27" s="33">
        <v>0.24767326009999999</v>
      </c>
      <c r="AV27" s="33">
        <v>0.25742135960000001</v>
      </c>
      <c r="AW27" s="33">
        <v>0.2672957487</v>
      </c>
      <c r="AX27" s="33">
        <v>0.27672668189999999</v>
      </c>
      <c r="AY27" s="37"/>
      <c r="BC27" s="37"/>
    </row>
    <row r="28" spans="1:55">
      <c r="A28" s="52"/>
      <c r="B28" s="55"/>
      <c r="C28" t="s">
        <v>171</v>
      </c>
      <c r="D28" s="33">
        <v>1.4643633957556199</v>
      </c>
      <c r="E28" s="33">
        <v>1.4878742237362399</v>
      </c>
      <c r="F28" s="33">
        <v>1.5199342149999999</v>
      </c>
      <c r="G28" s="33">
        <v>1.4236158409999999</v>
      </c>
      <c r="H28" s="33">
        <v>1.333376817</v>
      </c>
      <c r="I28" s="33">
        <v>1.1413219509999999</v>
      </c>
      <c r="J28" s="33">
        <v>1.0885811519999999</v>
      </c>
      <c r="K28" s="33">
        <v>1.0374369059999999</v>
      </c>
      <c r="L28" s="33">
        <v>0.96648515989999995</v>
      </c>
      <c r="M28" s="33">
        <v>0.88594374980000001</v>
      </c>
      <c r="N28" s="33">
        <v>0.81189388029999998</v>
      </c>
      <c r="O28" s="33">
        <v>0.73484302000000001</v>
      </c>
      <c r="P28" s="33">
        <v>0.62300952539999999</v>
      </c>
      <c r="Q28" s="33">
        <v>0.53064260210000003</v>
      </c>
      <c r="R28" s="33">
        <v>0.43603132999999999</v>
      </c>
      <c r="S28" s="33">
        <v>0.3269536482</v>
      </c>
      <c r="T28" s="33">
        <v>0.21770318599999999</v>
      </c>
      <c r="U28" s="33">
        <v>0.1767265573</v>
      </c>
      <c r="V28" s="33">
        <v>0.13728829319999999</v>
      </c>
      <c r="W28" s="33">
        <v>9.9901944199999995E-2</v>
      </c>
      <c r="X28" s="33">
        <v>0.12987434840000001</v>
      </c>
      <c r="Y28" s="33">
        <v>5.3182968099999998E-2</v>
      </c>
      <c r="Z28" s="33">
        <v>4.1935141099999997E-2</v>
      </c>
      <c r="AA28" s="33">
        <v>3.00555367E-2</v>
      </c>
      <c r="AB28" s="33">
        <v>1.79772037E-2</v>
      </c>
      <c r="AC28" s="33">
        <v>1.7855066400000001E-2</v>
      </c>
      <c r="AD28" s="33">
        <v>1.770294E-2</v>
      </c>
      <c r="AE28" s="33">
        <v>1.47494433E-2</v>
      </c>
      <c r="AF28" s="33">
        <v>1.17952818E-2</v>
      </c>
      <c r="AG28" s="33">
        <v>8.8467734299999996E-3</v>
      </c>
      <c r="AH28" s="33">
        <v>8.81419139E-3</v>
      </c>
      <c r="AI28" s="33">
        <v>8.7610776200000001E-3</v>
      </c>
      <c r="AJ28" s="33">
        <v>8.7127126099999907E-3</v>
      </c>
      <c r="AK28" s="33">
        <v>8.6824360399999998E-3</v>
      </c>
      <c r="AL28" s="33">
        <v>8.6475694499999999E-3</v>
      </c>
      <c r="AM28" s="33">
        <v>8.6379663200000008E-3</v>
      </c>
      <c r="AN28" s="33">
        <v>8.6284702599999999E-3</v>
      </c>
      <c r="AO28" s="33">
        <v>8.6074970499999907E-3</v>
      </c>
      <c r="AP28" s="33">
        <v>8.6130513800000003E-3</v>
      </c>
      <c r="AQ28" s="33">
        <v>8.6177270299999994E-3</v>
      </c>
      <c r="AR28" s="33">
        <v>8.62490575E-3</v>
      </c>
      <c r="AS28" s="33">
        <v>8.6325221900000002E-3</v>
      </c>
      <c r="AT28" s="33">
        <v>8.6400756700000005E-3</v>
      </c>
      <c r="AU28" s="33">
        <v>8.6571362400000001E-3</v>
      </c>
      <c r="AV28" s="33">
        <v>8.6780197800000007E-3</v>
      </c>
      <c r="AW28" s="33">
        <v>8.7015808299999997E-3</v>
      </c>
      <c r="AX28" s="33">
        <v>8.7096207900000007E-3</v>
      </c>
      <c r="AY28" s="37"/>
      <c r="BC28" s="37"/>
    </row>
    <row r="29" spans="1:55">
      <c r="A29" s="52"/>
      <c r="B29" s="55"/>
      <c r="C29" t="s">
        <v>172</v>
      </c>
      <c r="D29" s="33">
        <v>0.29584764130791702</v>
      </c>
      <c r="E29" s="33">
        <v>0.300597570883747</v>
      </c>
      <c r="F29" s="33">
        <v>0.30707470139999998</v>
      </c>
      <c r="G29" s="33">
        <v>0.64843845209999995</v>
      </c>
      <c r="H29" s="33">
        <v>0.97524393050000002</v>
      </c>
      <c r="I29" s="33">
        <v>1.1738237760000001</v>
      </c>
      <c r="J29" s="33">
        <v>1.462720263</v>
      </c>
      <c r="K29" s="33">
        <v>1.734144025</v>
      </c>
      <c r="L29" s="33">
        <v>1.9357904829999999</v>
      </c>
      <c r="M29" s="33">
        <v>2.0582166659999999</v>
      </c>
      <c r="N29" s="33">
        <v>2.1190276689999998</v>
      </c>
      <c r="O29" s="33">
        <v>2.079235556</v>
      </c>
      <c r="P29" s="33">
        <v>2.2395695450000002</v>
      </c>
      <c r="Q29" s="33">
        <v>2.478824184</v>
      </c>
      <c r="R29" s="33">
        <v>2.7460482349999999</v>
      </c>
      <c r="S29" s="33">
        <v>2.955611636</v>
      </c>
      <c r="T29" s="33">
        <v>3.1880904779999999</v>
      </c>
      <c r="U29" s="33">
        <v>3.3254555149999998</v>
      </c>
      <c r="V29" s="33">
        <v>3.4385010729999999</v>
      </c>
      <c r="W29" s="33">
        <v>3.531282198</v>
      </c>
      <c r="X29" s="33">
        <v>3.618844401</v>
      </c>
      <c r="Y29" s="33">
        <v>3.9865456749999999</v>
      </c>
      <c r="Z29" s="33">
        <v>4.324292088</v>
      </c>
      <c r="AA29" s="33">
        <v>4.6227127330000002</v>
      </c>
      <c r="AB29" s="33">
        <v>4.8911591630000002</v>
      </c>
      <c r="AC29" s="33">
        <v>5.1279599710000001</v>
      </c>
      <c r="AD29" s="33">
        <v>5.3520000809999999</v>
      </c>
      <c r="AE29" s="33">
        <v>6.019893809</v>
      </c>
      <c r="AF29" s="33">
        <v>6.6864561809999996</v>
      </c>
      <c r="AG29" s="33">
        <v>7.3554579149999997</v>
      </c>
      <c r="AH29" s="33">
        <v>7.9617885389999996</v>
      </c>
      <c r="AI29" s="33">
        <v>8.5434145919999995</v>
      </c>
      <c r="AJ29" s="33">
        <v>9.1327332329999997</v>
      </c>
      <c r="AK29" s="33">
        <v>9.7352673749999994</v>
      </c>
      <c r="AL29" s="33">
        <v>10.32789608</v>
      </c>
      <c r="AM29" s="33">
        <v>10.918534449999999</v>
      </c>
      <c r="AN29" s="33">
        <v>11.50797687</v>
      </c>
      <c r="AO29" s="33">
        <v>12.18191111</v>
      </c>
      <c r="AP29" s="33">
        <v>12.89213159</v>
      </c>
      <c r="AQ29" s="33">
        <v>13.601871060000001</v>
      </c>
      <c r="AR29" s="33">
        <v>14.316527949999999</v>
      </c>
      <c r="AS29" s="33">
        <v>15.03311789</v>
      </c>
      <c r="AT29" s="33">
        <v>15.741697889999999</v>
      </c>
      <c r="AU29" s="33">
        <v>16.46958038</v>
      </c>
      <c r="AV29" s="33">
        <v>17.207789869999999</v>
      </c>
      <c r="AW29" s="33">
        <v>17.954885910000002</v>
      </c>
      <c r="AX29" s="33">
        <v>18.672499160000001</v>
      </c>
      <c r="AY29" s="37"/>
      <c r="BC29" s="37"/>
    </row>
    <row r="30" spans="1:55">
      <c r="A30" s="52"/>
      <c r="B30" s="55"/>
      <c r="C30" t="s">
        <v>173</v>
      </c>
      <c r="D30" s="33">
        <v>6.65657192942814E-2</v>
      </c>
      <c r="E30" s="33">
        <v>6.7634453448843099E-2</v>
      </c>
      <c r="F30" s="33">
        <v>6.9091807800000002E-2</v>
      </c>
      <c r="G30" s="33">
        <v>9.3497659400000002E-2</v>
      </c>
      <c r="H30" s="33">
        <v>0.12652227399999999</v>
      </c>
      <c r="I30" s="33">
        <v>0.1564690413</v>
      </c>
      <c r="J30" s="33">
        <v>0.2156190976</v>
      </c>
      <c r="K30" s="33">
        <v>0.29688911080000002</v>
      </c>
      <c r="L30" s="33">
        <v>0.39960777330000002</v>
      </c>
      <c r="M30" s="33">
        <v>0.52923803520000001</v>
      </c>
      <c r="N30" s="33">
        <v>0.70072938480000002</v>
      </c>
      <c r="O30" s="33">
        <v>0.91632977250000003</v>
      </c>
      <c r="P30" s="33">
        <v>0.9869897836</v>
      </c>
      <c r="Q30" s="33">
        <v>1.0924305299999999</v>
      </c>
      <c r="R30" s="33">
        <v>1.2101975389999999</v>
      </c>
      <c r="S30" s="33">
        <v>1.3025532049999999</v>
      </c>
      <c r="T30" s="33">
        <v>1.405007823</v>
      </c>
      <c r="U30" s="33">
        <v>1.465545299</v>
      </c>
      <c r="V30" s="33">
        <v>1.515365056</v>
      </c>
      <c r="W30" s="33">
        <v>1.556254174</v>
      </c>
      <c r="X30" s="33">
        <v>1.656737208</v>
      </c>
      <c r="Y30" s="33">
        <v>1.9412096860000001</v>
      </c>
      <c r="Z30" s="33">
        <v>2.3306496590000001</v>
      </c>
      <c r="AA30" s="33">
        <v>2.702470511</v>
      </c>
      <c r="AB30" s="33">
        <v>3.0568231360000002</v>
      </c>
      <c r="AC30" s="33">
        <v>3.38493742</v>
      </c>
      <c r="AD30" s="33">
        <v>3.702007375</v>
      </c>
      <c r="AE30" s="33">
        <v>4.0835541060000002</v>
      </c>
      <c r="AF30" s="33">
        <v>4.4642381860000002</v>
      </c>
      <c r="AG30" s="33">
        <v>4.8465719500000004</v>
      </c>
      <c r="AH30" s="33">
        <v>5.1872405969999997</v>
      </c>
      <c r="AI30" s="33">
        <v>5.5123404239999996</v>
      </c>
      <c r="AJ30" s="33">
        <v>5.7565811670000002</v>
      </c>
      <c r="AK30" s="33">
        <v>6.010293924</v>
      </c>
      <c r="AL30" s="33">
        <v>6.2587756499999996</v>
      </c>
      <c r="AM30" s="33">
        <v>6.5134151940000002</v>
      </c>
      <c r="AN30" s="33">
        <v>6.7675570780000003</v>
      </c>
      <c r="AO30" s="33">
        <v>7.074448608</v>
      </c>
      <c r="AP30" s="33">
        <v>7.4025637529999999</v>
      </c>
      <c r="AQ30" s="33">
        <v>7.730308001</v>
      </c>
      <c r="AR30" s="33">
        <v>8.0607428730000006</v>
      </c>
      <c r="AS30" s="33">
        <v>8.3921426100000005</v>
      </c>
      <c r="AT30" s="33">
        <v>8.6460517429999904</v>
      </c>
      <c r="AU30" s="33">
        <v>8.9101769659999999</v>
      </c>
      <c r="AV30" s="33">
        <v>9.1793197360000001</v>
      </c>
      <c r="AW30" s="33">
        <v>9.4525630189999994</v>
      </c>
      <c r="AX30" s="33">
        <v>9.7098474879999994</v>
      </c>
    </row>
    <row r="31" spans="1:55">
      <c r="A31" s="52"/>
      <c r="B31" s="55"/>
      <c r="C31" t="s">
        <v>174</v>
      </c>
      <c r="D31" s="33">
        <v>3.32767453113023</v>
      </c>
      <c r="E31" s="33">
        <v>3.3811014220943498</v>
      </c>
      <c r="F31" s="33">
        <v>3.4539557539999999</v>
      </c>
      <c r="G31" s="33">
        <v>3.389512807</v>
      </c>
      <c r="H31" s="33">
        <v>3.3262114629999999</v>
      </c>
      <c r="I31" s="33">
        <v>2.9830299600000001</v>
      </c>
      <c r="J31" s="33">
        <v>2.9810052749999998</v>
      </c>
      <c r="K31" s="33">
        <v>2.9765701089999999</v>
      </c>
      <c r="L31" s="33">
        <v>2.905374374</v>
      </c>
      <c r="M31" s="33">
        <v>2.7903941269999999</v>
      </c>
      <c r="N31" s="33">
        <v>2.679237155</v>
      </c>
      <c r="O31" s="33">
        <v>2.5407325510000001</v>
      </c>
      <c r="P31" s="33">
        <v>2.7366534910000002</v>
      </c>
      <c r="Q31" s="33">
        <v>3.0290119230000001</v>
      </c>
      <c r="R31" s="33">
        <v>3.3555477229999999</v>
      </c>
      <c r="S31" s="33">
        <v>3.611624795</v>
      </c>
      <c r="T31" s="33">
        <v>3.8957035090000001</v>
      </c>
      <c r="U31" s="33">
        <v>4.0635574200000004</v>
      </c>
      <c r="V31" s="33">
        <v>4.2016940199999997</v>
      </c>
      <c r="W31" s="33">
        <v>4.3150683919999997</v>
      </c>
      <c r="X31" s="33">
        <v>4.0931955220000003</v>
      </c>
      <c r="Y31" s="33">
        <v>4.2513071089999999</v>
      </c>
      <c r="Z31" s="33">
        <v>4.316009642</v>
      </c>
      <c r="AA31" s="33">
        <v>4.3367649720000001</v>
      </c>
      <c r="AB31" s="33">
        <v>4.3293280870000004</v>
      </c>
      <c r="AC31" s="33">
        <v>4.3023659209999998</v>
      </c>
      <c r="AD31" s="33">
        <v>4.2681398929999999</v>
      </c>
      <c r="AE31" s="33">
        <v>4.3144296940000002</v>
      </c>
      <c r="AF31" s="33">
        <v>4.3600099869999998</v>
      </c>
      <c r="AG31" s="33">
        <v>4.4073080720000002</v>
      </c>
      <c r="AH31" s="33">
        <v>4.4148136100000004</v>
      </c>
      <c r="AI31" s="33">
        <v>4.4118045170000002</v>
      </c>
      <c r="AJ31" s="33">
        <v>4.3548321129999996</v>
      </c>
      <c r="AK31" s="33">
        <v>4.3071951659999996</v>
      </c>
      <c r="AL31" s="33">
        <v>4.257525073</v>
      </c>
      <c r="AM31" s="33">
        <v>4.2265979969999998</v>
      </c>
      <c r="AN31" s="33">
        <v>4.1957812380000004</v>
      </c>
      <c r="AO31" s="33">
        <v>4.2083295749999996</v>
      </c>
      <c r="AP31" s="33">
        <v>4.2338068670000002</v>
      </c>
      <c r="AQ31" s="33">
        <v>4.2588792719999997</v>
      </c>
      <c r="AR31" s="33">
        <v>4.2852200209999998</v>
      </c>
      <c r="AS31" s="33">
        <v>4.3118173449999997</v>
      </c>
      <c r="AT31" s="33">
        <v>4.305403546</v>
      </c>
      <c r="AU31" s="33">
        <v>4.3036981689999996</v>
      </c>
      <c r="AV31" s="33">
        <v>4.3038485609999997</v>
      </c>
      <c r="AW31" s="33">
        <v>4.3052744580000004</v>
      </c>
      <c r="AX31" s="33">
        <v>4.2989837370000004</v>
      </c>
      <c r="AY31" s="37"/>
      <c r="BC31" s="37"/>
    </row>
    <row r="32" spans="1:55">
      <c r="A32" s="52"/>
      <c r="B32" s="55"/>
      <c r="C32" t="s">
        <v>175</v>
      </c>
      <c r="D32" s="33">
        <v>0.21556468620722</v>
      </c>
      <c r="E32" s="33">
        <v>0.21902564697065</v>
      </c>
      <c r="F32" s="33">
        <v>0.2237451053</v>
      </c>
      <c r="G32" s="33">
        <v>0.25510865739999999</v>
      </c>
      <c r="H32" s="33">
        <v>0.2908632941</v>
      </c>
      <c r="I32" s="33">
        <v>0.3030734007</v>
      </c>
      <c r="J32" s="33">
        <v>0.35188770740000003</v>
      </c>
      <c r="K32" s="33">
        <v>0.40823347319999997</v>
      </c>
      <c r="L32" s="33">
        <v>0.46296242230000001</v>
      </c>
      <c r="M32" s="33">
        <v>0.51660705600000001</v>
      </c>
      <c r="N32" s="33">
        <v>0.57631123520000005</v>
      </c>
      <c r="O32" s="33">
        <v>0.6349741203</v>
      </c>
      <c r="P32" s="33">
        <v>0.589305411</v>
      </c>
      <c r="Q32" s="33">
        <v>0.56300615509999996</v>
      </c>
      <c r="R32" s="33">
        <v>0.53843633349999998</v>
      </c>
      <c r="S32" s="33">
        <v>0.49957794789999999</v>
      </c>
      <c r="T32" s="33">
        <v>0.46307217160000003</v>
      </c>
      <c r="U32" s="33">
        <v>0.60325373059999998</v>
      </c>
      <c r="V32" s="33">
        <v>0.73226497850000005</v>
      </c>
      <c r="W32" s="33">
        <v>0.85012990960000001</v>
      </c>
      <c r="X32" s="33">
        <v>0.66764482359999999</v>
      </c>
      <c r="Y32" s="33">
        <v>0.69538977769999999</v>
      </c>
      <c r="Z32" s="33">
        <v>0.69011825900000001</v>
      </c>
      <c r="AA32" s="33">
        <v>0.67755042320000003</v>
      </c>
      <c r="AB32" s="33">
        <v>0.66057360430000001</v>
      </c>
      <c r="AC32" s="33">
        <v>0.64069903149999996</v>
      </c>
      <c r="AD32" s="33">
        <v>0.61998469450000004</v>
      </c>
      <c r="AE32" s="33">
        <v>0.64793990030000004</v>
      </c>
      <c r="AF32" s="33">
        <v>0.67577666739999998</v>
      </c>
      <c r="AG32" s="33">
        <v>0.703872893</v>
      </c>
      <c r="AH32" s="33">
        <v>0.72766517549999998</v>
      </c>
      <c r="AI32" s="33">
        <v>0.74950591430000002</v>
      </c>
      <c r="AJ32" s="33">
        <v>0.7854198255</v>
      </c>
      <c r="AK32" s="33">
        <v>0.82260283609999996</v>
      </c>
      <c r="AL32" s="33">
        <v>0.85905151670000002</v>
      </c>
      <c r="AM32" s="33">
        <v>0.89648990699999997</v>
      </c>
      <c r="AN32" s="33">
        <v>0.93385452099999999</v>
      </c>
      <c r="AO32" s="33">
        <v>0.94028187569999999</v>
      </c>
      <c r="AP32" s="33">
        <v>0.94959151669999997</v>
      </c>
      <c r="AQ32" s="33">
        <v>0.95881461970000004</v>
      </c>
      <c r="AR32" s="33">
        <v>0.96832819420000005</v>
      </c>
      <c r="AS32" s="33">
        <v>0.97790586089999998</v>
      </c>
      <c r="AT32" s="33">
        <v>0.9875572494</v>
      </c>
      <c r="AU32" s="33">
        <v>0.99832035210000003</v>
      </c>
      <c r="AV32" s="33">
        <v>1.009562939</v>
      </c>
      <c r="AW32" s="33">
        <v>1.0211622600000001</v>
      </c>
      <c r="AX32" s="33">
        <v>1.030972295</v>
      </c>
      <c r="AY32" s="37"/>
      <c r="BC32" s="37"/>
    </row>
    <row r="33" spans="1:55">
      <c r="A33" s="52"/>
      <c r="B33" s="56" t="s">
        <v>176</v>
      </c>
      <c r="C33" t="s">
        <v>177</v>
      </c>
      <c r="D33" s="33">
        <v>33.108335480742298</v>
      </c>
      <c r="E33" s="33">
        <v>33.639900516080203</v>
      </c>
      <c r="F33" s="33">
        <v>34.363901859999999</v>
      </c>
      <c r="G33" s="33">
        <v>33.763624</v>
      </c>
      <c r="H33" s="33">
        <v>32.293871549999999</v>
      </c>
      <c r="I33" s="33">
        <v>30.185697260000001</v>
      </c>
      <c r="J33" s="33">
        <v>29.952347629999998</v>
      </c>
      <c r="K33" s="33">
        <v>29.17034567</v>
      </c>
      <c r="L33" s="33">
        <v>27.49106956</v>
      </c>
      <c r="M33" s="33">
        <v>26.143361160000001</v>
      </c>
      <c r="N33" s="33">
        <v>25.186034169999999</v>
      </c>
      <c r="O33" s="33">
        <v>24.436291480000001</v>
      </c>
      <c r="P33" s="33">
        <v>24.380101100000001</v>
      </c>
      <c r="Q33" s="33">
        <v>24.33483094</v>
      </c>
      <c r="R33" s="33">
        <v>23.586244659999998</v>
      </c>
      <c r="S33" s="33">
        <v>22.782910600000001</v>
      </c>
      <c r="T33" s="33">
        <v>22.066185699999998</v>
      </c>
      <c r="U33" s="33">
        <v>21.661802080000001</v>
      </c>
      <c r="V33" s="33">
        <v>21.49347114</v>
      </c>
      <c r="W33" s="33">
        <v>21.410699210000001</v>
      </c>
      <c r="X33" s="33">
        <v>17.827189650000001</v>
      </c>
      <c r="Y33" s="33">
        <v>16.114065140000001</v>
      </c>
      <c r="Z33" s="33">
        <v>14.612795330000001</v>
      </c>
      <c r="AA33" s="33">
        <v>13.356492100000001</v>
      </c>
      <c r="AB33" s="33">
        <v>12.25469032</v>
      </c>
      <c r="AC33" s="33">
        <v>11.30480779</v>
      </c>
      <c r="AD33" s="33">
        <v>10.408634989999999</v>
      </c>
      <c r="AE33" s="33">
        <v>9.6666839390000003</v>
      </c>
      <c r="AF33" s="33">
        <v>8.9406561510000007</v>
      </c>
      <c r="AG33" s="33">
        <v>8.2331702030000002</v>
      </c>
      <c r="AH33" s="33">
        <v>7.643749981</v>
      </c>
      <c r="AI33" s="33">
        <v>7.1058510789999998</v>
      </c>
      <c r="AJ33" s="33">
        <v>6.5310047320000004</v>
      </c>
      <c r="AK33" s="33">
        <v>5.9622744259999996</v>
      </c>
      <c r="AL33" s="33">
        <v>5.3900292519999997</v>
      </c>
      <c r="AM33" s="33">
        <v>4.8891808299999999</v>
      </c>
      <c r="AN33" s="33">
        <v>4.3873720289999998</v>
      </c>
      <c r="AO33" s="33">
        <v>3.9935542210000001</v>
      </c>
      <c r="AP33" s="33">
        <v>3.6118274829999999</v>
      </c>
      <c r="AQ33" s="33">
        <v>3.2317558790000001</v>
      </c>
      <c r="AR33" s="33">
        <v>2.854092198</v>
      </c>
      <c r="AS33" s="33">
        <v>2.4776245719999999</v>
      </c>
      <c r="AT33" s="33">
        <v>2.0023323620000002</v>
      </c>
      <c r="AU33" s="33">
        <v>1.5300432669999999</v>
      </c>
      <c r="AV33" s="33">
        <v>1.060100762</v>
      </c>
      <c r="AW33" s="33">
        <v>0.59246584560000004</v>
      </c>
      <c r="AX33" s="33">
        <v>0.12660968910000001</v>
      </c>
      <c r="AY33" s="37"/>
      <c r="BC33" s="37"/>
    </row>
    <row r="34" spans="1:55">
      <c r="A34" s="52"/>
      <c r="B34" s="56"/>
      <c r="C34" t="s">
        <v>178</v>
      </c>
      <c r="D34" s="33">
        <v>1.54983431156195</v>
      </c>
      <c r="E34" s="33">
        <v>1.57471740274219</v>
      </c>
      <c r="F34" s="33">
        <v>1.60860863</v>
      </c>
      <c r="G34" s="33">
        <v>2.596107688</v>
      </c>
      <c r="H34" s="33">
        <v>3.449478697</v>
      </c>
      <c r="I34" s="33">
        <v>4.1125492929999998</v>
      </c>
      <c r="J34" s="33">
        <v>4.9334035439999999</v>
      </c>
      <c r="K34" s="33">
        <v>5.5889811800000002</v>
      </c>
      <c r="L34" s="33">
        <v>5.9404649110000003</v>
      </c>
      <c r="M34" s="33">
        <v>6.1980763159999999</v>
      </c>
      <c r="N34" s="33">
        <v>6.3751948220000001</v>
      </c>
      <c r="O34" s="33">
        <v>6.4094599810000004</v>
      </c>
      <c r="P34" s="33">
        <v>6.4963728119999997</v>
      </c>
      <c r="Q34" s="33">
        <v>6.5864563670000003</v>
      </c>
      <c r="R34" s="33">
        <v>6.4835180240000003</v>
      </c>
      <c r="S34" s="33">
        <v>6.3596253999999997</v>
      </c>
      <c r="T34" s="33">
        <v>6.2540809270000004</v>
      </c>
      <c r="U34" s="33">
        <v>6.3679144089999999</v>
      </c>
      <c r="V34" s="33">
        <v>6.5425459479999999</v>
      </c>
      <c r="W34" s="33">
        <v>6.7381012629999999</v>
      </c>
      <c r="X34" s="33">
        <v>6.1295079159999997</v>
      </c>
      <c r="Y34" s="33">
        <v>5.7381069069999997</v>
      </c>
      <c r="Z34" s="33">
        <v>5.4630896949999999</v>
      </c>
      <c r="AA34" s="33">
        <v>5.2564608249999996</v>
      </c>
      <c r="AB34" s="33">
        <v>5.0919372919999999</v>
      </c>
      <c r="AC34" s="33">
        <v>4.9665001230000003</v>
      </c>
      <c r="AD34" s="33">
        <v>4.8512794550000002</v>
      </c>
      <c r="AE34" s="33">
        <v>4.7206167890000001</v>
      </c>
      <c r="AF34" s="33">
        <v>4.5906106900000001</v>
      </c>
      <c r="AG34" s="33">
        <v>4.4624970719999997</v>
      </c>
      <c r="AH34" s="33">
        <v>4.3719382800000002</v>
      </c>
      <c r="AI34" s="33">
        <v>4.308290725</v>
      </c>
      <c r="AJ34" s="33">
        <v>4.2510943279999998</v>
      </c>
      <c r="AK34" s="33">
        <v>4.1953968049999997</v>
      </c>
      <c r="AL34" s="33">
        <v>4.1341286999999998</v>
      </c>
      <c r="AM34" s="33">
        <v>4.0814124510000003</v>
      </c>
      <c r="AN34" s="33">
        <v>4.0252490840000004</v>
      </c>
      <c r="AO34" s="33">
        <v>3.9718603649999999</v>
      </c>
      <c r="AP34" s="33">
        <v>3.9283642539999999</v>
      </c>
      <c r="AQ34" s="33">
        <v>3.8852415310000001</v>
      </c>
      <c r="AR34" s="33">
        <v>3.8435902390000001</v>
      </c>
      <c r="AS34" s="33">
        <v>3.8021098740000001</v>
      </c>
      <c r="AT34" s="33">
        <v>3.770353686</v>
      </c>
      <c r="AU34" s="33">
        <v>3.739870067</v>
      </c>
      <c r="AV34" s="33">
        <v>3.7098591870000002</v>
      </c>
      <c r="AW34" s="33">
        <v>3.6809389819999998</v>
      </c>
      <c r="AX34" s="33">
        <v>3.6486979310000001</v>
      </c>
      <c r="AY34" s="37"/>
      <c r="BC34" s="37"/>
    </row>
    <row r="35" spans="1:55">
      <c r="A35" s="52"/>
      <c r="B35" s="56"/>
      <c r="C35" t="s">
        <v>179</v>
      </c>
      <c r="D35" s="33">
        <v>0.19372928894524399</v>
      </c>
      <c r="E35" s="33">
        <v>0.196839675342774</v>
      </c>
      <c r="F35" s="33">
        <v>0.2010760788</v>
      </c>
      <c r="G35" s="33">
        <v>0.19156284179999999</v>
      </c>
      <c r="H35" s="33">
        <v>0.17765875249999999</v>
      </c>
      <c r="I35" s="33">
        <v>0.1610170944</v>
      </c>
      <c r="J35" s="33">
        <v>0.1549194404</v>
      </c>
      <c r="K35" s="33">
        <v>0.14629211080000001</v>
      </c>
      <c r="L35" s="33">
        <v>0.1336827115</v>
      </c>
      <c r="M35" s="33">
        <v>0.12326770500000001</v>
      </c>
      <c r="N35" s="33">
        <v>0.1151468216</v>
      </c>
      <c r="O35" s="33">
        <v>0.1083257593</v>
      </c>
      <c r="P35" s="33">
        <v>0.16300193869999999</v>
      </c>
      <c r="Q35" s="33">
        <v>0.21789210270000001</v>
      </c>
      <c r="R35" s="33">
        <v>0.26504613510000002</v>
      </c>
      <c r="S35" s="33">
        <v>0.3083943469</v>
      </c>
      <c r="T35" s="33">
        <v>0.3497658998</v>
      </c>
      <c r="U35" s="33">
        <v>0.32267355530000003</v>
      </c>
      <c r="V35" s="33">
        <v>0.29987553779999998</v>
      </c>
      <c r="W35" s="33">
        <v>0.27873478950000002</v>
      </c>
      <c r="X35" s="33">
        <v>0.88414667250000001</v>
      </c>
      <c r="Y35" s="33">
        <v>1.002702824</v>
      </c>
      <c r="Z35" s="33">
        <v>1.25853382</v>
      </c>
      <c r="AA35" s="33">
        <v>1.5042559680000001</v>
      </c>
      <c r="AB35" s="33">
        <v>1.742219999</v>
      </c>
      <c r="AC35" s="33">
        <v>1.937541288</v>
      </c>
      <c r="AD35" s="33">
        <v>2.1256513319999999</v>
      </c>
      <c r="AE35" s="33">
        <v>2.4676043650000001</v>
      </c>
      <c r="AF35" s="33">
        <v>2.7972927049999998</v>
      </c>
      <c r="AG35" s="33">
        <v>3.115286539</v>
      </c>
      <c r="AH35" s="33">
        <v>3.4073616169999998</v>
      </c>
      <c r="AI35" s="33">
        <v>3.71664963</v>
      </c>
      <c r="AJ35" s="33">
        <v>4.0911669589999997</v>
      </c>
      <c r="AK35" s="33">
        <v>4.4637630460000004</v>
      </c>
      <c r="AL35" s="33">
        <v>4.8265494249999996</v>
      </c>
      <c r="AM35" s="33">
        <v>5.1371588780000002</v>
      </c>
      <c r="AN35" s="33">
        <v>5.4407003060000001</v>
      </c>
      <c r="AO35" s="33">
        <v>5.69727023</v>
      </c>
      <c r="AP35" s="33">
        <v>5.9659298109999996</v>
      </c>
      <c r="AQ35" s="33">
        <v>6.2338715569999996</v>
      </c>
      <c r="AR35" s="33">
        <v>6.503014555</v>
      </c>
      <c r="AS35" s="33">
        <v>6.7713995760000003</v>
      </c>
      <c r="AT35" s="33">
        <v>7.0977426619999999</v>
      </c>
      <c r="AU35" s="33">
        <v>7.4245211490000003</v>
      </c>
      <c r="AV35" s="33">
        <v>7.7504245489999999</v>
      </c>
      <c r="AW35" s="33">
        <v>8.076925395</v>
      </c>
      <c r="AX35" s="33">
        <v>8.3941910289999999</v>
      </c>
      <c r="AY35" s="37"/>
      <c r="BC35" s="37"/>
    </row>
    <row r="36" spans="1:55">
      <c r="A36" s="52"/>
      <c r="B36" s="56"/>
      <c r="C36" t="s">
        <v>180</v>
      </c>
      <c r="D36" s="33">
        <v>0.57343869527792402</v>
      </c>
      <c r="E36" s="33">
        <v>0.58264543901461296</v>
      </c>
      <c r="F36" s="33">
        <v>0.59518519319999996</v>
      </c>
      <c r="G36" s="33">
        <v>0.57858168919999997</v>
      </c>
      <c r="H36" s="33">
        <v>0.54752219000000002</v>
      </c>
      <c r="I36" s="33">
        <v>0.50634765729999998</v>
      </c>
      <c r="J36" s="33">
        <v>0.49710077699999999</v>
      </c>
      <c r="K36" s="33">
        <v>0.478984138</v>
      </c>
      <c r="L36" s="33">
        <v>0.4466189787</v>
      </c>
      <c r="M36" s="33">
        <v>0.42021634549999998</v>
      </c>
      <c r="N36" s="33">
        <v>0.40053206419999998</v>
      </c>
      <c r="O36" s="33">
        <v>0.3844844489</v>
      </c>
      <c r="P36" s="33">
        <v>0.56467610980000005</v>
      </c>
      <c r="Q36" s="33">
        <v>0.74558545450000002</v>
      </c>
      <c r="R36" s="33">
        <v>0.90020312449999995</v>
      </c>
      <c r="S36" s="33">
        <v>1.042212597</v>
      </c>
      <c r="T36" s="33">
        <v>1.1778024579999999</v>
      </c>
      <c r="U36" s="33">
        <v>1.0160620410000001</v>
      </c>
      <c r="V36" s="33">
        <v>0.87066661960000002</v>
      </c>
      <c r="W36" s="33">
        <v>0.73187835859999995</v>
      </c>
      <c r="X36" s="33">
        <v>0.89825625590000002</v>
      </c>
      <c r="Y36" s="33">
        <v>0.87923648669999999</v>
      </c>
      <c r="Z36" s="33">
        <v>0.86756846679999999</v>
      </c>
      <c r="AA36" s="33">
        <v>0.8641674466</v>
      </c>
      <c r="AB36" s="33">
        <v>0.86570240239999996</v>
      </c>
      <c r="AC36" s="33">
        <v>0.86409232670000002</v>
      </c>
      <c r="AD36" s="33">
        <v>0.86333313519999999</v>
      </c>
      <c r="AE36" s="33">
        <v>0.84550328990000001</v>
      </c>
      <c r="AF36" s="33">
        <v>0.82761977360000005</v>
      </c>
      <c r="AG36" s="33">
        <v>0.80990291830000005</v>
      </c>
      <c r="AH36" s="33">
        <v>0.79668138290000001</v>
      </c>
      <c r="AI36" s="33">
        <v>0.7883297561</v>
      </c>
      <c r="AJ36" s="33">
        <v>0.7898263915</v>
      </c>
      <c r="AK36" s="33">
        <v>0.79150657479999997</v>
      </c>
      <c r="AL36" s="33">
        <v>0.79202622550000001</v>
      </c>
      <c r="AM36" s="33">
        <v>0.79404199210000004</v>
      </c>
      <c r="AN36" s="33">
        <v>0.79529827050000002</v>
      </c>
      <c r="AO36" s="33">
        <v>0.78751438419999997</v>
      </c>
      <c r="AP36" s="33">
        <v>0.78167427550000002</v>
      </c>
      <c r="AQ36" s="33">
        <v>0.77589765879999995</v>
      </c>
      <c r="AR36" s="33">
        <v>0.77040514039999997</v>
      </c>
      <c r="AS36" s="33">
        <v>0.76493807619999998</v>
      </c>
      <c r="AT36" s="33">
        <v>0.7654071201</v>
      </c>
      <c r="AU36" s="33">
        <v>0.76609939520000003</v>
      </c>
      <c r="AV36" s="33">
        <v>0.76685602659999996</v>
      </c>
      <c r="AW36" s="33">
        <v>0.76780799860000004</v>
      </c>
      <c r="AX36" s="33">
        <v>0.76803237680000003</v>
      </c>
      <c r="AY36" s="37"/>
      <c r="BC36" s="37"/>
    </row>
    <row r="37" spans="1:55">
      <c r="A37" s="52"/>
      <c r="B37" s="56"/>
      <c r="C37" t="s">
        <v>181</v>
      </c>
      <c r="D37" s="33">
        <v>0.19372928894524399</v>
      </c>
      <c r="E37" s="33">
        <v>0.196839675342774</v>
      </c>
      <c r="F37" s="33">
        <v>0.2010760788</v>
      </c>
      <c r="G37" s="33">
        <v>0.2031975724</v>
      </c>
      <c r="H37" s="33">
        <v>0.1998946157</v>
      </c>
      <c r="I37" s="33">
        <v>0.1921735963</v>
      </c>
      <c r="J37" s="33">
        <v>0.19612587579999999</v>
      </c>
      <c r="K37" s="33">
        <v>0.19645230399999999</v>
      </c>
      <c r="L37" s="33">
        <v>0.19042269640000001</v>
      </c>
      <c r="M37" s="33">
        <v>0.18625160290000001</v>
      </c>
      <c r="N37" s="33">
        <v>0.18454823989999999</v>
      </c>
      <c r="O37" s="33">
        <v>0.1841606922</v>
      </c>
      <c r="P37" s="33">
        <v>0.21416769990000001</v>
      </c>
      <c r="Q37" s="33">
        <v>0.24434874070000001</v>
      </c>
      <c r="R37" s="33">
        <v>0.26667061930000002</v>
      </c>
      <c r="S37" s="33">
        <v>0.28660580619999998</v>
      </c>
      <c r="T37" s="33">
        <v>0.30588585979999999</v>
      </c>
      <c r="U37" s="33">
        <v>0.29211805280000003</v>
      </c>
      <c r="V37" s="33">
        <v>0.28184057699999998</v>
      </c>
      <c r="W37" s="33">
        <v>0.27286796079999998</v>
      </c>
      <c r="X37" s="33">
        <v>0.41114646170000002</v>
      </c>
      <c r="Y37" s="33">
        <v>0.42438066679999997</v>
      </c>
      <c r="Z37" s="33">
        <v>0.4370376648</v>
      </c>
      <c r="AA37" s="33">
        <v>0.45235730499999999</v>
      </c>
      <c r="AB37" s="33">
        <v>0.46914968350000003</v>
      </c>
      <c r="AC37" s="33">
        <v>0.48911211919999997</v>
      </c>
      <c r="AD37" s="33">
        <v>0.50859931989999996</v>
      </c>
      <c r="AE37" s="33">
        <v>0.54037595169999997</v>
      </c>
      <c r="AF37" s="33">
        <v>0.57079152310000003</v>
      </c>
      <c r="AG37" s="33">
        <v>0.59997886889999996</v>
      </c>
      <c r="AH37" s="33">
        <v>0.63462908259999995</v>
      </c>
      <c r="AI37" s="33">
        <v>0.67269005729999998</v>
      </c>
      <c r="AJ37" s="33">
        <v>0.68511622829999996</v>
      </c>
      <c r="AK37" s="33">
        <v>0.69761447519999997</v>
      </c>
      <c r="AL37" s="33">
        <v>0.70899080049999996</v>
      </c>
      <c r="AM37" s="33">
        <v>0.72177266539999996</v>
      </c>
      <c r="AN37" s="33">
        <v>0.73378489099999999</v>
      </c>
      <c r="AO37" s="33">
        <v>0.74455392180000002</v>
      </c>
      <c r="AP37" s="33">
        <v>0.75704640190000005</v>
      </c>
      <c r="AQ37" s="33">
        <v>0.76953070570000004</v>
      </c>
      <c r="AR37" s="33">
        <v>0.78223412599999997</v>
      </c>
      <c r="AS37" s="33">
        <v>0.79490702550000003</v>
      </c>
      <c r="AT37" s="33">
        <v>0.80688326379999997</v>
      </c>
      <c r="AU37" s="33">
        <v>0.81903654049999997</v>
      </c>
      <c r="AV37" s="33">
        <v>0.83120517620000001</v>
      </c>
      <c r="AW37" s="33">
        <v>0.84353644920000004</v>
      </c>
      <c r="AX37" s="33">
        <v>0.85501197890000002</v>
      </c>
      <c r="AY37" s="37"/>
      <c r="BC37" s="37"/>
    </row>
    <row r="38" spans="1:55">
      <c r="A38" s="52"/>
      <c r="B38" s="56"/>
      <c r="C38" t="s">
        <v>182</v>
      </c>
      <c r="D38" s="33">
        <v>0.38745857789048899</v>
      </c>
      <c r="E38" s="33">
        <v>0.39367935068554899</v>
      </c>
      <c r="F38" s="33">
        <v>0.4021521575</v>
      </c>
      <c r="G38" s="33">
        <v>0.52066117190000005</v>
      </c>
      <c r="H38" s="33">
        <v>0.65621243110000005</v>
      </c>
      <c r="I38" s="33">
        <v>0.80824635590000005</v>
      </c>
      <c r="J38" s="33">
        <v>1.0567971030000001</v>
      </c>
      <c r="K38" s="33">
        <v>1.356189962</v>
      </c>
      <c r="L38" s="33">
        <v>1.6841811019999999</v>
      </c>
      <c r="M38" s="33">
        <v>2.1104583180000001</v>
      </c>
      <c r="N38" s="33">
        <v>2.6791272909999999</v>
      </c>
      <c r="O38" s="33">
        <v>3.4252088719999998</v>
      </c>
      <c r="P38" s="33">
        <v>3.197994096</v>
      </c>
      <c r="Q38" s="33">
        <v>2.9716487859999998</v>
      </c>
      <c r="R38" s="33">
        <v>2.6651632940000001</v>
      </c>
      <c r="S38" s="33">
        <v>2.3652328470000001</v>
      </c>
      <c r="T38" s="33">
        <v>2.0868691209999999</v>
      </c>
      <c r="U38" s="33">
        <v>2.1349100079999999</v>
      </c>
      <c r="V38" s="33">
        <v>2.2029693099999998</v>
      </c>
      <c r="W38" s="33">
        <v>2.2778640769999998</v>
      </c>
      <c r="X38" s="33">
        <v>3.726199093</v>
      </c>
      <c r="Y38" s="33">
        <v>3.8269903140000001</v>
      </c>
      <c r="Z38" s="33">
        <v>3.9293710489999998</v>
      </c>
      <c r="AA38" s="33">
        <v>4.0566165270000001</v>
      </c>
      <c r="AB38" s="33">
        <v>4.1977277500000003</v>
      </c>
      <c r="AC38" s="33">
        <v>4.3568066649999997</v>
      </c>
      <c r="AD38" s="33">
        <v>4.5125113539999999</v>
      </c>
      <c r="AE38" s="33">
        <v>4.6538683169999997</v>
      </c>
      <c r="AF38" s="33">
        <v>4.7875696569999997</v>
      </c>
      <c r="AG38" s="33">
        <v>4.9147838520000002</v>
      </c>
      <c r="AH38" s="33">
        <v>5.0778478790000001</v>
      </c>
      <c r="AI38" s="33">
        <v>5.2693865000000004</v>
      </c>
      <c r="AJ38" s="33">
        <v>5.4203934880000002</v>
      </c>
      <c r="AK38" s="33">
        <v>5.5715580769999997</v>
      </c>
      <c r="AL38" s="33">
        <v>5.7133006909999997</v>
      </c>
      <c r="AM38" s="33">
        <v>5.8643072160000003</v>
      </c>
      <c r="AN38" s="33">
        <v>6.0087191129999997</v>
      </c>
      <c r="AO38" s="33">
        <v>6.0797352760000001</v>
      </c>
      <c r="AP38" s="33">
        <v>6.1649311210000004</v>
      </c>
      <c r="AQ38" s="33">
        <v>6.2501238580000003</v>
      </c>
      <c r="AR38" s="33">
        <v>6.3371519980000004</v>
      </c>
      <c r="AS38" s="33">
        <v>6.4239818629999998</v>
      </c>
      <c r="AT38" s="33">
        <v>6.4805776049999997</v>
      </c>
      <c r="AU38" s="33">
        <v>6.5387962499999999</v>
      </c>
      <c r="AV38" s="33">
        <v>6.5973192369999998</v>
      </c>
      <c r="AW38" s="33">
        <v>6.6572977370000004</v>
      </c>
      <c r="AX38" s="33">
        <v>6.710709177</v>
      </c>
      <c r="AY38" s="37"/>
      <c r="BC38" s="37"/>
    </row>
    <row r="39" spans="1:5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BC39" s="37"/>
    </row>
    <row r="40" spans="1:55">
      <c r="A40" s="37"/>
      <c r="B40" s="3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43" t="s">
        <v>186</v>
      </c>
      <c r="AZ40" s="44" t="s">
        <v>187</v>
      </c>
      <c r="BA40" s="44" t="s">
        <v>197</v>
      </c>
      <c r="BB40" s="44" t="s">
        <v>198</v>
      </c>
      <c r="BC40" s="37"/>
    </row>
    <row r="41" spans="1:55">
      <c r="A41" s="57" t="s">
        <v>190</v>
      </c>
      <c r="B41" s="42" t="s">
        <v>184</v>
      </c>
      <c r="C41" t="s">
        <v>185</v>
      </c>
      <c r="D41" s="33">
        <v>2.1310596729682802</v>
      </c>
      <c r="E41" s="33">
        <v>2.1652745253285728</v>
      </c>
      <c r="F41" s="33">
        <v>2.199959789087313</v>
      </c>
      <c r="G41" s="33">
        <v>2.1850370778047319</v>
      </c>
      <c r="H41" s="33">
        <v>2.027711138351783</v>
      </c>
      <c r="I41" s="33">
        <v>1.8273228676981181</v>
      </c>
      <c r="J41" s="33">
        <v>1.7726844565866613</v>
      </c>
      <c r="K41" s="33">
        <v>1.707386981439899</v>
      </c>
      <c r="L41" s="33">
        <v>1.6465432610806556</v>
      </c>
      <c r="M41" s="33">
        <v>1.6430918647994217</v>
      </c>
      <c r="N41" s="33">
        <v>1.5875039087777567</v>
      </c>
      <c r="O41" s="33">
        <v>1.5097292640155227</v>
      </c>
      <c r="P41" s="33">
        <v>1.277888926320053</v>
      </c>
      <c r="Q41" s="33">
        <v>1.0381378990661538</v>
      </c>
      <c r="R41" s="33">
        <v>0.82446928750491677</v>
      </c>
      <c r="S41" s="33">
        <v>0.73809171887502045</v>
      </c>
      <c r="T41" s="33">
        <v>0.6705581959915875</v>
      </c>
      <c r="U41" s="33">
        <v>0.64118559291329658</v>
      </c>
      <c r="V41" s="33">
        <v>0.62769808497535096</v>
      </c>
      <c r="W41" s="33">
        <v>0.62334146889187469</v>
      </c>
      <c r="X41" s="33">
        <v>0.65726595857673509</v>
      </c>
      <c r="Y41" s="33">
        <v>0.66663061643050991</v>
      </c>
      <c r="Z41" s="33">
        <v>0.67557223007314826</v>
      </c>
      <c r="AA41" s="33">
        <v>0.68267555049749296</v>
      </c>
      <c r="AB41" s="33">
        <v>0.68799498309702967</v>
      </c>
      <c r="AC41" s="33">
        <v>0.69416690392663594</v>
      </c>
      <c r="AD41" s="33">
        <v>0.70143990251975896</v>
      </c>
      <c r="AE41" s="33">
        <v>0.71337064776618397</v>
      </c>
      <c r="AF41" s="33">
        <v>0.72644375109674553</v>
      </c>
      <c r="AG41" s="33">
        <v>0.74016577486256196</v>
      </c>
      <c r="AH41" s="33">
        <v>0.75863097366674226</v>
      </c>
      <c r="AI41" s="33">
        <v>0.7819864381821322</v>
      </c>
      <c r="AJ41" s="33">
        <v>0.80822016275889685</v>
      </c>
      <c r="AK41" s="33">
        <v>0.83666243830696774</v>
      </c>
      <c r="AL41" s="33">
        <v>0.86575230583634344</v>
      </c>
      <c r="AM41" s="33">
        <v>0.89591429173240666</v>
      </c>
      <c r="AN41" s="33">
        <v>0.92767279445948769</v>
      </c>
      <c r="AO41" s="33">
        <v>0.95925103758211516</v>
      </c>
      <c r="AP41" s="33">
        <v>0.99109963550599678</v>
      </c>
      <c r="AQ41" s="33">
        <v>1.0228108823668585</v>
      </c>
      <c r="AR41" s="33">
        <v>1.0546718371705337</v>
      </c>
      <c r="AS41" s="33">
        <v>1.0864721891305043</v>
      </c>
      <c r="AT41" s="33">
        <v>1.1174927634446599</v>
      </c>
      <c r="AU41" s="33">
        <v>1.1483836204320625</v>
      </c>
      <c r="AV41" s="33">
        <v>1.1789927509387104</v>
      </c>
      <c r="AW41" s="33">
        <v>1.2093472219515431</v>
      </c>
      <c r="AX41" s="33">
        <v>1.2389714779571845</v>
      </c>
      <c r="AY41" s="37"/>
      <c r="BC41" s="37"/>
    </row>
    <row r="42" spans="1:55">
      <c r="A42" s="57"/>
      <c r="B42" s="55" t="s">
        <v>164</v>
      </c>
      <c r="C42" t="s">
        <v>165</v>
      </c>
      <c r="D42" s="33">
        <v>800.92403467429938</v>
      </c>
      <c r="E42" s="33">
        <v>813.78312911721468</v>
      </c>
      <c r="F42" s="33">
        <v>826.92422544731494</v>
      </c>
      <c r="G42" s="33">
        <v>835.78434907766314</v>
      </c>
      <c r="H42" s="33">
        <v>830.93251601204861</v>
      </c>
      <c r="I42" s="33">
        <v>804.62732056365837</v>
      </c>
      <c r="J42" s="33">
        <v>806.50300805563177</v>
      </c>
      <c r="K42" s="33">
        <v>805.96719933912254</v>
      </c>
      <c r="L42" s="33">
        <v>794.56536547698477</v>
      </c>
      <c r="M42" s="33">
        <v>784.01765291810307</v>
      </c>
      <c r="N42" s="33">
        <v>776.46410371293143</v>
      </c>
      <c r="O42" s="33">
        <v>782.74625610943053</v>
      </c>
      <c r="P42" s="33">
        <v>776.76505335045158</v>
      </c>
      <c r="Q42" s="33">
        <v>777.36662444748208</v>
      </c>
      <c r="R42" s="33">
        <v>768.97861213080853</v>
      </c>
      <c r="S42" s="33">
        <v>757.5261231299379</v>
      </c>
      <c r="T42" s="33">
        <v>745.0762477736248</v>
      </c>
      <c r="U42" s="33">
        <v>735.12379039692598</v>
      </c>
      <c r="V42" s="33">
        <v>725.22015017346553</v>
      </c>
      <c r="W42" s="33">
        <v>715.9970070754672</v>
      </c>
      <c r="X42" s="33">
        <v>698.54834939127215</v>
      </c>
      <c r="Y42" s="33">
        <v>672.02297736551168</v>
      </c>
      <c r="Z42" s="33">
        <v>642.70665709302477</v>
      </c>
      <c r="AA42" s="33">
        <v>614.520097180574</v>
      </c>
      <c r="AB42" s="33">
        <v>588.12112538928739</v>
      </c>
      <c r="AC42" s="33">
        <v>563.40346565500442</v>
      </c>
      <c r="AD42" s="33">
        <v>539.99615851821568</v>
      </c>
      <c r="AE42" s="33">
        <v>514.29759880486245</v>
      </c>
      <c r="AF42" s="33">
        <v>488.35089886297777</v>
      </c>
      <c r="AG42" s="33">
        <v>461.91600741143077</v>
      </c>
      <c r="AH42" s="33">
        <v>435.75815138077257</v>
      </c>
      <c r="AI42" s="33">
        <v>410.06816755822064</v>
      </c>
      <c r="AJ42" s="33">
        <v>382.74819921678812</v>
      </c>
      <c r="AK42" s="33">
        <v>354.62282986344388</v>
      </c>
      <c r="AL42" s="33">
        <v>325.02928122545836</v>
      </c>
      <c r="AM42" s="33">
        <v>294.67093128561231</v>
      </c>
      <c r="AN42" s="33">
        <v>262.65562967280164</v>
      </c>
      <c r="AO42" s="33">
        <v>239.06612429895631</v>
      </c>
      <c r="AP42" s="33">
        <v>217.98867355614703</v>
      </c>
      <c r="AQ42" s="33">
        <v>197.11030323148219</v>
      </c>
      <c r="AR42" s="33">
        <v>175.62135534290718</v>
      </c>
      <c r="AS42" s="33">
        <v>152.97662891578923</v>
      </c>
      <c r="AT42" s="33">
        <v>140.20238861567549</v>
      </c>
      <c r="AU42" s="33">
        <v>130.69935499148883</v>
      </c>
      <c r="AV42" s="33">
        <v>122.33807383575865</v>
      </c>
      <c r="AW42" s="33">
        <v>114.45112249503036</v>
      </c>
      <c r="AX42" s="33">
        <v>106.76505021169955</v>
      </c>
    </row>
    <row r="43" spans="1:55">
      <c r="A43" s="57"/>
      <c r="B43" s="55"/>
      <c r="C43" t="s">
        <v>166</v>
      </c>
      <c r="D43" s="33">
        <v>18.016249260050163</v>
      </c>
      <c r="E43" s="33">
        <v>18.30550596944131</v>
      </c>
      <c r="F43" s="33">
        <v>18.601144630806544</v>
      </c>
      <c r="G43" s="33">
        <v>24.95418490999208</v>
      </c>
      <c r="H43" s="33">
        <v>33.245996698232275</v>
      </c>
      <c r="I43" s="33">
        <v>41.434549712397668</v>
      </c>
      <c r="J43" s="33">
        <v>51.101138918409006</v>
      </c>
      <c r="K43" s="33">
        <v>60.752616792563479</v>
      </c>
      <c r="L43" s="33">
        <v>69.491027224136062</v>
      </c>
      <c r="M43" s="33">
        <v>78.042470350577887</v>
      </c>
      <c r="N43" s="33">
        <v>86.657720762206367</v>
      </c>
      <c r="O43" s="33">
        <v>96.821173333239855</v>
      </c>
      <c r="P43" s="33">
        <v>100.20980767630218</v>
      </c>
      <c r="Q43" s="33">
        <v>102.6299730011296</v>
      </c>
      <c r="R43" s="33">
        <v>103.33656584015446</v>
      </c>
      <c r="S43" s="33">
        <v>103.55907003725527</v>
      </c>
      <c r="T43" s="33">
        <v>103.655763249746</v>
      </c>
      <c r="U43" s="33">
        <v>107.07954383866264</v>
      </c>
      <c r="V43" s="33">
        <v>111.41220888981464</v>
      </c>
      <c r="W43" s="33">
        <v>115.99527945883274</v>
      </c>
      <c r="X43" s="33">
        <v>125.63605230427682</v>
      </c>
      <c r="Y43" s="33">
        <v>130.67412044276321</v>
      </c>
      <c r="Z43" s="33">
        <v>132.01614373773498</v>
      </c>
      <c r="AA43" s="33">
        <v>132.43883348586292</v>
      </c>
      <c r="AB43" s="33">
        <v>132.8828976527488</v>
      </c>
      <c r="AC43" s="33">
        <v>133.56769673598373</v>
      </c>
      <c r="AD43" s="33">
        <v>134.62579553668527</v>
      </c>
      <c r="AE43" s="33">
        <v>150.42868170259553</v>
      </c>
      <c r="AF43" s="33">
        <v>173.31596648617247</v>
      </c>
      <c r="AG43" s="33">
        <v>200.62090059219727</v>
      </c>
      <c r="AH43" s="33">
        <v>231.90647824537854</v>
      </c>
      <c r="AI43" s="33">
        <v>268.00624134724603</v>
      </c>
      <c r="AJ43" s="33">
        <v>311.19619432285907</v>
      </c>
      <c r="AK43" s="33">
        <v>362.0652089966614</v>
      </c>
      <c r="AL43" s="33">
        <v>420.99366185996456</v>
      </c>
      <c r="AM43" s="33">
        <v>489.14718616546361</v>
      </c>
      <c r="AN43" s="33">
        <v>569.2618472168167</v>
      </c>
      <c r="AO43" s="33">
        <v>626.74750303877977</v>
      </c>
      <c r="AP43" s="33">
        <v>678.59330753219774</v>
      </c>
      <c r="AQ43" s="33">
        <v>732.23905779774657</v>
      </c>
      <c r="AR43" s="33">
        <v>791.8427955042356</v>
      </c>
      <c r="AS43" s="33">
        <v>860.1431276872637</v>
      </c>
      <c r="AT43" s="33">
        <v>888.77104663315083</v>
      </c>
      <c r="AU43" s="33">
        <v>901.3008154304332</v>
      </c>
      <c r="AV43" s="33">
        <v>907.52718005495001</v>
      </c>
      <c r="AW43" s="33">
        <v>911.27503275487368</v>
      </c>
      <c r="AX43" s="33">
        <v>913.77877096538634</v>
      </c>
      <c r="AY43" s="37"/>
      <c r="AZ43" s="37"/>
      <c r="BA43" s="9"/>
      <c r="BB43" s="9"/>
      <c r="BC43" s="37"/>
    </row>
    <row r="44" spans="1:55">
      <c r="A44" s="57"/>
      <c r="B44" s="55" t="s">
        <v>167</v>
      </c>
      <c r="C44" t="s">
        <v>168</v>
      </c>
      <c r="D44" s="33">
        <v>3288.1018598855617</v>
      </c>
      <c r="E44" s="33">
        <v>3340.8933988127023</v>
      </c>
      <c r="F44" s="33">
        <v>3394.0333113268221</v>
      </c>
      <c r="G44" s="33">
        <v>3432.0460160980142</v>
      </c>
      <c r="H44" s="33">
        <v>3486.5580409053309</v>
      </c>
      <c r="I44" s="33">
        <v>3366.4773722125069</v>
      </c>
      <c r="J44" s="33">
        <v>3405.408139796426</v>
      </c>
      <c r="K44" s="33">
        <v>3496.4143090285647</v>
      </c>
      <c r="L44" s="33">
        <v>3566.0895068662066</v>
      </c>
      <c r="M44" s="33">
        <v>3574.277871688063</v>
      </c>
      <c r="N44" s="33">
        <v>3556.5399185705728</v>
      </c>
      <c r="O44" s="33">
        <v>3507.5559915601825</v>
      </c>
      <c r="P44" s="33">
        <v>3392.2194627142403</v>
      </c>
      <c r="Q44" s="33">
        <v>3320.2692738927485</v>
      </c>
      <c r="R44" s="33">
        <v>3269.7335898272609</v>
      </c>
      <c r="S44" s="33">
        <v>3148.6216545768325</v>
      </c>
      <c r="T44" s="33">
        <v>3025.9472230051265</v>
      </c>
      <c r="U44" s="33">
        <v>7938.9248384427392</v>
      </c>
      <c r="V44" s="33">
        <v>8381.6634781852972</v>
      </c>
      <c r="W44" s="33">
        <v>8812.2783992430323</v>
      </c>
      <c r="X44" s="33">
        <v>4685.9585520200317</v>
      </c>
      <c r="Y44" s="33">
        <v>4183.845085518843</v>
      </c>
      <c r="Z44" s="33">
        <v>3749.2587180141163</v>
      </c>
      <c r="AA44" s="33">
        <v>3705.4733325849111</v>
      </c>
      <c r="AB44" s="33">
        <v>3665.8109415260537</v>
      </c>
      <c r="AC44" s="33">
        <v>3630.6949976082265</v>
      </c>
      <c r="AD44" s="33">
        <v>3593.8785056236352</v>
      </c>
      <c r="AE44" s="33">
        <v>3569.4117064642564</v>
      </c>
      <c r="AF44" s="33">
        <v>3546.8717802975061</v>
      </c>
      <c r="AG44" s="33">
        <v>3526.1517884466653</v>
      </c>
      <c r="AH44" s="33">
        <v>3506.794490765818</v>
      </c>
      <c r="AI44" s="33">
        <v>3483.0450146403978</v>
      </c>
      <c r="AJ44" s="33">
        <v>6724.2052726979737</v>
      </c>
      <c r="AK44" s="33">
        <v>6991.0776424089199</v>
      </c>
      <c r="AL44" s="33">
        <v>7258.5319051342958</v>
      </c>
      <c r="AM44" s="33">
        <v>7528.0053825505956</v>
      </c>
      <c r="AN44" s="33">
        <v>6920.7691864582803</v>
      </c>
      <c r="AO44" s="33">
        <v>10166.888781507658</v>
      </c>
      <c r="AP44" s="33">
        <v>10605.376203513993</v>
      </c>
      <c r="AQ44" s="33">
        <v>11044.168651504877</v>
      </c>
      <c r="AR44" s="33">
        <v>11483.219902845784</v>
      </c>
      <c r="AS44" s="33">
        <v>9619.7609258282773</v>
      </c>
      <c r="AT44" s="33">
        <v>9929.8781270830423</v>
      </c>
      <c r="AU44" s="33">
        <v>10194.964496298162</v>
      </c>
      <c r="AV44" s="33">
        <v>10460.036475478788</v>
      </c>
      <c r="AW44" s="33">
        <v>10724.693135463975</v>
      </c>
      <c r="AX44" s="33">
        <v>10988.025459245346</v>
      </c>
      <c r="AY44" s="37">
        <f>U44</f>
        <v>7938.9248384427392</v>
      </c>
      <c r="AZ44" s="37">
        <f>AD44</f>
        <v>3593.8785056236352</v>
      </c>
      <c r="BA44" s="9">
        <f>AVERAGE(X44:AD44)</f>
        <v>3887.8457332708308</v>
      </c>
      <c r="BB44" s="9">
        <f>AVERAGE(X44:AX44)</f>
        <v>6869.8813504270529</v>
      </c>
      <c r="BC44" s="37"/>
    </row>
    <row r="45" spans="1:55">
      <c r="A45" s="57"/>
      <c r="B45" s="55"/>
      <c r="C45" t="s">
        <v>169</v>
      </c>
      <c r="D45" s="33">
        <v>245.46226868817408</v>
      </c>
      <c r="E45" s="33">
        <v>249.40324480898349</v>
      </c>
      <c r="F45" s="33">
        <v>253.37022731687756</v>
      </c>
      <c r="G45" s="33">
        <v>246.66681815162434</v>
      </c>
      <c r="H45" s="33">
        <v>237.60945167876082</v>
      </c>
      <c r="I45" s="33">
        <v>215.44611027951763</v>
      </c>
      <c r="J45" s="33">
        <v>204.2669972118922</v>
      </c>
      <c r="K45" s="33">
        <v>196.22679963121971</v>
      </c>
      <c r="L45" s="33">
        <v>186.74206609772045</v>
      </c>
      <c r="M45" s="33">
        <v>174.0722538846322</v>
      </c>
      <c r="N45" s="33">
        <v>160.63782584997512</v>
      </c>
      <c r="O45" s="33">
        <v>146.46527021808043</v>
      </c>
      <c r="P45" s="33">
        <v>127.08938399749175</v>
      </c>
      <c r="Q45" s="33">
        <v>108.82571589385009</v>
      </c>
      <c r="R45" s="33">
        <v>91.070499582622375</v>
      </c>
      <c r="S45" s="33">
        <v>71.370823910494551</v>
      </c>
      <c r="T45" s="33">
        <v>52.561772938815736</v>
      </c>
      <c r="U45" s="33">
        <v>3.9790373981220593</v>
      </c>
      <c r="V45" s="33">
        <v>3.9535699855901623</v>
      </c>
      <c r="W45" s="33">
        <v>3.9255344060959798</v>
      </c>
      <c r="X45" s="33">
        <v>0.63476988049106053</v>
      </c>
      <c r="Y45" s="33">
        <v>0.6288648553442695</v>
      </c>
      <c r="Z45" s="33">
        <v>0.62258133185554343</v>
      </c>
      <c r="AA45" s="33">
        <v>0.6168228249884653</v>
      </c>
      <c r="AB45" s="33">
        <v>0.61172395812303726</v>
      </c>
      <c r="AC45" s="33">
        <v>0.60736045643643455</v>
      </c>
      <c r="AD45" s="33">
        <v>0.60371897087351578</v>
      </c>
      <c r="AE45" s="33">
        <v>0.60100524571979741</v>
      </c>
      <c r="AF45" s="33">
        <v>0.59868778137371148</v>
      </c>
      <c r="AG45" s="33">
        <v>0.59666677439958926</v>
      </c>
      <c r="AH45" s="33">
        <v>0.59486687355233359</v>
      </c>
      <c r="AI45" s="33">
        <v>0.59334516854126251</v>
      </c>
      <c r="AJ45" s="33">
        <v>0.59204125692228626</v>
      </c>
      <c r="AK45" s="33">
        <v>0.59098129178086034</v>
      </c>
      <c r="AL45" s="33">
        <v>0.5900499595733304</v>
      </c>
      <c r="AM45" s="33">
        <v>0.58934552620015512</v>
      </c>
      <c r="AN45" s="33">
        <v>0.58879427392707939</v>
      </c>
      <c r="AO45" s="33">
        <v>0.58842171310882141</v>
      </c>
      <c r="AP45" s="33">
        <v>0.58820344776796596</v>
      </c>
      <c r="AQ45" s="33">
        <v>0.58801889798043538</v>
      </c>
      <c r="AR45" s="33">
        <v>0.58786180410771627</v>
      </c>
      <c r="AS45" s="33">
        <v>0.58764513237482152</v>
      </c>
      <c r="AT45" s="33">
        <v>0.58743352792196046</v>
      </c>
      <c r="AU45" s="33">
        <v>0.58729892007353901</v>
      </c>
      <c r="AV45" s="33">
        <v>0.58717038402905086</v>
      </c>
      <c r="AW45" s="33">
        <v>0.58702552100415739</v>
      </c>
      <c r="AX45" s="33">
        <v>0.58681697541272926</v>
      </c>
      <c r="AY45" s="37">
        <f>SUM(U48:U51)</f>
        <v>9737.2048801342971</v>
      </c>
      <c r="AZ45" s="37">
        <f>SUM(AD48:AD51)</f>
        <v>9417.6249494406366</v>
      </c>
      <c r="BA45" s="9">
        <f>SUM(AVERAGE(X48:AD48),AVERAGE(X49:AD49),AVERAGE(X50:AD50),AVERAGE(X51:AD51))</f>
        <v>9764.3835608210411</v>
      </c>
      <c r="BB45" s="9">
        <f>SUM(AVERAGE(X48:AX48),AVERAGE(X49:AX49),AVERAGE(X50:AX50),AVERAGE(X51:AX51))</f>
        <v>14782.084082424068</v>
      </c>
      <c r="BC45" s="37"/>
    </row>
    <row r="46" spans="1:55">
      <c r="A46" s="57"/>
      <c r="B46" s="55"/>
      <c r="C46" t="s">
        <v>170</v>
      </c>
      <c r="D46" s="33">
        <v>81.270472511820699</v>
      </c>
      <c r="E46" s="33">
        <v>82.575296235677115</v>
      </c>
      <c r="F46" s="33">
        <v>83.888730341381972</v>
      </c>
      <c r="G46" s="33">
        <v>84.918947270591914</v>
      </c>
      <c r="H46" s="33">
        <v>86.389872572940476</v>
      </c>
      <c r="I46" s="33">
        <v>83.544048897213571</v>
      </c>
      <c r="J46" s="33">
        <v>84.649995067333123</v>
      </c>
      <c r="K46" s="33">
        <v>87.063964705349704</v>
      </c>
      <c r="L46" s="33">
        <v>88.958579827078722</v>
      </c>
      <c r="M46" s="33">
        <v>89.330911747735385</v>
      </c>
      <c r="N46" s="33">
        <v>89.05947575734919</v>
      </c>
      <c r="O46" s="33">
        <v>88.005874452657608</v>
      </c>
      <c r="P46" s="33">
        <v>92.018476008542692</v>
      </c>
      <c r="Q46" s="33">
        <v>99.682977119142549</v>
      </c>
      <c r="R46" s="33">
        <v>109.3484751531123</v>
      </c>
      <c r="S46" s="33">
        <v>117.74514001545381</v>
      </c>
      <c r="T46" s="33">
        <v>126.91876822035539</v>
      </c>
      <c r="U46" s="33">
        <v>0.64923596754746238</v>
      </c>
      <c r="V46" s="33">
        <v>0.64508060071036921</v>
      </c>
      <c r="W46" s="33">
        <v>0.64050620116370127</v>
      </c>
      <c r="X46" s="33">
        <v>0.63476988049106053</v>
      </c>
      <c r="Y46" s="33">
        <v>0.6288648553442695</v>
      </c>
      <c r="Z46" s="33">
        <v>38.140525577992229</v>
      </c>
      <c r="AA46" s="33">
        <v>33.402771374365578</v>
      </c>
      <c r="AB46" s="33">
        <v>28.777923389459733</v>
      </c>
      <c r="AC46" s="33">
        <v>24.254937644393941</v>
      </c>
      <c r="AD46" s="33">
        <v>19.817692838077576</v>
      </c>
      <c r="AE46" s="33">
        <v>49.510614064350051</v>
      </c>
      <c r="AF46" s="33">
        <v>46.194420572812732</v>
      </c>
      <c r="AG46" s="33">
        <v>42.923749358288624</v>
      </c>
      <c r="AH46" s="33">
        <v>39.68893031207903</v>
      </c>
      <c r="AI46" s="33">
        <v>36.490011718389923</v>
      </c>
      <c r="AJ46" s="33">
        <v>0.59204125692228626</v>
      </c>
      <c r="AK46" s="33">
        <v>0.59098129178086034</v>
      </c>
      <c r="AL46" s="33">
        <v>0.5900499595733304</v>
      </c>
      <c r="AM46" s="33">
        <v>0.58934552620015512</v>
      </c>
      <c r="AN46" s="33">
        <v>0.58879427392707939</v>
      </c>
      <c r="AO46" s="33">
        <v>0.58842171310882141</v>
      </c>
      <c r="AP46" s="33">
        <v>0.58820344776796596</v>
      </c>
      <c r="AQ46" s="33">
        <v>0.58801889798043538</v>
      </c>
      <c r="AR46" s="33">
        <v>0.58786180410771627</v>
      </c>
      <c r="AS46" s="33">
        <v>0.58764513237482152</v>
      </c>
      <c r="AT46" s="33">
        <v>0.58743352792196046</v>
      </c>
      <c r="AU46" s="33">
        <v>0.58729892007353901</v>
      </c>
      <c r="AV46" s="33">
        <v>0.58717038402905086</v>
      </c>
      <c r="AW46" s="33">
        <v>0.58702552100415739</v>
      </c>
      <c r="AX46" s="33">
        <v>0.58681697541272926</v>
      </c>
      <c r="AY46" s="37"/>
      <c r="AZ46" s="37"/>
      <c r="BC46" s="37"/>
    </row>
    <row r="47" spans="1:55">
      <c r="A47" s="57"/>
      <c r="B47" s="55"/>
      <c r="C47" t="s">
        <v>171</v>
      </c>
      <c r="D47" s="33">
        <v>114.26402477382184</v>
      </c>
      <c r="E47" s="33">
        <v>116.09857065131152</v>
      </c>
      <c r="F47" s="33">
        <v>117.94522244290641</v>
      </c>
      <c r="G47" s="33">
        <v>112.48404020478975</v>
      </c>
      <c r="H47" s="33">
        <v>105.22510190753358</v>
      </c>
      <c r="I47" s="33">
        <v>92.125397779830408</v>
      </c>
      <c r="J47" s="33">
        <v>84.242245410976182</v>
      </c>
      <c r="K47" s="33">
        <v>77.970314909951483</v>
      </c>
      <c r="L47" s="33">
        <v>71.370558419311109</v>
      </c>
      <c r="M47" s="33">
        <v>63.860618676112544</v>
      </c>
      <c r="N47" s="33">
        <v>56.468738125913049</v>
      </c>
      <c r="O47" s="33">
        <v>49.234268460914862</v>
      </c>
      <c r="P47" s="33">
        <v>40.437364302457851</v>
      </c>
      <c r="Q47" s="33">
        <v>32.253540817833127</v>
      </c>
      <c r="R47" s="33">
        <v>24.449673456313455</v>
      </c>
      <c r="S47" s="33">
        <v>16.383670324907918</v>
      </c>
      <c r="T47" s="33">
        <v>8.9953253711425383</v>
      </c>
      <c r="U47" s="33">
        <v>4.6484010121581774</v>
      </c>
      <c r="V47" s="33">
        <v>4.6186494082040168</v>
      </c>
      <c r="W47" s="33">
        <v>4.5858976135135689</v>
      </c>
      <c r="X47" s="33">
        <v>0.63476988049106053</v>
      </c>
      <c r="Y47" s="33">
        <v>0.6288648553442695</v>
      </c>
      <c r="Z47" s="33">
        <v>0.62258133185554343</v>
      </c>
      <c r="AA47" s="33">
        <v>0.6168228249884653</v>
      </c>
      <c r="AB47" s="33">
        <v>0.61172395812303726</v>
      </c>
      <c r="AC47" s="33">
        <v>0.60736045643643455</v>
      </c>
      <c r="AD47" s="33">
        <v>0.60371897087351578</v>
      </c>
      <c r="AE47" s="33">
        <v>0.60100524571979741</v>
      </c>
      <c r="AF47" s="33">
        <v>0.59868778137371148</v>
      </c>
      <c r="AG47" s="33">
        <v>0.59666677439958926</v>
      </c>
      <c r="AH47" s="33">
        <v>0.59486687355233359</v>
      </c>
      <c r="AI47" s="33">
        <v>0.59334516854126251</v>
      </c>
      <c r="AJ47" s="33">
        <v>0.59204125692228626</v>
      </c>
      <c r="AK47" s="33">
        <v>0.59098129178086034</v>
      </c>
      <c r="AL47" s="33">
        <v>0.5900499595733304</v>
      </c>
      <c r="AM47" s="33">
        <v>0.58934552620015512</v>
      </c>
      <c r="AN47" s="33">
        <v>0.58879427392707939</v>
      </c>
      <c r="AO47" s="33">
        <v>0.58842171310882141</v>
      </c>
      <c r="AP47" s="33">
        <v>0.58820344776796596</v>
      </c>
      <c r="AQ47" s="33">
        <v>0.58801889798043538</v>
      </c>
      <c r="AR47" s="33">
        <v>0.58786180410771627</v>
      </c>
      <c r="AS47" s="33">
        <v>0.58764513237482152</v>
      </c>
      <c r="AT47" s="33">
        <v>0.58743352792196046</v>
      </c>
      <c r="AU47" s="33">
        <v>0.58729892007353901</v>
      </c>
      <c r="AV47" s="33">
        <v>0.58717038402905086</v>
      </c>
      <c r="AW47" s="33">
        <v>0.58702552100415739</v>
      </c>
      <c r="AX47" s="33">
        <v>0.58681697541272926</v>
      </c>
      <c r="AY47" s="37"/>
      <c r="AZ47" s="37"/>
      <c r="BC47" s="37"/>
    </row>
    <row r="48" spans="1:55">
      <c r="A48" s="57"/>
      <c r="B48" s="55"/>
      <c r="C48" t="s">
        <v>172</v>
      </c>
      <c r="D48" s="33">
        <v>135.96119863915095</v>
      </c>
      <c r="E48" s="33">
        <v>138.14409966119865</v>
      </c>
      <c r="F48" s="33">
        <v>140.34140483495321</v>
      </c>
      <c r="G48" s="33">
        <v>213.48281529372846</v>
      </c>
      <c r="H48" s="33">
        <v>315.88491719364379</v>
      </c>
      <c r="I48" s="33">
        <v>418.19967989693652</v>
      </c>
      <c r="J48" s="33">
        <v>540.17612911116794</v>
      </c>
      <c r="K48" s="33">
        <v>672.75093040154331</v>
      </c>
      <c r="L48" s="33">
        <v>801.24355973184333</v>
      </c>
      <c r="M48" s="33">
        <v>907.74187267182685</v>
      </c>
      <c r="N48" s="33">
        <v>987.52023681954074</v>
      </c>
      <c r="O48" s="33">
        <v>1025.9132809424927</v>
      </c>
      <c r="P48" s="33">
        <v>1115.1354531986401</v>
      </c>
      <c r="Q48" s="33">
        <v>1246.9370212853319</v>
      </c>
      <c r="R48" s="33">
        <v>1404.1900469224195</v>
      </c>
      <c r="S48" s="33">
        <v>1542.3028595823268</v>
      </c>
      <c r="T48" s="33">
        <v>1688.5331909570725</v>
      </c>
      <c r="U48" s="33">
        <v>4129.5705116182571</v>
      </c>
      <c r="V48" s="33">
        <v>4215.2804400483574</v>
      </c>
      <c r="W48" s="33">
        <v>4296.7346170347573</v>
      </c>
      <c r="X48" s="33">
        <v>5664.1747601449242</v>
      </c>
      <c r="Y48" s="33">
        <v>5772.1457721535317</v>
      </c>
      <c r="Z48" s="33">
        <v>4032.673789294287</v>
      </c>
      <c r="AA48" s="33">
        <v>4080.0070241231638</v>
      </c>
      <c r="AB48" s="33">
        <v>4130.2137626711938</v>
      </c>
      <c r="AC48" s="33">
        <v>4184.0871986784596</v>
      </c>
      <c r="AD48" s="33">
        <v>4241.8362302699952</v>
      </c>
      <c r="AE48" s="33">
        <v>8804.8217981561756</v>
      </c>
      <c r="AF48" s="33">
        <v>9032.3049559541087</v>
      </c>
      <c r="AG48" s="33">
        <v>9262.3661982896265</v>
      </c>
      <c r="AH48" s="33">
        <v>9494.1912764103527</v>
      </c>
      <c r="AI48" s="33">
        <v>9729.005936525542</v>
      </c>
      <c r="AJ48" s="33">
        <v>10338.974679543804</v>
      </c>
      <c r="AK48" s="33">
        <v>10593.419313082126</v>
      </c>
      <c r="AL48" s="33">
        <v>10849.249995359933</v>
      </c>
      <c r="AM48" s="33">
        <v>11108.497158015711</v>
      </c>
      <c r="AN48" s="33">
        <v>11370.051653739793</v>
      </c>
      <c r="AO48" s="33">
        <v>11311.10697383514</v>
      </c>
      <c r="AP48" s="33">
        <v>11565.647271252194</v>
      </c>
      <c r="AQ48" s="33">
        <v>11820.673318080708</v>
      </c>
      <c r="AR48" s="33">
        <v>12076.101015507702</v>
      </c>
      <c r="AS48" s="33">
        <v>12330.140433332903</v>
      </c>
      <c r="AT48" s="33">
        <v>13397.619175127822</v>
      </c>
      <c r="AU48" s="33">
        <v>13685.420653993022</v>
      </c>
      <c r="AV48" s="33">
        <v>13973.233297512092</v>
      </c>
      <c r="AW48" s="33">
        <v>14260.521994717657</v>
      </c>
      <c r="AX48" s="33">
        <v>14546.088620815652</v>
      </c>
      <c r="AY48" s="37"/>
      <c r="AZ48" s="37"/>
      <c r="BC48" s="37"/>
    </row>
    <row r="49" spans="1:55">
      <c r="A49" s="57"/>
      <c r="B49" s="55"/>
      <c r="C49" t="s">
        <v>173</v>
      </c>
      <c r="D49" s="33">
        <v>51.996238235815561</v>
      </c>
      <c r="E49" s="33">
        <v>52.831054659351395</v>
      </c>
      <c r="F49" s="33">
        <v>53.671379442290558</v>
      </c>
      <c r="G49" s="33">
        <v>64.977014219890222</v>
      </c>
      <c r="H49" s="33">
        <v>83.881184434662643</v>
      </c>
      <c r="I49" s="33">
        <v>106.57246556254074</v>
      </c>
      <c r="J49" s="33">
        <v>142.55819264481497</v>
      </c>
      <c r="K49" s="33">
        <v>194.312733663535</v>
      </c>
      <c r="L49" s="33">
        <v>264.82249218822056</v>
      </c>
      <c r="M49" s="33">
        <v>357.41279558683505</v>
      </c>
      <c r="N49" s="33">
        <v>481.26933845098159</v>
      </c>
      <c r="O49" s="33">
        <v>645.61501827269569</v>
      </c>
      <c r="P49" s="33">
        <v>779.07551917243927</v>
      </c>
      <c r="Q49" s="33">
        <v>912.08090662648226</v>
      </c>
      <c r="R49" s="33">
        <v>1052.1105539204898</v>
      </c>
      <c r="S49" s="33">
        <v>1173.0355662185052</v>
      </c>
      <c r="T49" s="33">
        <v>1297.5413776930238</v>
      </c>
      <c r="U49" s="33">
        <v>2217.5460994674859</v>
      </c>
      <c r="V49" s="33">
        <v>2273.2376939891874</v>
      </c>
      <c r="W49" s="33">
        <v>2326.5068954229646</v>
      </c>
      <c r="X49" s="33">
        <v>3385.3294939388729</v>
      </c>
      <c r="Y49" s="33">
        <v>3462.0245598509232</v>
      </c>
      <c r="Z49" s="33">
        <v>3102.2792048187653</v>
      </c>
      <c r="AA49" s="33">
        <v>3162.5703453092046</v>
      </c>
      <c r="AB49" s="33">
        <v>3224.6772592348666</v>
      </c>
      <c r="AC49" s="33">
        <v>3289.295541870496</v>
      </c>
      <c r="AD49" s="33">
        <v>3356.6692293877791</v>
      </c>
      <c r="AE49" s="33">
        <v>3559.3627597264226</v>
      </c>
      <c r="AF49" s="33">
        <v>3637.2299865930086</v>
      </c>
      <c r="AG49" s="33">
        <v>3716.2345561188399</v>
      </c>
      <c r="AH49" s="33">
        <v>3796.0316941200504</v>
      </c>
      <c r="AI49" s="33">
        <v>3877.0959209307716</v>
      </c>
      <c r="AJ49" s="33">
        <v>3560.4435424834764</v>
      </c>
      <c r="AK49" s="33">
        <v>3628.5623902940588</v>
      </c>
      <c r="AL49" s="33">
        <v>3697.2200272187251</v>
      </c>
      <c r="AM49" s="33">
        <v>3767.0932121320557</v>
      </c>
      <c r="AN49" s="33">
        <v>3837.7872495305278</v>
      </c>
      <c r="AO49" s="33">
        <v>3360.8868148775582</v>
      </c>
      <c r="AP49" s="33">
        <v>3411.84574509304</v>
      </c>
      <c r="AQ49" s="33">
        <v>3462.9644882146526</v>
      </c>
      <c r="AR49" s="33">
        <v>3514.2146033020399</v>
      </c>
      <c r="AS49" s="33">
        <v>3565.0753921965888</v>
      </c>
      <c r="AT49" s="33">
        <v>0.58743352792196046</v>
      </c>
      <c r="AU49" s="33">
        <v>0.58729892007353901</v>
      </c>
      <c r="AV49" s="33">
        <v>0.58717038402905086</v>
      </c>
      <c r="AW49" s="33">
        <v>0.58702552100415739</v>
      </c>
      <c r="AX49" s="33">
        <v>0.58681697541272926</v>
      </c>
    </row>
    <row r="50" spans="1:55">
      <c r="A50" s="57"/>
      <c r="B50" s="55"/>
      <c r="C50" t="s">
        <v>174</v>
      </c>
      <c r="D50" s="33">
        <v>271.99551546319799</v>
      </c>
      <c r="E50" s="33">
        <v>276.36249144340292</v>
      </c>
      <c r="F50" s="33">
        <v>280.75828341979599</v>
      </c>
      <c r="G50" s="33">
        <v>276.92732293944414</v>
      </c>
      <c r="H50" s="33">
        <v>271.90982160707449</v>
      </c>
      <c r="I50" s="33">
        <v>252.10944766613812</v>
      </c>
      <c r="J50" s="33">
        <v>244.62978439083352</v>
      </c>
      <c r="K50" s="33">
        <v>240.7048581632564</v>
      </c>
      <c r="L50" s="33">
        <v>234.87085003628599</v>
      </c>
      <c r="M50" s="33">
        <v>224.75729552204209</v>
      </c>
      <c r="N50" s="33">
        <v>213.14370197274746</v>
      </c>
      <c r="O50" s="33">
        <v>199.94135117080469</v>
      </c>
      <c r="P50" s="33">
        <v>205.05997453048974</v>
      </c>
      <c r="Q50" s="33">
        <v>220.18180063681086</v>
      </c>
      <c r="R50" s="33">
        <v>240.16514522630118</v>
      </c>
      <c r="S50" s="33">
        <v>257.4130654497622</v>
      </c>
      <c r="T50" s="33">
        <v>276.28720470016589</v>
      </c>
      <c r="U50" s="33">
        <v>1389.1345660026361</v>
      </c>
      <c r="V50" s="33">
        <v>1382.5324438344464</v>
      </c>
      <c r="W50" s="33">
        <v>1375.0012773732267</v>
      </c>
      <c r="X50" s="33">
        <v>1441.2340234810395</v>
      </c>
      <c r="Y50" s="33">
        <v>1431.9477427794759</v>
      </c>
      <c r="Z50" s="33">
        <v>1552.9520603288943</v>
      </c>
      <c r="AA50" s="33">
        <v>1545.8807061905359</v>
      </c>
      <c r="AB50" s="33">
        <v>1540.3341778623092</v>
      </c>
      <c r="AC50" s="33">
        <v>1536.5274433193874</v>
      </c>
      <c r="AD50" s="33">
        <v>1534.4526559546998</v>
      </c>
      <c r="AE50" s="33">
        <v>1250.7407502799208</v>
      </c>
      <c r="AF50" s="33">
        <v>1245.9254103370504</v>
      </c>
      <c r="AG50" s="33">
        <v>1241.726971152571</v>
      </c>
      <c r="AH50" s="33">
        <v>1237.988629907702</v>
      </c>
      <c r="AI50" s="33">
        <v>1234.8292047922901</v>
      </c>
      <c r="AJ50" s="33">
        <v>1329.5850391490812</v>
      </c>
      <c r="AK50" s="33">
        <v>1329.6441901341625</v>
      </c>
      <c r="AL50" s="33">
        <v>1329.9845320059487</v>
      </c>
      <c r="AM50" s="33">
        <v>1330.8295558803277</v>
      </c>
      <c r="AN50" s="33">
        <v>1332.0153023608016</v>
      </c>
      <c r="AO50" s="33">
        <v>1268.7896924466747</v>
      </c>
      <c r="AP50" s="33">
        <v>1269.1274784665195</v>
      </c>
      <c r="AQ50" s="33">
        <v>1269.5374574535745</v>
      </c>
      <c r="AR50" s="33">
        <v>1270.0062438941236</v>
      </c>
      <c r="AS50" s="33">
        <v>1270.3458045250027</v>
      </c>
      <c r="AT50" s="33">
        <v>1212.0974024205443</v>
      </c>
      <c r="AU50" s="33">
        <v>1211.1622116961876</v>
      </c>
      <c r="AV50" s="33">
        <v>1210.2398388932343</v>
      </c>
      <c r="AW50" s="33">
        <v>1209.2841184543092</v>
      </c>
      <c r="AX50" s="33">
        <v>1208.1976073536755</v>
      </c>
      <c r="AY50" s="37"/>
      <c r="AZ50" s="37"/>
      <c r="BC50" s="37"/>
    </row>
    <row r="51" spans="1:55" ht="15" customHeight="1">
      <c r="A51" s="57"/>
      <c r="B51" s="55"/>
      <c r="C51" t="s">
        <v>175</v>
      </c>
      <c r="D51" s="33">
        <v>94.489205929089295</v>
      </c>
      <c r="E51" s="33">
        <v>96.006260693680488</v>
      </c>
      <c r="F51" s="33">
        <v>97.533325622786634</v>
      </c>
      <c r="G51" s="33">
        <v>106.41184907827954</v>
      </c>
      <c r="H51" s="33">
        <v>120.0969895998165</v>
      </c>
      <c r="I51" s="33">
        <v>130.95831301742865</v>
      </c>
      <c r="J51" s="33">
        <v>150.00328314159154</v>
      </c>
      <c r="K51" s="33">
        <v>174.78221031102544</v>
      </c>
      <c r="L51" s="33">
        <v>203.02129007394015</v>
      </c>
      <c r="M51" s="33">
        <v>232.72710085255079</v>
      </c>
      <c r="N51" s="33">
        <v>265.65406796733635</v>
      </c>
      <c r="O51" s="33">
        <v>301.40656023749153</v>
      </c>
      <c r="P51" s="33">
        <v>305.79543749839769</v>
      </c>
      <c r="Q51" s="33">
        <v>301.01903616543825</v>
      </c>
      <c r="R51" s="33">
        <v>291.99110310370213</v>
      </c>
      <c r="S51" s="33">
        <v>273.01593889199023</v>
      </c>
      <c r="T51" s="33">
        <v>251.95165886385848</v>
      </c>
      <c r="U51" s="33">
        <v>2000.953703045918</v>
      </c>
      <c r="V51" s="33">
        <v>2067.8512630056885</v>
      </c>
      <c r="W51" s="33">
        <v>2132.326958694056</v>
      </c>
      <c r="X51" s="33">
        <v>557.69780552281475</v>
      </c>
      <c r="Y51" s="33">
        <v>549.27250569527234</v>
      </c>
      <c r="Z51" s="33">
        <v>345.41360775129192</v>
      </c>
      <c r="AA51" s="33">
        <v>329.37545064388496</v>
      </c>
      <c r="AB51" s="33">
        <v>313.91560162315244</v>
      </c>
      <c r="AC51" s="33">
        <v>299.03013901991903</v>
      </c>
      <c r="AD51" s="33">
        <v>284.66683382816268</v>
      </c>
      <c r="AE51" s="33">
        <v>982.64950198595409</v>
      </c>
      <c r="AF51" s="33">
        <v>1001.8463197953192</v>
      </c>
      <c r="AG51" s="33">
        <v>1021.372660311778</v>
      </c>
      <c r="AH51" s="33">
        <v>1041.1307905606359</v>
      </c>
      <c r="AI51" s="33">
        <v>1061.2482875236594</v>
      </c>
      <c r="AJ51" s="33">
        <v>1291.9601807415604</v>
      </c>
      <c r="AK51" s="33">
        <v>1322.8339644443172</v>
      </c>
      <c r="AL51" s="33">
        <v>1353.8838541590753</v>
      </c>
      <c r="AM51" s="33">
        <v>1385.3625115588857</v>
      </c>
      <c r="AN51" s="33">
        <v>1417.1307343298686</v>
      </c>
      <c r="AO51" s="33">
        <v>935.62758904171824</v>
      </c>
      <c r="AP51" s="33">
        <v>942.63844376794339</v>
      </c>
      <c r="AQ51" s="33">
        <v>949.69829131912036</v>
      </c>
      <c r="AR51" s="33">
        <v>956.79820867143167</v>
      </c>
      <c r="AS51" s="33">
        <v>963.79648228504391</v>
      </c>
      <c r="AT51" s="33">
        <v>971.90077858053701</v>
      </c>
      <c r="AU51" s="33">
        <v>979.07980808803336</v>
      </c>
      <c r="AV51" s="33">
        <v>986.26564367345998</v>
      </c>
      <c r="AW51" s="33">
        <v>993.42060902761193</v>
      </c>
      <c r="AX51" s="33">
        <v>1000.4633508204701</v>
      </c>
      <c r="AY51" s="37"/>
      <c r="AZ51" s="37"/>
      <c r="BC51" s="37"/>
    </row>
    <row r="52" spans="1:55">
      <c r="A52" s="57"/>
      <c r="B52" s="56" t="s">
        <v>176</v>
      </c>
      <c r="C52" t="s">
        <v>177</v>
      </c>
      <c r="D52" s="33">
        <v>1990.69122916484</v>
      </c>
      <c r="E52" s="33">
        <v>2022.6524207564075</v>
      </c>
      <c r="F52" s="33">
        <v>2006.3688740082791</v>
      </c>
      <c r="G52" s="33">
        <v>340.10588493458215</v>
      </c>
      <c r="H52" s="33">
        <v>0.12467996835134394</v>
      </c>
      <c r="I52" s="33">
        <v>0.1242913925006487</v>
      </c>
      <c r="J52" s="33">
        <v>679.328856985897</v>
      </c>
      <c r="K52" s="33">
        <v>30.149848444849997</v>
      </c>
      <c r="L52" s="33">
        <v>0.127604341257332</v>
      </c>
      <c r="M52" s="33">
        <v>0.12800616210364696</v>
      </c>
      <c r="N52" s="33">
        <v>0.12831913289600852</v>
      </c>
      <c r="O52" s="33">
        <v>0.12892380075411208</v>
      </c>
      <c r="P52" s="33">
        <v>714.25591464783452</v>
      </c>
      <c r="Q52" s="33">
        <v>815.8683160776767</v>
      </c>
      <c r="R52" s="33">
        <v>0.13143836186822555</v>
      </c>
      <c r="S52" s="33">
        <v>0.13077427318880502</v>
      </c>
      <c r="T52" s="33">
        <v>0.13044451181165351</v>
      </c>
      <c r="U52" s="33">
        <v>607.83722341254861</v>
      </c>
      <c r="V52" s="33">
        <v>796.49189672103444</v>
      </c>
      <c r="W52" s="33">
        <v>852.83926271076905</v>
      </c>
      <c r="X52" s="33">
        <v>0.12695350286578122</v>
      </c>
      <c r="Y52" s="33">
        <v>0.12577238892915255</v>
      </c>
      <c r="Z52" s="33">
        <v>0.12451560358519936</v>
      </c>
      <c r="AA52" s="33">
        <v>0.12336385849775393</v>
      </c>
      <c r="AB52" s="33">
        <v>0.12234404400479337</v>
      </c>
      <c r="AC52" s="33">
        <v>0.12147130542346855</v>
      </c>
      <c r="AD52" s="33">
        <v>0.12074295070317703</v>
      </c>
      <c r="AE52" s="33">
        <v>0.12020006121709156</v>
      </c>
      <c r="AF52" s="33">
        <v>0.11973645713207035</v>
      </c>
      <c r="AG52" s="33">
        <v>0.1193321917530018</v>
      </c>
      <c r="AH52" s="33">
        <v>0.11897216598923858</v>
      </c>
      <c r="AI52" s="33">
        <v>0.11866778319527403</v>
      </c>
      <c r="AJ52" s="33">
        <v>0.11840697640490613</v>
      </c>
      <c r="AK52" s="33">
        <v>0.11819497507915608</v>
      </c>
      <c r="AL52" s="33">
        <v>0.11800873079625111</v>
      </c>
      <c r="AM52" s="33">
        <v>0.11786786520358455</v>
      </c>
      <c r="AN52" s="33">
        <v>0.11775762822808906</v>
      </c>
      <c r="AO52" s="33">
        <v>0.11768312908204909</v>
      </c>
      <c r="AP52" s="33">
        <v>0.11763947449165463</v>
      </c>
      <c r="AQ52" s="33">
        <v>0.11760256252547692</v>
      </c>
      <c r="AR52" s="33">
        <v>0.11757112931134153</v>
      </c>
      <c r="AS52" s="33">
        <v>0.11752778261178867</v>
      </c>
      <c r="AT52" s="33">
        <v>0.11748544870103922</v>
      </c>
      <c r="AU52" s="33">
        <v>0.11745848956716362</v>
      </c>
      <c r="AV52" s="33">
        <v>0.11743273305409109</v>
      </c>
      <c r="AW52" s="33">
        <v>0.11740370139157645</v>
      </c>
      <c r="AX52" s="33">
        <v>0.11736192001337697</v>
      </c>
      <c r="AY52" s="37">
        <f>SUM(U53:U57)+U43</f>
        <v>2999.5519131110218</v>
      </c>
      <c r="AZ52" s="37">
        <f>SUM(AD53:AD57)+AD43</f>
        <v>5993.5983056655059</v>
      </c>
      <c r="BA52" s="9">
        <f>SUM(AVERAGE(X53:AD53),AVERAGE(X54:AD54),AVERAGE(X55:AD55),AVERAGE(X56:AD56),AVERAGE(X57:AD57))+AVERAGE(X43:AD43)</f>
        <v>7921.231071042348</v>
      </c>
      <c r="BB52" s="9">
        <f>SUM(AVERAGE(X53:AX53),AVERAGE(X54:AX54),AVERAGE(X55:AX55),AVERAGE(X56:AX56),AVERAGE(X57:AX57))+AVERAGE(X43:AX43)</f>
        <v>7948.0139117334402</v>
      </c>
      <c r="BC52" s="37"/>
    </row>
    <row r="53" spans="1:55">
      <c r="A53" s="57"/>
      <c r="B53" s="56"/>
      <c r="C53" t="s">
        <v>178</v>
      </c>
      <c r="D53" s="33">
        <v>54.402937130308487</v>
      </c>
      <c r="E53" s="33">
        <v>55.276393883064245</v>
      </c>
      <c r="F53" s="33">
        <v>55.272678312975202</v>
      </c>
      <c r="G53" s="33">
        <v>824.93642824357403</v>
      </c>
      <c r="H53" s="33">
        <v>795.31958717333146</v>
      </c>
      <c r="I53" s="33">
        <v>725.54615557978423</v>
      </c>
      <c r="J53" s="33">
        <v>892.42216454218442</v>
      </c>
      <c r="K53" s="33">
        <v>837.59392403572497</v>
      </c>
      <c r="L53" s="33">
        <v>650.63341704087475</v>
      </c>
      <c r="M53" s="33">
        <v>603.21434344296244</v>
      </c>
      <c r="N53" s="33">
        <v>541.62779337454378</v>
      </c>
      <c r="O53" s="33">
        <v>436.6127146679363</v>
      </c>
      <c r="P53" s="33">
        <v>483.83598273704297</v>
      </c>
      <c r="Q53" s="33">
        <v>510.48907796995263</v>
      </c>
      <c r="R53" s="33">
        <v>327.50971610304674</v>
      </c>
      <c r="S53" s="33">
        <v>337.11593289196509</v>
      </c>
      <c r="T53" s="33">
        <v>367.83704596354937</v>
      </c>
      <c r="U53" s="33">
        <v>708.85266841553516</v>
      </c>
      <c r="V53" s="33">
        <v>494.49970162299383</v>
      </c>
      <c r="W53" s="33">
        <v>508.62906743981796</v>
      </c>
      <c r="X53" s="33">
        <v>0.12695350286578122</v>
      </c>
      <c r="Y53" s="33">
        <v>0.12577238892915255</v>
      </c>
      <c r="Z53" s="33">
        <v>48.61666505138728</v>
      </c>
      <c r="AA53" s="33">
        <v>88.787498189385644</v>
      </c>
      <c r="AB53" s="33">
        <v>107.10846502502973</v>
      </c>
      <c r="AC53" s="33">
        <v>130.89066353938918</v>
      </c>
      <c r="AD53" s="33">
        <v>124.17958463407815</v>
      </c>
      <c r="AE53" s="33">
        <v>81.734354146890553</v>
      </c>
      <c r="AF53" s="33">
        <v>65.579762893740863</v>
      </c>
      <c r="AG53" s="33">
        <v>50.660454880459326</v>
      </c>
      <c r="AH53" s="33">
        <v>74.945450681045941</v>
      </c>
      <c r="AI53" s="33">
        <v>102.9917014200655</v>
      </c>
      <c r="AJ53" s="33">
        <v>108.34371079231056</v>
      </c>
      <c r="AK53" s="33">
        <v>118.11932922536015</v>
      </c>
      <c r="AL53" s="33">
        <v>98.7958831933759</v>
      </c>
      <c r="AM53" s="33">
        <v>124.98488616426421</v>
      </c>
      <c r="AN53" s="33">
        <v>116.89605250277809</v>
      </c>
      <c r="AO53" s="33">
        <v>109.30798610644125</v>
      </c>
      <c r="AP53" s="33">
        <v>137.71277387551888</v>
      </c>
      <c r="AQ53" s="33">
        <v>134.07633158721967</v>
      </c>
      <c r="AR53" s="33">
        <v>133.57435770100676</v>
      </c>
      <c r="AS53" s="33">
        <v>131.97035017252665</v>
      </c>
      <c r="AT53" s="33">
        <v>117.99430820562934</v>
      </c>
      <c r="AU53" s="33">
        <v>120.30800369636293</v>
      </c>
      <c r="AV53" s="33">
        <v>120.53553666250919</v>
      </c>
      <c r="AW53" s="33">
        <v>121.20049880672943</v>
      </c>
      <c r="AX53" s="33">
        <v>102.74683775945037</v>
      </c>
      <c r="AY53" s="37"/>
      <c r="BC53" s="37"/>
    </row>
    <row r="54" spans="1:55">
      <c r="A54" s="57"/>
      <c r="B54" s="56"/>
      <c r="C54" t="s">
        <v>179</v>
      </c>
      <c r="D54" s="33">
        <v>29.080880495895332</v>
      </c>
      <c r="E54" s="33">
        <v>29.547783438734275</v>
      </c>
      <c r="F54" s="33">
        <v>29.238029159453635</v>
      </c>
      <c r="G54" s="33">
        <v>29.65405954763121</v>
      </c>
      <c r="H54" s="33">
        <v>15.08689139281733</v>
      </c>
      <c r="I54" s="33">
        <v>1.8542769156582726</v>
      </c>
      <c r="J54" s="33">
        <v>33.911962090890221</v>
      </c>
      <c r="K54" s="33">
        <v>23.899862670682971</v>
      </c>
      <c r="L54" s="33">
        <v>4.6117997610027563</v>
      </c>
      <c r="M54" s="33">
        <v>9.3908307643758189</v>
      </c>
      <c r="N54" s="33">
        <v>15.47932650527901</v>
      </c>
      <c r="O54" s="33">
        <v>20.941118778058993</v>
      </c>
      <c r="P54" s="33">
        <v>384.3354021857412</v>
      </c>
      <c r="Q54" s="33">
        <v>434.74650937168002</v>
      </c>
      <c r="R54" s="33">
        <v>436.89956393097594</v>
      </c>
      <c r="S54" s="33">
        <v>467.36362095776292</v>
      </c>
      <c r="T54" s="33">
        <v>509.01456627133723</v>
      </c>
      <c r="U54" s="33">
        <v>50.787542683631251</v>
      </c>
      <c r="V54" s="33">
        <v>0.12901587627409136</v>
      </c>
      <c r="W54" s="33">
        <v>0.12810096382945188</v>
      </c>
      <c r="X54" s="33">
        <v>4881.3353210726445</v>
      </c>
      <c r="Y54" s="33">
        <v>1315.4353532152418</v>
      </c>
      <c r="Z54" s="33">
        <v>2449.2549303863275</v>
      </c>
      <c r="AA54" s="33">
        <v>2450.5898573847526</v>
      </c>
      <c r="AB54" s="33">
        <v>2459.6777280780002</v>
      </c>
      <c r="AC54" s="33">
        <v>2179.6400600277634</v>
      </c>
      <c r="AD54" s="33">
        <v>2175.5063331620713</v>
      </c>
      <c r="AE54" s="33">
        <v>3472.9715378024339</v>
      </c>
      <c r="AF54" s="33">
        <v>3457.2472309718246</v>
      </c>
      <c r="AG54" s="33">
        <v>3425.8857857456028</v>
      </c>
      <c r="AH54" s="33">
        <v>3214.1579982701455</v>
      </c>
      <c r="AI54" s="33">
        <v>3409.2394607016022</v>
      </c>
      <c r="AJ54" s="33">
        <v>4017.8184867978775</v>
      </c>
      <c r="AK54" s="33">
        <v>4162.0985422418798</v>
      </c>
      <c r="AL54" s="33">
        <v>4123.1280410736745</v>
      </c>
      <c r="AM54" s="33">
        <v>3922.9942707800519</v>
      </c>
      <c r="AN54" s="33">
        <v>3961.2456425255996</v>
      </c>
      <c r="AO54" s="33">
        <v>3597.282950093796</v>
      </c>
      <c r="AP54" s="33">
        <v>3935.7325794067715</v>
      </c>
      <c r="AQ54" s="33">
        <v>4011.2167662292168</v>
      </c>
      <c r="AR54" s="33">
        <v>4113.119499132119</v>
      </c>
      <c r="AS54" s="33">
        <v>4204.7618119718863</v>
      </c>
      <c r="AT54" s="33">
        <v>4496.997286657077</v>
      </c>
      <c r="AU54" s="33">
        <v>4601.6507876428077</v>
      </c>
      <c r="AV54" s="33">
        <v>4688.2511250593461</v>
      </c>
      <c r="AW54" s="33">
        <v>4782.8007210577398</v>
      </c>
      <c r="AX54" s="33">
        <v>4611.4883452326139</v>
      </c>
      <c r="AY54" s="37"/>
      <c r="BC54" s="37"/>
    </row>
    <row r="55" spans="1:55">
      <c r="A55" s="57"/>
      <c r="B55" s="56"/>
      <c r="C55" t="s">
        <v>180</v>
      </c>
      <c r="D55" s="33">
        <v>40.127518800946511</v>
      </c>
      <c r="E55" s="33">
        <v>40.771779094909427</v>
      </c>
      <c r="F55" s="33">
        <v>40.773188991326556</v>
      </c>
      <c r="G55" s="33">
        <v>48.39320506827687</v>
      </c>
      <c r="H55" s="33">
        <v>28.06410430833235</v>
      </c>
      <c r="I55" s="33">
        <v>9.5758833748836238</v>
      </c>
      <c r="J55" s="33">
        <v>55.328143286852821</v>
      </c>
      <c r="K55" s="33">
        <v>41.781123447349181</v>
      </c>
      <c r="L55" s="33">
        <v>14.332288265674219</v>
      </c>
      <c r="M55" s="33">
        <v>21.28924868372696</v>
      </c>
      <c r="N55" s="33">
        <v>30.237049560035164</v>
      </c>
      <c r="O55" s="33">
        <v>38.48639142042579</v>
      </c>
      <c r="P55" s="33">
        <v>525.34288870019918</v>
      </c>
      <c r="Q55" s="33">
        <v>585.0638734938118</v>
      </c>
      <c r="R55" s="33">
        <v>575.90865323756384</v>
      </c>
      <c r="S55" s="33">
        <v>606.32480891801424</v>
      </c>
      <c r="T55" s="33">
        <v>650.5597560555118</v>
      </c>
      <c r="U55" s="33">
        <v>0.12984684660980292</v>
      </c>
      <c r="V55" s="33">
        <v>0.12901587627409136</v>
      </c>
      <c r="W55" s="33">
        <v>0.12810096382945188</v>
      </c>
      <c r="X55" s="33">
        <v>641.6446574752382</v>
      </c>
      <c r="Y55" s="33">
        <v>103.93556707938919</v>
      </c>
      <c r="Z55" s="33">
        <v>112.52103494311299</v>
      </c>
      <c r="AA55" s="33">
        <v>128.61264556754327</v>
      </c>
      <c r="AB55" s="33">
        <v>136.75662714627597</v>
      </c>
      <c r="AC55" s="33">
        <v>120.69415194395393</v>
      </c>
      <c r="AD55" s="33">
        <v>118.97545639598845</v>
      </c>
      <c r="AE55" s="33">
        <v>56.485323197686277</v>
      </c>
      <c r="AF55" s="33">
        <v>49.98907319027915</v>
      </c>
      <c r="AG55" s="33">
        <v>43.723797291887969</v>
      </c>
      <c r="AH55" s="33">
        <v>47.725559931061859</v>
      </c>
      <c r="AI55" s="33">
        <v>60.839540357904013</v>
      </c>
      <c r="AJ55" s="33">
        <v>92.568216171655322</v>
      </c>
      <c r="AK55" s="33">
        <v>97.914087728552602</v>
      </c>
      <c r="AL55" s="33">
        <v>89.634588453546343</v>
      </c>
      <c r="AM55" s="33">
        <v>103.02846249585839</v>
      </c>
      <c r="AN55" s="33">
        <v>100.29188071328741</v>
      </c>
      <c r="AO55" s="33">
        <v>65.827994763675648</v>
      </c>
      <c r="AP55" s="33">
        <v>80.497838115867992</v>
      </c>
      <c r="AQ55" s="33">
        <v>79.23934826946784</v>
      </c>
      <c r="AR55" s="33">
        <v>79.513739000164605</v>
      </c>
      <c r="AS55" s="33">
        <v>79.132061369427774</v>
      </c>
      <c r="AT55" s="33">
        <v>86.071353151820048</v>
      </c>
      <c r="AU55" s="33">
        <v>87.785497476933159</v>
      </c>
      <c r="AV55" s="33">
        <v>88.428693828485038</v>
      </c>
      <c r="AW55" s="33">
        <v>89.346347972984873</v>
      </c>
      <c r="AX55" s="33">
        <v>80.215814427500078</v>
      </c>
      <c r="AY55" s="37"/>
      <c r="BC55" s="37"/>
    </row>
    <row r="56" spans="1:55">
      <c r="A56" s="57"/>
      <c r="B56" s="56"/>
      <c r="C56" t="s">
        <v>181</v>
      </c>
      <c r="D56" s="33">
        <v>30.86604419414887</v>
      </c>
      <c r="E56" s="33">
        <v>31.36160851759082</v>
      </c>
      <c r="F56" s="33">
        <v>31.362497380530147</v>
      </c>
      <c r="G56" s="33">
        <v>71.930690783312116</v>
      </c>
      <c r="H56" s="33">
        <v>58.480808796334301</v>
      </c>
      <c r="I56" s="33">
        <v>44.990501605802322</v>
      </c>
      <c r="J56" s="33">
        <v>88.988768928259589</v>
      </c>
      <c r="K56" s="33">
        <v>81.434059222039394</v>
      </c>
      <c r="L56" s="33">
        <v>58.074500274486198</v>
      </c>
      <c r="M56" s="33">
        <v>67.710454704977863</v>
      </c>
      <c r="N56" s="33">
        <v>80.598514011394343</v>
      </c>
      <c r="O56" s="33">
        <v>94.489275803324844</v>
      </c>
      <c r="P56" s="33">
        <v>287.2109811258353</v>
      </c>
      <c r="Q56" s="33">
        <v>322.43843546402974</v>
      </c>
      <c r="R56" s="33">
        <v>304.77711670122358</v>
      </c>
      <c r="S56" s="33">
        <v>325.53872444604281</v>
      </c>
      <c r="T56" s="33">
        <v>355.02061588012293</v>
      </c>
      <c r="U56" s="33">
        <v>134.74392069410595</v>
      </c>
      <c r="V56" s="33">
        <v>0.12901587627409136</v>
      </c>
      <c r="W56" s="33">
        <v>3.7459257625469737</v>
      </c>
      <c r="X56" s="33">
        <v>1291.5737033344037</v>
      </c>
      <c r="Y56" s="33">
        <v>314.5305732633023</v>
      </c>
      <c r="Z56" s="33">
        <v>300.94104866861807</v>
      </c>
      <c r="AA56" s="33">
        <v>318.01131001981179</v>
      </c>
      <c r="AB56" s="33">
        <v>326.97032461082557</v>
      </c>
      <c r="AC56" s="33">
        <v>353.12263527311285</v>
      </c>
      <c r="AD56" s="33">
        <v>350.04821992128234</v>
      </c>
      <c r="AE56" s="33">
        <v>457.2544237382466</v>
      </c>
      <c r="AF56" s="33">
        <v>448.66672317038473</v>
      </c>
      <c r="AG56" s="33">
        <v>438.71473410859909</v>
      </c>
      <c r="AH56" s="33">
        <v>477.4238910688079</v>
      </c>
      <c r="AI56" s="33">
        <v>512.45773352052584</v>
      </c>
      <c r="AJ56" s="33">
        <v>294.98513103776042</v>
      </c>
      <c r="AK56" s="33">
        <v>311.69567713019694</v>
      </c>
      <c r="AL56" s="33">
        <v>296.25532828056373</v>
      </c>
      <c r="AM56" s="33">
        <v>332.70850191807807</v>
      </c>
      <c r="AN56" s="33">
        <v>329.97019647306951</v>
      </c>
      <c r="AO56" s="33">
        <v>312.82544594757309</v>
      </c>
      <c r="AP56" s="33">
        <v>354.06386344422623</v>
      </c>
      <c r="AQ56" s="33">
        <v>356.8636672185217</v>
      </c>
      <c r="AR56" s="33">
        <v>363.4065137914032</v>
      </c>
      <c r="AS56" s="33">
        <v>368.48590303231822</v>
      </c>
      <c r="AT56" s="33">
        <v>331.28453529742143</v>
      </c>
      <c r="AU56" s="33">
        <v>338.7580275758736</v>
      </c>
      <c r="AV56" s="33">
        <v>343.55798254457687</v>
      </c>
      <c r="AW56" s="33">
        <v>349.08500274856044</v>
      </c>
      <c r="AX56" s="33">
        <v>325.14862251396477</v>
      </c>
      <c r="AY56" s="37"/>
      <c r="BC56" s="37"/>
    </row>
    <row r="57" spans="1:55">
      <c r="A57" s="57"/>
      <c r="B57" s="56"/>
      <c r="C57" t="s">
        <v>182</v>
      </c>
      <c r="D57" s="33">
        <v>76.117497050100866</v>
      </c>
      <c r="E57" s="33">
        <v>77.339588086142214</v>
      </c>
      <c r="F57" s="33">
        <v>77.337941783386796</v>
      </c>
      <c r="G57" s="33">
        <v>646.81254057547847</v>
      </c>
      <c r="H57" s="33">
        <v>798.63073808373724</v>
      </c>
      <c r="I57" s="33">
        <v>982.4294769316009</v>
      </c>
      <c r="J57" s="33">
        <v>1547.7458646395132</v>
      </c>
      <c r="K57" s="33">
        <v>2013.0465536260726</v>
      </c>
      <c r="L57" s="33">
        <v>2443.0529381283754</v>
      </c>
      <c r="M57" s="33">
        <v>3302.073967861726</v>
      </c>
      <c r="N57" s="33">
        <v>4517.468105452157</v>
      </c>
      <c r="O57" s="33">
        <v>6230.9731043328484</v>
      </c>
      <c r="P57" s="33">
        <v>127.98939507081033</v>
      </c>
      <c r="Q57" s="33">
        <v>25.86048366397171</v>
      </c>
      <c r="R57" s="33">
        <v>0.13143836186822555</v>
      </c>
      <c r="S57" s="33">
        <v>0.13077427318880502</v>
      </c>
      <c r="T57" s="33">
        <v>0.13044451181165351</v>
      </c>
      <c r="U57" s="33">
        <v>1997.9583906324769</v>
      </c>
      <c r="V57" s="33">
        <v>1231.5451816090128</v>
      </c>
      <c r="W57" s="33">
        <v>1268.9281734701558</v>
      </c>
      <c r="X57" s="33">
        <v>13859.219735584096</v>
      </c>
      <c r="Y57" s="33">
        <v>2821.698307668782</v>
      </c>
      <c r="Z57" s="33">
        <v>2735.2108147732661</v>
      </c>
      <c r="AA57" s="33">
        <v>2894.0388805284088</v>
      </c>
      <c r="AB57" s="33">
        <v>2976.762056156947</v>
      </c>
      <c r="AC57" s="33">
        <v>3119.9701053727604</v>
      </c>
      <c r="AD57" s="33">
        <v>3090.2629160153992</v>
      </c>
      <c r="AE57" s="33">
        <v>2927.9605768255956</v>
      </c>
      <c r="AF57" s="33">
        <v>2846.5860181742905</v>
      </c>
      <c r="AG57" s="33">
        <v>2756.4768709649543</v>
      </c>
      <c r="AH57" s="33">
        <v>2974.353713727241</v>
      </c>
      <c r="AI57" s="33">
        <v>3250.8105360514064</v>
      </c>
      <c r="AJ57" s="33">
        <v>2922.679083445822</v>
      </c>
      <c r="AK57" s="33">
        <v>3064.5016088503407</v>
      </c>
      <c r="AL57" s="33">
        <v>2940.5880917531599</v>
      </c>
      <c r="AM57" s="33">
        <v>3240.9158867096894</v>
      </c>
      <c r="AN57" s="33">
        <v>3228.6313326394707</v>
      </c>
      <c r="AO57" s="33">
        <v>2502.591148025469</v>
      </c>
      <c r="AP57" s="33">
        <v>2852.1267302069286</v>
      </c>
      <c r="AQ57" s="33">
        <v>2872.1988998046627</v>
      </c>
      <c r="AR57" s="33">
        <v>2922.9984510131817</v>
      </c>
      <c r="AS57" s="33">
        <v>2961.6753443531111</v>
      </c>
      <c r="AT57" s="33">
        <v>2406.4818367532239</v>
      </c>
      <c r="AU57" s="33">
        <v>2460.2255734770124</v>
      </c>
      <c r="AV57" s="33">
        <v>2491.6525923670847</v>
      </c>
      <c r="AW57" s="33">
        <v>2528.5227714836901</v>
      </c>
      <c r="AX57" s="33">
        <v>2322.1814862092588</v>
      </c>
      <c r="AY57" s="37"/>
      <c r="BC57" s="37"/>
    </row>
    <row r="58" spans="1:55">
      <c r="A58" s="37"/>
      <c r="B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>
        <f>SUM(AY41:AY57)</f>
        <v>20675.681631688061</v>
      </c>
      <c r="AZ58" s="37">
        <f t="shared" ref="AZ58:BB58" si="0">SUM(AZ41:AZ57)</f>
        <v>19005.101760729776</v>
      </c>
      <c r="BA58" s="37">
        <f t="shared" si="0"/>
        <v>21573.460365134219</v>
      </c>
      <c r="BB58" s="37">
        <f t="shared" si="0"/>
        <v>29599.979344584561</v>
      </c>
      <c r="BC58" s="37"/>
    </row>
    <row r="59" spans="1:55">
      <c r="A59" s="37"/>
      <c r="B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BC59" s="37"/>
    </row>
    <row r="60" spans="1:55">
      <c r="A60" s="57" t="s">
        <v>191</v>
      </c>
      <c r="B60" s="42" t="s">
        <v>184</v>
      </c>
      <c r="C60" t="s">
        <v>185</v>
      </c>
      <c r="D60" s="40">
        <v>68.398558537123989</v>
      </c>
      <c r="E60" s="40">
        <v>69.183071229499774</v>
      </c>
      <c r="F60" s="40">
        <v>69.975174113169857</v>
      </c>
      <c r="G60" s="40">
        <v>69.131140938164592</v>
      </c>
      <c r="H60" s="40">
        <v>65.961610939326732</v>
      </c>
      <c r="I60" s="40">
        <v>58.077157777111822</v>
      </c>
      <c r="J60" s="40">
        <v>56.409138672079287</v>
      </c>
      <c r="K60" s="40">
        <v>54.726339484703104</v>
      </c>
      <c r="L60" s="40">
        <v>51.853146377074033</v>
      </c>
      <c r="M60" s="40">
        <v>50.101584336691047</v>
      </c>
      <c r="N60" s="40">
        <v>47.499904881857837</v>
      </c>
      <c r="O60" s="40">
        <v>44.382647974816521</v>
      </c>
      <c r="P60" s="40">
        <v>36.805574640005574</v>
      </c>
      <c r="Q60" s="40">
        <v>30.38916180127573</v>
      </c>
      <c r="R60" s="40">
        <v>24.13899906987886</v>
      </c>
      <c r="S60" s="40">
        <v>21.085576321870313</v>
      </c>
      <c r="T60" s="40">
        <v>19.244967334599853</v>
      </c>
      <c r="U60" s="40">
        <v>18.699658081973862</v>
      </c>
      <c r="V60" s="40">
        <v>18.547459685301369</v>
      </c>
      <c r="W60" s="40">
        <v>18.631869434172494</v>
      </c>
      <c r="X60" s="40">
        <v>19.931115648592325</v>
      </c>
      <c r="Y60" s="40">
        <v>20.067438451083035</v>
      </c>
      <c r="Z60" s="40">
        <v>20.177724517290567</v>
      </c>
      <c r="AA60" s="40">
        <v>20.18005787934041</v>
      </c>
      <c r="AB60" s="40">
        <v>20.092687472265137</v>
      </c>
      <c r="AC60" s="40">
        <v>19.995334928327768</v>
      </c>
      <c r="AD60" s="40">
        <v>19.891409001633445</v>
      </c>
      <c r="AE60" s="40">
        <v>19.876998403864366</v>
      </c>
      <c r="AF60" s="40">
        <v>19.836144649402133</v>
      </c>
      <c r="AG60" s="40">
        <v>19.770357316124212</v>
      </c>
      <c r="AH60" s="40">
        <v>19.853803036328497</v>
      </c>
      <c r="AI60" s="40">
        <v>20.03849323455217</v>
      </c>
      <c r="AJ60" s="40">
        <v>20.218161570659884</v>
      </c>
      <c r="AK60" s="40">
        <v>20.404539384674599</v>
      </c>
      <c r="AL60" s="40">
        <v>20.548758324927341</v>
      </c>
      <c r="AM60" s="40">
        <v>20.682153577512455</v>
      </c>
      <c r="AN60" s="40">
        <v>20.824599890589084</v>
      </c>
      <c r="AO60" s="40">
        <v>20.924139141540792</v>
      </c>
      <c r="AP60" s="40">
        <v>21.008785362060003</v>
      </c>
      <c r="AQ60" s="40">
        <v>21.071323013007966</v>
      </c>
      <c r="AR60" s="40">
        <v>21.125356517170147</v>
      </c>
      <c r="AS60" s="40">
        <v>21.170489764463401</v>
      </c>
      <c r="AT60" s="40">
        <v>21.187183821515777</v>
      </c>
      <c r="AU60" s="40">
        <v>21.199156816444376</v>
      </c>
      <c r="AV60" s="40">
        <v>21.206824398272406</v>
      </c>
      <c r="AW60" s="40">
        <v>21.214583611974213</v>
      </c>
      <c r="AX60" s="40">
        <v>21.212837818619938</v>
      </c>
      <c r="AY60" s="37"/>
      <c r="BC60" s="37"/>
    </row>
    <row r="61" spans="1:55">
      <c r="A61" s="57"/>
      <c r="B61" s="55" t="s">
        <v>164</v>
      </c>
      <c r="C61" t="s">
        <v>165</v>
      </c>
      <c r="D61" s="40">
        <v>58692.933701837304</v>
      </c>
      <c r="E61" s="40">
        <v>59626.015087946413</v>
      </c>
      <c r="F61" s="40">
        <v>60580.236157771775</v>
      </c>
      <c r="G61" s="40">
        <v>60798.70233633343</v>
      </c>
      <c r="H61" s="40">
        <v>67866.077636252099</v>
      </c>
      <c r="I61" s="40">
        <v>51194.871156102119</v>
      </c>
      <c r="J61" s="40">
        <v>58588.962712814493</v>
      </c>
      <c r="K61" s="40">
        <v>66298.220302517715</v>
      </c>
      <c r="L61" s="40">
        <v>71249.204459636981</v>
      </c>
      <c r="M61" s="40">
        <v>66569.719244905253</v>
      </c>
      <c r="N61" s="40">
        <v>60713.577963796299</v>
      </c>
      <c r="O61" s="40">
        <v>52025.927324327407</v>
      </c>
      <c r="P61" s="40">
        <v>45771.941090348322</v>
      </c>
      <c r="Q61" s="40">
        <v>50802.165347055277</v>
      </c>
      <c r="R61" s="40">
        <v>57830.939909592293</v>
      </c>
      <c r="S61" s="40">
        <v>52880.868306996701</v>
      </c>
      <c r="T61" s="40">
        <v>54567.750705229548</v>
      </c>
      <c r="U61" s="40">
        <v>56773.375228234108</v>
      </c>
      <c r="V61" s="40">
        <v>59080.866847704798</v>
      </c>
      <c r="W61" s="40">
        <v>61627.33022224345</v>
      </c>
      <c r="X61" s="40">
        <v>63378.293651941458</v>
      </c>
      <c r="Y61" s="40">
        <v>64367.400398346981</v>
      </c>
      <c r="Z61" s="40">
        <v>61386.817699920328</v>
      </c>
      <c r="AA61" s="40">
        <v>58705.893424270995</v>
      </c>
      <c r="AB61" s="40">
        <v>56319.855843636222</v>
      </c>
      <c r="AC61" s="40">
        <v>54178.330291200517</v>
      </c>
      <c r="AD61" s="40">
        <v>52286.995549572741</v>
      </c>
      <c r="AE61" s="40">
        <v>50099.413344298191</v>
      </c>
      <c r="AF61" s="40">
        <v>48007.026120523064</v>
      </c>
      <c r="AG61" s="40">
        <v>45910.19907868193</v>
      </c>
      <c r="AH61" s="40">
        <v>43897.218917713035</v>
      </c>
      <c r="AI61" s="40">
        <v>41947.290852653583</v>
      </c>
      <c r="AJ61" s="40">
        <v>39757.12229043452</v>
      </c>
      <c r="AK61" s="40">
        <v>37494.058152401965</v>
      </c>
      <c r="AL61" s="40">
        <v>35032.436222911005</v>
      </c>
      <c r="AM61" s="40">
        <v>32464.745343370236</v>
      </c>
      <c r="AN61" s="40">
        <v>29624.688424153297</v>
      </c>
      <c r="AO61" s="40">
        <v>28259.87755347259</v>
      </c>
      <c r="AP61" s="40">
        <v>26898.990751082601</v>
      </c>
      <c r="AQ61" s="40">
        <v>25348.219640074505</v>
      </c>
      <c r="AR61" s="40">
        <v>23543.580378152325</v>
      </c>
      <c r="AS61" s="40">
        <v>21396.967002678855</v>
      </c>
      <c r="AT61" s="40">
        <v>21084.934417994384</v>
      </c>
      <c r="AU61" s="40">
        <v>20914.841476332749</v>
      </c>
      <c r="AV61" s="40">
        <v>20717.462983641642</v>
      </c>
      <c r="AW61" s="40">
        <v>20466.723802028537</v>
      </c>
      <c r="AX61" s="40">
        <v>20141.703264415992</v>
      </c>
      <c r="AY61" s="37"/>
      <c r="BC61" s="37"/>
    </row>
    <row r="62" spans="1:55">
      <c r="A62" s="57"/>
      <c r="B62" s="55"/>
      <c r="C62" t="s">
        <v>166</v>
      </c>
      <c r="D62" s="40">
        <v>605.32860395955299</v>
      </c>
      <c r="E62" s="40">
        <v>613.73674367714364</v>
      </c>
      <c r="F62" s="40">
        <v>622.33663646108778</v>
      </c>
      <c r="G62" s="40">
        <v>883.50272952298189</v>
      </c>
      <c r="H62" s="40">
        <v>1173.5455829943078</v>
      </c>
      <c r="I62" s="40">
        <v>1433.4703065418944</v>
      </c>
      <c r="J62" s="40">
        <v>1744.7306443939046</v>
      </c>
      <c r="K62" s="40">
        <v>2046.2951359256795</v>
      </c>
      <c r="L62" s="40">
        <v>2314.920554861661</v>
      </c>
      <c r="M62" s="40">
        <v>2582.1171443259336</v>
      </c>
      <c r="N62" s="40">
        <v>2850.3423196263434</v>
      </c>
      <c r="O62" s="40">
        <v>3168.1900038709</v>
      </c>
      <c r="P62" s="40">
        <v>3199.9079138393699</v>
      </c>
      <c r="Q62" s="40">
        <v>3248.3664479670497</v>
      </c>
      <c r="R62" s="40">
        <v>3254.0492776794158</v>
      </c>
      <c r="S62" s="40">
        <v>3267.8918603688144</v>
      </c>
      <c r="T62" s="40">
        <v>3272.812033932682</v>
      </c>
      <c r="U62" s="40">
        <v>3424.7949297960108</v>
      </c>
      <c r="V62" s="40">
        <v>3591.3356688428794</v>
      </c>
      <c r="W62" s="40">
        <v>3764.6382738176208</v>
      </c>
      <c r="X62" s="40">
        <v>4144.6272806518682</v>
      </c>
      <c r="Y62" s="40">
        <v>4294.7604328774014</v>
      </c>
      <c r="Z62" s="40">
        <v>4340.4646850069475</v>
      </c>
      <c r="AA62" s="40">
        <v>4386.8850546389758</v>
      </c>
      <c r="AB62" s="40">
        <v>4447.9900896314903</v>
      </c>
      <c r="AC62" s="40">
        <v>4522.2936563800213</v>
      </c>
      <c r="AD62" s="40">
        <v>4612.7297344971266</v>
      </c>
      <c r="AE62" s="40">
        <v>5330.5835788056111</v>
      </c>
      <c r="AF62" s="40">
        <v>6200.9013557148237</v>
      </c>
      <c r="AG62" s="40">
        <v>7159.5323333682181</v>
      </c>
      <c r="AH62" s="40">
        <v>8210.2341860576817</v>
      </c>
      <c r="AI62" s="40">
        <v>9386.4515213663817</v>
      </c>
      <c r="AJ62" s="40">
        <v>10770.247971074321</v>
      </c>
      <c r="AK62" s="40">
        <v>12342.167028974738</v>
      </c>
      <c r="AL62" s="40">
        <v>14102.999409166101</v>
      </c>
      <c r="AM62" s="40">
        <v>16074.636757224749</v>
      </c>
      <c r="AN62" s="40">
        <v>18346.897157422005</v>
      </c>
      <c r="AO62" s="40">
        <v>19549.332363651705</v>
      </c>
      <c r="AP62" s="40">
        <v>20739.432678718822</v>
      </c>
      <c r="AQ62" s="40">
        <v>22066.916406096181</v>
      </c>
      <c r="AR62" s="40">
        <v>23607.962092722057</v>
      </c>
      <c r="AS62" s="40">
        <v>25417.906683563018</v>
      </c>
      <c r="AT62" s="40">
        <v>25740.332633072841</v>
      </c>
      <c r="AU62" s="40">
        <v>25890.425329778303</v>
      </c>
      <c r="AV62" s="40">
        <v>26039.858363406878</v>
      </c>
      <c r="AW62" s="40">
        <v>26230.03297063486</v>
      </c>
      <c r="AX62" s="40">
        <v>26469.612894833441</v>
      </c>
      <c r="AY62" s="37"/>
      <c r="BC62" s="37"/>
    </row>
    <row r="63" spans="1:55">
      <c r="A63" s="57"/>
      <c r="B63" s="55" t="s">
        <v>167</v>
      </c>
      <c r="C63" t="s">
        <v>168</v>
      </c>
      <c r="D63" s="40">
        <v>32210.675936993499</v>
      </c>
      <c r="E63" s="40">
        <v>32646.158678893265</v>
      </c>
      <c r="F63" s="40">
        <v>33086.928262722373</v>
      </c>
      <c r="G63" s="40">
        <v>33504.08638401176</v>
      </c>
      <c r="H63" s="40">
        <v>34046.460306867477</v>
      </c>
      <c r="I63" s="40">
        <v>32378.884428492089</v>
      </c>
      <c r="J63" s="40">
        <v>32903.789760059975</v>
      </c>
      <c r="K63" s="40">
        <v>33939.993146656736</v>
      </c>
      <c r="L63" s="40">
        <v>34615.067432821299</v>
      </c>
      <c r="M63" s="40">
        <v>34618.575863244929</v>
      </c>
      <c r="N63" s="40">
        <v>34390.491230967993</v>
      </c>
      <c r="O63" s="40">
        <v>33795.010384464775</v>
      </c>
      <c r="P63" s="40">
        <v>32583.311099598777</v>
      </c>
      <c r="Q63" s="40">
        <v>32083.515633829484</v>
      </c>
      <c r="R63" s="40">
        <v>31756.660544928196</v>
      </c>
      <c r="S63" s="40">
        <v>30712.933204686047</v>
      </c>
      <c r="T63" s="40">
        <v>29590.170465686744</v>
      </c>
      <c r="U63" s="40">
        <v>30331.877414701044</v>
      </c>
      <c r="V63" s="40">
        <v>31205.283907290843</v>
      </c>
      <c r="W63" s="40">
        <v>32075.290299193759</v>
      </c>
      <c r="X63" s="40">
        <v>32115.002868031635</v>
      </c>
      <c r="Y63" s="40">
        <v>31942.08907586438</v>
      </c>
      <c r="Z63" s="40">
        <v>31856.98861374511</v>
      </c>
      <c r="AA63" s="40">
        <v>31563.29661503993</v>
      </c>
      <c r="AB63" s="40">
        <v>31163.814397640654</v>
      </c>
      <c r="AC63" s="40">
        <v>30686.366376768983</v>
      </c>
      <c r="AD63" s="40">
        <v>30229.253424292743</v>
      </c>
      <c r="AE63" s="40">
        <v>29588.148471874407</v>
      </c>
      <c r="AF63" s="40">
        <v>28899.754951094423</v>
      </c>
      <c r="AG63" s="40">
        <v>28210.021628304436</v>
      </c>
      <c r="AH63" s="40">
        <v>27404.23734449167</v>
      </c>
      <c r="AI63" s="40">
        <v>26626.402732529994</v>
      </c>
      <c r="AJ63" s="40">
        <v>26361.700920720479</v>
      </c>
      <c r="AK63" s="40">
        <v>26175.657827840172</v>
      </c>
      <c r="AL63" s="40">
        <v>25962.857317472579</v>
      </c>
      <c r="AM63" s="40">
        <v>25794.901312208116</v>
      </c>
      <c r="AN63" s="40">
        <v>25647.232945238091</v>
      </c>
      <c r="AO63" s="40">
        <v>24886.026470274639</v>
      </c>
      <c r="AP63" s="40">
        <v>24086.264429916399</v>
      </c>
      <c r="AQ63" s="40">
        <v>23273.485774434725</v>
      </c>
      <c r="AR63" s="40">
        <v>22463.149501339034</v>
      </c>
      <c r="AS63" s="40">
        <v>21646.079413148385</v>
      </c>
      <c r="AT63" s="40">
        <v>20743.889479651072</v>
      </c>
      <c r="AU63" s="40">
        <v>19850.994741878469</v>
      </c>
      <c r="AV63" s="40">
        <v>18968.129752556699</v>
      </c>
      <c r="AW63" s="40">
        <v>18097.753460902532</v>
      </c>
      <c r="AX63" s="40">
        <v>17220.277021444581</v>
      </c>
      <c r="AY63" s="37"/>
      <c r="BC63" s="37"/>
    </row>
    <row r="64" spans="1:55">
      <c r="A64" s="57"/>
      <c r="B64" s="55"/>
      <c r="C64" t="s">
        <v>169</v>
      </c>
      <c r="D64" s="40">
        <v>1241.2891119420131</v>
      </c>
      <c r="E64" s="40">
        <v>1260.4738289110821</v>
      </c>
      <c r="F64" s="40">
        <v>1279.9071397709674</v>
      </c>
      <c r="G64" s="40">
        <v>1231.3618591336403</v>
      </c>
      <c r="H64" s="40">
        <v>1236.3227495964043</v>
      </c>
      <c r="I64" s="40">
        <v>1036.0610970746625</v>
      </c>
      <c r="J64" s="40">
        <v>1036.3544904625182</v>
      </c>
      <c r="K64" s="40">
        <v>1066.2467596972062</v>
      </c>
      <c r="L64" s="40">
        <v>1073.2834529950012</v>
      </c>
      <c r="M64" s="40">
        <v>1005.0490120054035</v>
      </c>
      <c r="N64" s="40">
        <v>919.43320179755847</v>
      </c>
      <c r="O64" s="40">
        <v>800.07033374482126</v>
      </c>
      <c r="P64" s="40">
        <v>678.89505283496635</v>
      </c>
      <c r="Q64" s="40">
        <v>620.60422215141216</v>
      </c>
      <c r="R64" s="40">
        <v>576.43648308969728</v>
      </c>
      <c r="S64" s="40">
        <v>474.51513142529308</v>
      </c>
      <c r="T64" s="40">
        <v>387.31470731954329</v>
      </c>
      <c r="U64" s="40">
        <v>585.1747644206697</v>
      </c>
      <c r="V64" s="40">
        <v>811.58913512288859</v>
      </c>
      <c r="W64" s="40">
        <v>1033.3013470909286</v>
      </c>
      <c r="X64" s="40">
        <v>557.19636482016699</v>
      </c>
      <c r="Y64" s="40">
        <v>355.22447842538378</v>
      </c>
      <c r="Z64" s="40">
        <v>267.4124014659825</v>
      </c>
      <c r="AA64" s="40">
        <v>187.48016413157038</v>
      </c>
      <c r="AB64" s="40">
        <v>109.6215099678632</v>
      </c>
      <c r="AC64" s="40">
        <v>92.136196047775314</v>
      </c>
      <c r="AD64" s="40">
        <v>79.929056405018244</v>
      </c>
      <c r="AE64" s="40">
        <v>77.21882011467298</v>
      </c>
      <c r="AF64" s="40">
        <v>75.611553931519822</v>
      </c>
      <c r="AG64" s="40">
        <v>74.326856406591716</v>
      </c>
      <c r="AH64" s="40">
        <v>71.522860670189758</v>
      </c>
      <c r="AI64" s="40">
        <v>68.553823953657513</v>
      </c>
      <c r="AJ64" s="40">
        <v>56.724776020952852</v>
      </c>
      <c r="AK64" s="40">
        <v>44.202374296903869</v>
      </c>
      <c r="AL64" s="40">
        <v>31.656453678329466</v>
      </c>
      <c r="AM64" s="40">
        <v>32.086277483873239</v>
      </c>
      <c r="AN64" s="40">
        <v>33.782124750873734</v>
      </c>
      <c r="AO64" s="40">
        <v>33.085316318533266</v>
      </c>
      <c r="AP64" s="40">
        <v>32.170069897927945</v>
      </c>
      <c r="AQ64" s="40">
        <v>31.214340574302351</v>
      </c>
      <c r="AR64" s="40">
        <v>30.241630530128052</v>
      </c>
      <c r="AS64" s="40">
        <v>29.239043117233624</v>
      </c>
      <c r="AT64" s="40">
        <v>29.227167711912404</v>
      </c>
      <c r="AU64" s="40">
        <v>29.348087156133364</v>
      </c>
      <c r="AV64" s="40">
        <v>29.492322842749473</v>
      </c>
      <c r="AW64" s="40">
        <v>29.642802932149827</v>
      </c>
      <c r="AX64" s="40">
        <v>29.760844378323867</v>
      </c>
      <c r="AY64" s="37"/>
      <c r="BC64" s="37"/>
    </row>
    <row r="65" spans="1:55">
      <c r="A65" s="57"/>
      <c r="B65" s="55"/>
      <c r="C65" t="s">
        <v>170</v>
      </c>
      <c r="D65" s="40">
        <v>1840.6182305021371</v>
      </c>
      <c r="E65" s="40">
        <v>1867.5704484128785</v>
      </c>
      <c r="F65" s="40">
        <v>1894.8487817010166</v>
      </c>
      <c r="G65" s="40">
        <v>1920.0785947245595</v>
      </c>
      <c r="H65" s="40">
        <v>1985.2939970949033</v>
      </c>
      <c r="I65" s="40">
        <v>1865.9833001109364</v>
      </c>
      <c r="J65" s="40">
        <v>1909.0554372295669</v>
      </c>
      <c r="K65" s="40">
        <v>2003.6399045731728</v>
      </c>
      <c r="L65" s="40">
        <v>2081.6672073273357</v>
      </c>
      <c r="M65" s="40">
        <v>2089.9552416700212</v>
      </c>
      <c r="N65" s="40">
        <v>2068.8350029246267</v>
      </c>
      <c r="O65" s="40">
        <v>2013.1067271252482</v>
      </c>
      <c r="P65" s="40">
        <v>2118.8091572848339</v>
      </c>
      <c r="Q65" s="40">
        <v>2338.1431025288512</v>
      </c>
      <c r="R65" s="40">
        <v>2622.9578549741304</v>
      </c>
      <c r="S65" s="40">
        <v>2854.4318957920104</v>
      </c>
      <c r="T65" s="40">
        <v>3089.7957988957724</v>
      </c>
      <c r="U65" s="40">
        <v>2540.1396851226318</v>
      </c>
      <c r="V65" s="40">
        <v>1875.0218742039378</v>
      </c>
      <c r="W65" s="40">
        <v>1182.7262994229084</v>
      </c>
      <c r="X65" s="40">
        <v>3031.6361071179413</v>
      </c>
      <c r="Y65" s="40">
        <v>3577.4082245039708</v>
      </c>
      <c r="Z65" s="40">
        <v>3555.3934275942447</v>
      </c>
      <c r="AA65" s="40">
        <v>3430.8702676852613</v>
      </c>
      <c r="AB65" s="40">
        <v>3287.7710833043343</v>
      </c>
      <c r="AC65" s="40">
        <v>3136.0463218117661</v>
      </c>
      <c r="AD65" s="40">
        <v>2996.2201161660632</v>
      </c>
      <c r="AE65" s="40">
        <v>2826.7177411067128</v>
      </c>
      <c r="AF65" s="40">
        <v>2655.199895780223</v>
      </c>
      <c r="AG65" s="40">
        <v>2485.8280678421838</v>
      </c>
      <c r="AH65" s="40">
        <v>2285.2556783243872</v>
      </c>
      <c r="AI65" s="40">
        <v>2094.2854157111869</v>
      </c>
      <c r="AJ65" s="40">
        <v>1754.5669790912164</v>
      </c>
      <c r="AK65" s="40">
        <v>1397.862864802064</v>
      </c>
      <c r="AL65" s="40">
        <v>1033.1372189290491</v>
      </c>
      <c r="AM65" s="40">
        <v>681.00368147598613</v>
      </c>
      <c r="AN65" s="40">
        <v>320.43141837869416</v>
      </c>
      <c r="AO65" s="40">
        <v>300.27397935475074</v>
      </c>
      <c r="AP65" s="40">
        <v>308.68957556132182</v>
      </c>
      <c r="AQ65" s="40">
        <v>322.93138107139225</v>
      </c>
      <c r="AR65" s="40">
        <v>339.17585804899556</v>
      </c>
      <c r="AS65" s="40">
        <v>356.07094026388671</v>
      </c>
      <c r="AT65" s="40">
        <v>369.72517083668578</v>
      </c>
      <c r="AU65" s="40">
        <v>383.029360553527</v>
      </c>
      <c r="AV65" s="40">
        <v>396.18807920975212</v>
      </c>
      <c r="AW65" s="40">
        <v>409.24253542394422</v>
      </c>
      <c r="AX65" s="40">
        <v>421.83223985454396</v>
      </c>
      <c r="AY65" s="37"/>
      <c r="BC65" s="37"/>
    </row>
    <row r="66" spans="1:55">
      <c r="A66" s="57"/>
      <c r="B66" s="55"/>
      <c r="C66" t="s">
        <v>171</v>
      </c>
      <c r="D66" s="40">
        <v>2587.7414761452833</v>
      </c>
      <c r="E66" s="40">
        <v>2625.1337119521618</v>
      </c>
      <c r="F66" s="40">
        <v>2662.9904698068262</v>
      </c>
      <c r="G66" s="40">
        <v>2503.429285504405</v>
      </c>
      <c r="H66" s="40">
        <v>2702.971027867075</v>
      </c>
      <c r="I66" s="40">
        <v>2190.1915034421559</v>
      </c>
      <c r="J66" s="40">
        <v>2107.9822216853727</v>
      </c>
      <c r="K66" s="40">
        <v>2171.8888329177744</v>
      </c>
      <c r="L66" s="40">
        <v>1988.9700130614785</v>
      </c>
      <c r="M66" s="40">
        <v>1663.7675458847439</v>
      </c>
      <c r="N66" s="40">
        <v>1495.0881574720738</v>
      </c>
      <c r="O66" s="40">
        <v>1329.5532748857961</v>
      </c>
      <c r="P66" s="40">
        <v>1159.3899521609412</v>
      </c>
      <c r="Q66" s="40">
        <v>1102.8910369375526</v>
      </c>
      <c r="R66" s="40">
        <v>937.39603155833629</v>
      </c>
      <c r="S66" s="40">
        <v>623.60870357243982</v>
      </c>
      <c r="T66" s="40">
        <v>428.48532839210395</v>
      </c>
      <c r="U66" s="40">
        <v>348.90576363123188</v>
      </c>
      <c r="V66" s="40">
        <v>280.20197629031242</v>
      </c>
      <c r="W66" s="40">
        <v>213.82174057274713</v>
      </c>
      <c r="X66" s="40">
        <v>263.28410248888565</v>
      </c>
      <c r="Y66" s="40">
        <v>131.39178539712233</v>
      </c>
      <c r="Z66" s="40">
        <v>97.869197357866241</v>
      </c>
      <c r="AA66" s="40">
        <v>71.094987114612977</v>
      </c>
      <c r="AB66" s="40">
        <v>45.400300824728923</v>
      </c>
      <c r="AC66" s="40">
        <v>41.708367512636912</v>
      </c>
      <c r="AD66" s="40">
        <v>40.385002831232633</v>
      </c>
      <c r="AE66" s="40">
        <v>34.89562061163128</v>
      </c>
      <c r="AF66" s="40">
        <v>28.924819692682451</v>
      </c>
      <c r="AG66" s="40">
        <v>22.850807550435913</v>
      </c>
      <c r="AH66" s="40">
        <v>21.548998535309742</v>
      </c>
      <c r="AI66" s="40">
        <v>20.87681409956372</v>
      </c>
      <c r="AJ66" s="40">
        <v>20.723543009622439</v>
      </c>
      <c r="AK66" s="40">
        <v>20.692926981118294</v>
      </c>
      <c r="AL66" s="40">
        <v>20.676455741928869</v>
      </c>
      <c r="AM66" s="40">
        <v>20.694185632064126</v>
      </c>
      <c r="AN66" s="40">
        <v>20.738254923199005</v>
      </c>
      <c r="AO66" s="40">
        <v>20.814236532986076</v>
      </c>
      <c r="AP66" s="40">
        <v>20.91077921953141</v>
      </c>
      <c r="AQ66" s="40">
        <v>21.001748779984194</v>
      </c>
      <c r="AR66" s="40">
        <v>21.090300826983043</v>
      </c>
      <c r="AS66" s="40">
        <v>21.161127421436809</v>
      </c>
      <c r="AT66" s="40">
        <v>21.226084122042405</v>
      </c>
      <c r="AU66" s="40">
        <v>21.299825380255189</v>
      </c>
      <c r="AV66" s="40">
        <v>21.370599107693952</v>
      </c>
      <c r="AW66" s="40">
        <v>21.439755454016982</v>
      </c>
      <c r="AX66" s="40">
        <v>21.490648156028577</v>
      </c>
      <c r="AY66" s="37"/>
      <c r="BC66" s="37"/>
    </row>
    <row r="67" spans="1:55">
      <c r="A67" s="57"/>
      <c r="B67" s="55"/>
      <c r="C67" t="s">
        <v>172</v>
      </c>
      <c r="D67" s="40">
        <v>394.77935991880753</v>
      </c>
      <c r="E67" s="40">
        <v>400.10267588133939</v>
      </c>
      <c r="F67" s="40">
        <v>405.49066164872517</v>
      </c>
      <c r="G67" s="40">
        <v>754.86991432088348</v>
      </c>
      <c r="H67" s="40">
        <v>1168.1204222534452</v>
      </c>
      <c r="I67" s="40">
        <v>1482.8354721286794</v>
      </c>
      <c r="J67" s="40">
        <v>1860.1336815114671</v>
      </c>
      <c r="K67" s="40">
        <v>2242.2370854330097</v>
      </c>
      <c r="L67" s="40">
        <v>2560.5701451142013</v>
      </c>
      <c r="M67" s="40">
        <v>2767.4527355729315</v>
      </c>
      <c r="N67" s="40">
        <v>2872.152004315421</v>
      </c>
      <c r="O67" s="40">
        <v>2843.0645564737151</v>
      </c>
      <c r="P67" s="40">
        <v>3032.5912313248177</v>
      </c>
      <c r="Q67" s="40">
        <v>3334.9587327438285</v>
      </c>
      <c r="R67" s="40">
        <v>3684.4990497536587</v>
      </c>
      <c r="S67" s="40">
        <v>3969.549841371278</v>
      </c>
      <c r="T67" s="40">
        <v>4253.2252240670787</v>
      </c>
      <c r="U67" s="40">
        <v>4390.3111216583957</v>
      </c>
      <c r="V67" s="40">
        <v>4470.5305039338273</v>
      </c>
      <c r="W67" s="40">
        <v>4524.9369540216348</v>
      </c>
      <c r="X67" s="40">
        <v>4620.7725108067989</v>
      </c>
      <c r="Y67" s="40">
        <v>4935.6405813214287</v>
      </c>
      <c r="Z67" s="40">
        <v>5174.3936252679669</v>
      </c>
      <c r="AA67" s="40">
        <v>5356.2777656014323</v>
      </c>
      <c r="AB67" s="40">
        <v>5503.026548836523</v>
      </c>
      <c r="AC67" s="40">
        <v>5610.3131251387949</v>
      </c>
      <c r="AD67" s="40">
        <v>5704.4634224173687</v>
      </c>
      <c r="AE67" s="40">
        <v>6105.1978359657824</v>
      </c>
      <c r="AF67" s="40">
        <v>6498.2729869668192</v>
      </c>
      <c r="AG67" s="40">
        <v>6850.3381097831325</v>
      </c>
      <c r="AH67" s="40">
        <v>7076.0896536924074</v>
      </c>
      <c r="AI67" s="40">
        <v>7255.6260071902498</v>
      </c>
      <c r="AJ67" s="40">
        <v>7673.6460074263523</v>
      </c>
      <c r="AK67" s="40">
        <v>8119.5052219740755</v>
      </c>
      <c r="AL67" s="40">
        <v>8546.2737465524933</v>
      </c>
      <c r="AM67" s="40">
        <v>8951.8725818373932</v>
      </c>
      <c r="AN67" s="40">
        <v>9353.2385471330326</v>
      </c>
      <c r="AO67" s="40">
        <v>9786.1944303148048</v>
      </c>
      <c r="AP67" s="40">
        <v>10222.75549741652</v>
      </c>
      <c r="AQ67" s="40">
        <v>10644.568772870938</v>
      </c>
      <c r="AR67" s="40">
        <v>11052.541134405428</v>
      </c>
      <c r="AS67" s="40">
        <v>11441.049991128859</v>
      </c>
      <c r="AT67" s="40">
        <v>11849.614154269349</v>
      </c>
      <c r="AU67" s="40">
        <v>12255.118112249058</v>
      </c>
      <c r="AV67" s="40">
        <v>12652.323294340313</v>
      </c>
      <c r="AW67" s="40">
        <v>13041.41100224726</v>
      </c>
      <c r="AX67" s="40">
        <v>13406.53848704936</v>
      </c>
      <c r="AY67" s="37"/>
      <c r="BC67" s="37"/>
    </row>
    <row r="68" spans="1:55">
      <c r="A68" s="57"/>
      <c r="B68" s="55"/>
      <c r="C68" t="s">
        <v>173</v>
      </c>
      <c r="D68" s="40">
        <v>179.15656636414812</v>
      </c>
      <c r="E68" s="40">
        <v>181.08469536756755</v>
      </c>
      <c r="F68" s="40">
        <v>183.03292387234018</v>
      </c>
      <c r="G68" s="40">
        <v>229.40505878764677</v>
      </c>
      <c r="H68" s="40">
        <v>302.04889120664046</v>
      </c>
      <c r="I68" s="40">
        <v>379.62427781403363</v>
      </c>
      <c r="J68" s="40">
        <v>513.61158122945187</v>
      </c>
      <c r="K68" s="40">
        <v>708.2713484958764</v>
      </c>
      <c r="L68" s="40">
        <v>966.67838621840565</v>
      </c>
      <c r="M68" s="40">
        <v>1300.0518620086159</v>
      </c>
      <c r="N68" s="40">
        <v>1735.2348027287858</v>
      </c>
      <c r="O68" s="40">
        <v>2288.0769483208683</v>
      </c>
      <c r="P68" s="40">
        <v>2615.7526963679761</v>
      </c>
      <c r="Q68" s="40">
        <v>2947.3011723702812</v>
      </c>
      <c r="R68" s="40">
        <v>3278.4111024437348</v>
      </c>
      <c r="S68" s="40">
        <v>3538.0774637260633</v>
      </c>
      <c r="T68" s="40">
        <v>3772.7931267808663</v>
      </c>
      <c r="U68" s="40">
        <v>3889.2258666151229</v>
      </c>
      <c r="V68" s="40">
        <v>3933.6894548440227</v>
      </c>
      <c r="W68" s="40">
        <v>3952.0710640743209</v>
      </c>
      <c r="X68" s="40">
        <v>3976.2951405671661</v>
      </c>
      <c r="Y68" s="40">
        <v>4208.7221129898835</v>
      </c>
      <c r="Z68" s="40">
        <v>4590.235361963385</v>
      </c>
      <c r="AA68" s="40">
        <v>4918.1311226961152</v>
      </c>
      <c r="AB68" s="40">
        <v>5174.3074846050959</v>
      </c>
      <c r="AC68" s="40">
        <v>5342.0913342691501</v>
      </c>
      <c r="AD68" s="40">
        <v>5447.5393447375818</v>
      </c>
      <c r="AE68" s="40">
        <v>5781.9199341166523</v>
      </c>
      <c r="AF68" s="40">
        <v>6131.2986168442421</v>
      </c>
      <c r="AG68" s="40">
        <v>6472.9858538559556</v>
      </c>
      <c r="AH68" s="40">
        <v>6736.3682578435119</v>
      </c>
      <c r="AI68" s="40">
        <v>6981.3471713463296</v>
      </c>
      <c r="AJ68" s="40">
        <v>7209.0050866536722</v>
      </c>
      <c r="AK68" s="40">
        <v>7428.3161280987033</v>
      </c>
      <c r="AL68" s="40">
        <v>7626.2525939508223</v>
      </c>
      <c r="AM68" s="40">
        <v>7812.6206066116547</v>
      </c>
      <c r="AN68" s="40">
        <v>7995.7901759235492</v>
      </c>
      <c r="AO68" s="40">
        <v>8216.7732000001397</v>
      </c>
      <c r="AP68" s="40">
        <v>8444.7482362748542</v>
      </c>
      <c r="AQ68" s="40">
        <v>8663.794421306844</v>
      </c>
      <c r="AR68" s="40">
        <v>8874.5981201948362</v>
      </c>
      <c r="AS68" s="40">
        <v>9071.0637578791993</v>
      </c>
      <c r="AT68" s="40">
        <v>8873.7728054048966</v>
      </c>
      <c r="AU68" s="40">
        <v>8586.3303026518206</v>
      </c>
      <c r="AV68" s="40">
        <v>8245.4098543462733</v>
      </c>
      <c r="AW68" s="40">
        <v>7858.8802525712781</v>
      </c>
      <c r="AX68" s="40">
        <v>7419.6138825790831</v>
      </c>
      <c r="AY68" s="37"/>
      <c r="BC68" s="37"/>
    </row>
    <row r="69" spans="1:55">
      <c r="A69" s="57"/>
      <c r="B69" s="55"/>
      <c r="C69" t="s">
        <v>174</v>
      </c>
      <c r="D69" s="40">
        <v>2744.9785107698372</v>
      </c>
      <c r="E69" s="40">
        <v>2778.231524685264</v>
      </c>
      <c r="F69" s="40">
        <v>2811.8513743332264</v>
      </c>
      <c r="G69" s="40">
        <v>2769.9819504012867</v>
      </c>
      <c r="H69" s="40">
        <v>2720.2215781228033</v>
      </c>
      <c r="I69" s="40">
        <v>2495.8971801842945</v>
      </c>
      <c r="J69" s="40">
        <v>2439.324482634694</v>
      </c>
      <c r="K69" s="40">
        <v>2427.1287201670257</v>
      </c>
      <c r="L69" s="40">
        <v>2386.9963649718356</v>
      </c>
      <c r="M69" s="40">
        <v>2298.9140559538323</v>
      </c>
      <c r="N69" s="40">
        <v>2196.2049094980098</v>
      </c>
      <c r="O69" s="40">
        <v>2073.2364541290017</v>
      </c>
      <c r="P69" s="40">
        <v>2183.4786815606253</v>
      </c>
      <c r="Q69" s="40">
        <v>2393.4448599334087</v>
      </c>
      <c r="R69" s="40">
        <v>2645.6184439335248</v>
      </c>
      <c r="S69" s="40">
        <v>2865.1973694049811</v>
      </c>
      <c r="T69" s="40">
        <v>3074.470089018791</v>
      </c>
      <c r="U69" s="40">
        <v>3295.0952808233483</v>
      </c>
      <c r="V69" s="40">
        <v>3501.3430082449136</v>
      </c>
      <c r="W69" s="40">
        <v>3703.0994821029317</v>
      </c>
      <c r="X69" s="40">
        <v>3656.2442787410005</v>
      </c>
      <c r="Y69" s="40">
        <v>3738.1920152491921</v>
      </c>
      <c r="Z69" s="40">
        <v>3729.4187976690773</v>
      </c>
      <c r="AA69" s="40">
        <v>3686.7506190887493</v>
      </c>
      <c r="AB69" s="40">
        <v>3635.2254268880433</v>
      </c>
      <c r="AC69" s="40">
        <v>3574.5180063551511</v>
      </c>
      <c r="AD69" s="40">
        <v>3520.0197646741931</v>
      </c>
      <c r="AE69" s="40">
        <v>3523.0128821225817</v>
      </c>
      <c r="AF69" s="40">
        <v>3528.1511789580891</v>
      </c>
      <c r="AG69" s="40">
        <v>3532.503277097619</v>
      </c>
      <c r="AH69" s="40">
        <v>3491.5383263944905</v>
      </c>
      <c r="AI69" s="40">
        <v>3456.2377157994538</v>
      </c>
      <c r="AJ69" s="40">
        <v>3437.1431495279016</v>
      </c>
      <c r="AK69" s="40">
        <v>3417.7123972179543</v>
      </c>
      <c r="AL69" s="40">
        <v>3389.014992478049</v>
      </c>
      <c r="AM69" s="40">
        <v>3363.9646586168146</v>
      </c>
      <c r="AN69" s="40">
        <v>3341.8300392730098</v>
      </c>
      <c r="AO69" s="40">
        <v>3347.680998749991</v>
      </c>
      <c r="AP69" s="40">
        <v>3359.524066151856</v>
      </c>
      <c r="AQ69" s="40">
        <v>3370.9850804106441</v>
      </c>
      <c r="AR69" s="40">
        <v>3382.3200242408438</v>
      </c>
      <c r="AS69" s="40">
        <v>3391.0591190888858</v>
      </c>
      <c r="AT69" s="40">
        <v>3376.8485716609139</v>
      </c>
      <c r="AU69" s="40">
        <v>3359.8195013056838</v>
      </c>
      <c r="AV69" s="40">
        <v>3341.4950854184103</v>
      </c>
      <c r="AW69" s="40">
        <v>3322.8751877819632</v>
      </c>
      <c r="AX69" s="40">
        <v>3301.3663107061334</v>
      </c>
      <c r="AY69" s="37"/>
      <c r="BC69" s="37"/>
    </row>
    <row r="70" spans="1:55">
      <c r="A70" s="57"/>
      <c r="B70" s="55"/>
      <c r="C70" t="s">
        <v>175</v>
      </c>
      <c r="D70" s="40">
        <v>283.40646689118302</v>
      </c>
      <c r="E70" s="40">
        <v>286.83658738471877</v>
      </c>
      <c r="F70" s="40">
        <v>290.30340055925291</v>
      </c>
      <c r="G70" s="40">
        <v>321.19028322470461</v>
      </c>
      <c r="H70" s="40">
        <v>372.21449962928472</v>
      </c>
      <c r="I70" s="40">
        <v>384.78233089823789</v>
      </c>
      <c r="J70" s="40">
        <v>442.93091074024056</v>
      </c>
      <c r="K70" s="40">
        <v>526.80986869654623</v>
      </c>
      <c r="L70" s="40">
        <v>621.69248207725366</v>
      </c>
      <c r="M70" s="40">
        <v>702.48236406681542</v>
      </c>
      <c r="N70" s="40">
        <v>776.76990488947274</v>
      </c>
      <c r="O70" s="40">
        <v>838.71607354995899</v>
      </c>
      <c r="P70" s="40">
        <v>795.34296676490624</v>
      </c>
      <c r="Q70" s="40">
        <v>772.34661031521955</v>
      </c>
      <c r="R70" s="40">
        <v>759.38446810570906</v>
      </c>
      <c r="S70" s="40">
        <v>715.27907145765971</v>
      </c>
      <c r="T70" s="40">
        <v>668.7102810202739</v>
      </c>
      <c r="U70" s="40">
        <v>811.850896328369</v>
      </c>
      <c r="V70" s="40">
        <v>970.59950790423193</v>
      </c>
      <c r="W70" s="40">
        <v>1124.9794044586181</v>
      </c>
      <c r="X70" s="40">
        <v>1004.1491698612763</v>
      </c>
      <c r="Y70" s="40">
        <v>1046.9335518254497</v>
      </c>
      <c r="Z70" s="40">
        <v>1038.6984790086199</v>
      </c>
      <c r="AA70" s="40">
        <v>1012.5930392154323</v>
      </c>
      <c r="AB70" s="40">
        <v>981.24083815768438</v>
      </c>
      <c r="AC70" s="40">
        <v>945.03364500850785</v>
      </c>
      <c r="AD70" s="40">
        <v>912.14507495543614</v>
      </c>
      <c r="AE70" s="40">
        <v>938.20057839690207</v>
      </c>
      <c r="AF70" s="40">
        <v>972.08221760898482</v>
      </c>
      <c r="AG70" s="40">
        <v>1008.7174694709428</v>
      </c>
      <c r="AH70" s="40">
        <v>1016.4189317559473</v>
      </c>
      <c r="AI70" s="40">
        <v>1017.0561136257899</v>
      </c>
      <c r="AJ70" s="40">
        <v>1055.3851332845936</v>
      </c>
      <c r="AK70" s="40">
        <v>1099.73485904771</v>
      </c>
      <c r="AL70" s="40">
        <v>1143.8672158884021</v>
      </c>
      <c r="AM70" s="40">
        <v>1186.8904535862935</v>
      </c>
      <c r="AN70" s="40">
        <v>1232.4567502939194</v>
      </c>
      <c r="AO70" s="40">
        <v>1246.7813816451887</v>
      </c>
      <c r="AP70" s="40">
        <v>1257.6969264498694</v>
      </c>
      <c r="AQ70" s="40">
        <v>1267.6629718751744</v>
      </c>
      <c r="AR70" s="40">
        <v>1277.5171659211433</v>
      </c>
      <c r="AS70" s="40">
        <v>1286.913151828744</v>
      </c>
      <c r="AT70" s="40">
        <v>1298.7844833430445</v>
      </c>
      <c r="AU70" s="40">
        <v>1311.6760975404636</v>
      </c>
      <c r="AV70" s="40">
        <v>1324.9399715093164</v>
      </c>
      <c r="AW70" s="40">
        <v>1338.5069131651619</v>
      </c>
      <c r="AX70" s="40">
        <v>1351.0139529703674</v>
      </c>
      <c r="AY70" s="37"/>
      <c r="BC70" s="37"/>
    </row>
    <row r="71" spans="1:55">
      <c r="A71" s="57"/>
      <c r="B71" s="56" t="s">
        <v>176</v>
      </c>
      <c r="C71" t="s">
        <v>177</v>
      </c>
      <c r="D71" s="40">
        <v>23733.668150814043</v>
      </c>
      <c r="E71" s="40">
        <v>24090.750513091989</v>
      </c>
      <c r="F71" s="40">
        <v>24432.50296909007</v>
      </c>
      <c r="G71" s="40">
        <v>23873.417754819828</v>
      </c>
      <c r="H71" s="40">
        <v>25492.987817654113</v>
      </c>
      <c r="I71" s="40">
        <v>19964.742165532214</v>
      </c>
      <c r="J71" s="40">
        <v>21394.869536511029</v>
      </c>
      <c r="K71" s="40">
        <v>22999.06355386641</v>
      </c>
      <c r="L71" s="40">
        <v>23825.569646139986</v>
      </c>
      <c r="M71" s="40">
        <v>21890.391936986798</v>
      </c>
      <c r="N71" s="40">
        <v>19650.911278709995</v>
      </c>
      <c r="O71" s="40">
        <v>17034.030184834104</v>
      </c>
      <c r="P71" s="40">
        <v>15459.778228562936</v>
      </c>
      <c r="Q71" s="40">
        <v>16577.851353497426</v>
      </c>
      <c r="R71" s="40">
        <v>18068.464227728135</v>
      </c>
      <c r="S71" s="40">
        <v>16809.853926663236</v>
      </c>
      <c r="T71" s="40">
        <v>17142.681483120614</v>
      </c>
      <c r="U71" s="40">
        <v>17764.737061912019</v>
      </c>
      <c r="V71" s="40">
        <v>18463.364156576503</v>
      </c>
      <c r="W71" s="40">
        <v>19202.084226516388</v>
      </c>
      <c r="X71" s="40">
        <v>18083.435984711799</v>
      </c>
      <c r="Y71" s="40">
        <v>17797.131254150583</v>
      </c>
      <c r="Z71" s="40">
        <v>16639.326647891714</v>
      </c>
      <c r="AA71" s="40">
        <v>15565.289150894048</v>
      </c>
      <c r="AB71" s="40">
        <v>14584.461188731837</v>
      </c>
      <c r="AC71" s="40">
        <v>13699.08831910025</v>
      </c>
      <c r="AD71" s="40">
        <v>12895.724028686944</v>
      </c>
      <c r="AE71" s="40">
        <v>12227.752216826037</v>
      </c>
      <c r="AF71" s="40">
        <v>11589.192097703046</v>
      </c>
      <c r="AG71" s="40">
        <v>10967.705662309381</v>
      </c>
      <c r="AH71" s="40">
        <v>10433.547210153996</v>
      </c>
      <c r="AI71" s="40">
        <v>9954.0178250563331</v>
      </c>
      <c r="AJ71" s="40">
        <v>9457.1703128573808</v>
      </c>
      <c r="AK71" s="40">
        <v>8987.219241509325</v>
      </c>
      <c r="AL71" s="40">
        <v>8505.6375158634419</v>
      </c>
      <c r="AM71" s="40">
        <v>8102.326073667391</v>
      </c>
      <c r="AN71" s="40">
        <v>7715.1703047958345</v>
      </c>
      <c r="AO71" s="40">
        <v>7436.5039179732348</v>
      </c>
      <c r="AP71" s="40">
        <v>7189.2012344920468</v>
      </c>
      <c r="AQ71" s="40">
        <v>6939.2408483030067</v>
      </c>
      <c r="AR71" s="40">
        <v>6686.0438864365424</v>
      </c>
      <c r="AS71" s="40">
        <v>6427.6819209649357</v>
      </c>
      <c r="AT71" s="40">
        <v>6072.0117473419332</v>
      </c>
      <c r="AU71" s="40">
        <v>5702.5643298560262</v>
      </c>
      <c r="AV71" s="40">
        <v>5327.8636888754809</v>
      </c>
      <c r="AW71" s="40">
        <v>4948.8841959651782</v>
      </c>
      <c r="AX71" s="40">
        <v>4556.7428607431411</v>
      </c>
      <c r="AY71" s="37"/>
      <c r="BC71" s="37"/>
    </row>
    <row r="72" spans="1:55">
      <c r="A72" s="57"/>
      <c r="B72" s="56"/>
      <c r="C72" t="s">
        <v>178</v>
      </c>
      <c r="D72" s="40">
        <v>564.28497686995945</v>
      </c>
      <c r="E72" s="40">
        <v>570.75859840354087</v>
      </c>
      <c r="F72" s="40">
        <v>576.99889261743772</v>
      </c>
      <c r="G72" s="40">
        <v>855.70367477889113</v>
      </c>
      <c r="H72" s="40">
        <v>1189.7141210265027</v>
      </c>
      <c r="I72" s="40">
        <v>1514.9439651390071</v>
      </c>
      <c r="J72" s="40">
        <v>1896.1948669972926</v>
      </c>
      <c r="K72" s="40">
        <v>2259.5200362633241</v>
      </c>
      <c r="L72" s="40">
        <v>2548.6478257643612</v>
      </c>
      <c r="M72" s="40">
        <v>2782.5388732362489</v>
      </c>
      <c r="N72" s="40">
        <v>2963.5682356933107</v>
      </c>
      <c r="O72" s="40">
        <v>3087.2501551396617</v>
      </c>
      <c r="P72" s="40">
        <v>3211.6562314227986</v>
      </c>
      <c r="Q72" s="40">
        <v>3342.6405660098389</v>
      </c>
      <c r="R72" s="40">
        <v>3411.0360056844443</v>
      </c>
      <c r="S72" s="40">
        <v>3452.903988826718</v>
      </c>
      <c r="T72" s="40">
        <v>3521.4037674198348</v>
      </c>
      <c r="U72" s="40">
        <v>3700.8980028225778</v>
      </c>
      <c r="V72" s="40">
        <v>3782.6624597887221</v>
      </c>
      <c r="W72" s="40">
        <v>3867.2905541640794</v>
      </c>
      <c r="X72" s="40">
        <v>3670.7544160635234</v>
      </c>
      <c r="Y72" s="40">
        <v>3536.4125342945194</v>
      </c>
      <c r="Z72" s="40">
        <v>3432.0194721973185</v>
      </c>
      <c r="AA72" s="40">
        <v>3349.8478742988959</v>
      </c>
      <c r="AB72" s="40">
        <v>3280.2982873983678</v>
      </c>
      <c r="AC72" s="40">
        <v>3224.3219605954064</v>
      </c>
      <c r="AD72" s="40">
        <v>3169.3108174831509</v>
      </c>
      <c r="AE72" s="40">
        <v>3099.0982575954363</v>
      </c>
      <c r="AF72" s="40">
        <v>3022.4201155013557</v>
      </c>
      <c r="AG72" s="40">
        <v>2939.8291704572266</v>
      </c>
      <c r="AH72" s="40">
        <v>2865.4030059969455</v>
      </c>
      <c r="AI72" s="40">
        <v>2804.0992153160396</v>
      </c>
      <c r="AJ72" s="40">
        <v>2748.3537999242908</v>
      </c>
      <c r="AK72" s="40">
        <v>2699.3722078966016</v>
      </c>
      <c r="AL72" s="40">
        <v>2646.5276779958954</v>
      </c>
      <c r="AM72" s="40">
        <v>2604.4927727502395</v>
      </c>
      <c r="AN72" s="40">
        <v>2562.8633252373588</v>
      </c>
      <c r="AO72" s="40">
        <v>2520.0319642141785</v>
      </c>
      <c r="AP72" s="40">
        <v>2488.6143996389555</v>
      </c>
      <c r="AQ72" s="40">
        <v>2459.3121594195891</v>
      </c>
      <c r="AR72" s="40">
        <v>2431.5659273300366</v>
      </c>
      <c r="AS72" s="40">
        <v>2404.6831466201479</v>
      </c>
      <c r="AT72" s="40">
        <v>2374.0970755560515</v>
      </c>
      <c r="AU72" s="40">
        <v>2344.3175117805936</v>
      </c>
      <c r="AV72" s="40">
        <v>2315.371669341283</v>
      </c>
      <c r="AW72" s="40">
        <v>2287.5317733904271</v>
      </c>
      <c r="AX72" s="40">
        <v>2253.889364065632</v>
      </c>
      <c r="AY72" s="37"/>
      <c r="BC72" s="37"/>
    </row>
    <row r="73" spans="1:55">
      <c r="A73" s="57"/>
      <c r="B73" s="56"/>
      <c r="C73" t="s">
        <v>179</v>
      </c>
      <c r="D73" s="40">
        <v>136.39387458995367</v>
      </c>
      <c r="E73" s="40">
        <v>137.40463407275615</v>
      </c>
      <c r="F73" s="40">
        <v>138.31857918509021</v>
      </c>
      <c r="G73" s="40">
        <v>144.01735769150977</v>
      </c>
      <c r="H73" s="40">
        <v>146.56621956199336</v>
      </c>
      <c r="I73" s="40">
        <v>145.0855938574073</v>
      </c>
      <c r="J73" s="40">
        <v>144.76635815628913</v>
      </c>
      <c r="K73" s="40">
        <v>143.39264416547778</v>
      </c>
      <c r="L73" s="40">
        <v>139.87191048548482</v>
      </c>
      <c r="M73" s="40">
        <v>135.90418443579165</v>
      </c>
      <c r="N73" s="40">
        <v>132.35573975199523</v>
      </c>
      <c r="O73" s="40">
        <v>130.00962107260654</v>
      </c>
      <c r="P73" s="40">
        <v>170.80575304599861</v>
      </c>
      <c r="Q73" s="40">
        <v>231.84416283855376</v>
      </c>
      <c r="R73" s="40">
        <v>304.79268626837671</v>
      </c>
      <c r="S73" s="40">
        <v>387.34399828178806</v>
      </c>
      <c r="T73" s="40">
        <v>483.40570437860316</v>
      </c>
      <c r="U73" s="40">
        <v>525.7047477086345</v>
      </c>
      <c r="V73" s="40">
        <v>508.28246789034836</v>
      </c>
      <c r="W73" s="40">
        <v>478.3743490220358</v>
      </c>
      <c r="X73" s="40">
        <v>994.219294529953</v>
      </c>
      <c r="Y73" s="40">
        <v>1396.8585976012496</v>
      </c>
      <c r="Z73" s="40">
        <v>1898.7307691151916</v>
      </c>
      <c r="AA73" s="40">
        <v>2445.1411336877454</v>
      </c>
      <c r="AB73" s="40">
        <v>3006.0653401806899</v>
      </c>
      <c r="AC73" s="40">
        <v>3520.3169513062985</v>
      </c>
      <c r="AD73" s="40">
        <v>3993.0371592097931</v>
      </c>
      <c r="AE73" s="40">
        <v>4610.2059203118397</v>
      </c>
      <c r="AF73" s="40">
        <v>5259.5575943882886</v>
      </c>
      <c r="AG73" s="40">
        <v>5897.3784463496195</v>
      </c>
      <c r="AH73" s="40">
        <v>6473.5793107271093</v>
      </c>
      <c r="AI73" s="40">
        <v>7028.2394542602251</v>
      </c>
      <c r="AJ73" s="40">
        <v>7631.0771380887163</v>
      </c>
      <c r="AK73" s="40">
        <v>8244.0006818246402</v>
      </c>
      <c r="AL73" s="40">
        <v>8830.0593014675214</v>
      </c>
      <c r="AM73" s="40">
        <v>9354.2290192926866</v>
      </c>
      <c r="AN73" s="40">
        <v>9836.0478427269409</v>
      </c>
      <c r="AO73" s="40">
        <v>10225.88832472445</v>
      </c>
      <c r="AP73" s="40">
        <v>10610.477559302024</v>
      </c>
      <c r="AQ73" s="40">
        <v>10983.361505176043</v>
      </c>
      <c r="AR73" s="40">
        <v>11349.39262508194</v>
      </c>
      <c r="AS73" s="40">
        <v>11710.73174123649</v>
      </c>
      <c r="AT73" s="40">
        <v>12094.503755005964</v>
      </c>
      <c r="AU73" s="40">
        <v>12481.586370107143</v>
      </c>
      <c r="AV73" s="40">
        <v>12865.32284684763</v>
      </c>
      <c r="AW73" s="40">
        <v>13244.955530966939</v>
      </c>
      <c r="AX73" s="40">
        <v>13583.5193282204</v>
      </c>
      <c r="AY73" s="37"/>
      <c r="BC73" s="37"/>
    </row>
    <row r="74" spans="1:55">
      <c r="A74" s="57"/>
      <c r="B74" s="56"/>
      <c r="C74" t="s">
        <v>180</v>
      </c>
      <c r="D74" s="40">
        <v>96.188771429367904</v>
      </c>
      <c r="E74" s="40">
        <v>96.898972727126363</v>
      </c>
      <c r="F74" s="40">
        <v>97.570735879842331</v>
      </c>
      <c r="G74" s="40">
        <v>101.70371538832877</v>
      </c>
      <c r="H74" s="40">
        <v>104.0317170604047</v>
      </c>
      <c r="I74" s="40">
        <v>103.76580640485844</v>
      </c>
      <c r="J74" s="40">
        <v>104.49033326649774</v>
      </c>
      <c r="K74" s="40">
        <v>104.53768710840133</v>
      </c>
      <c r="L74" s="40">
        <v>103.02348253585585</v>
      </c>
      <c r="M74" s="40">
        <v>101.13321549276313</v>
      </c>
      <c r="N74" s="40">
        <v>99.480955273473441</v>
      </c>
      <c r="O74" s="40">
        <v>98.665315374814284</v>
      </c>
      <c r="P74" s="40">
        <v>127.62462924619633</v>
      </c>
      <c r="Q74" s="40">
        <v>170.14781901638617</v>
      </c>
      <c r="R74" s="40">
        <v>219.97770832906403</v>
      </c>
      <c r="S74" s="40">
        <v>275.27729877512905</v>
      </c>
      <c r="T74" s="40">
        <v>338.65056702681551</v>
      </c>
      <c r="U74" s="40">
        <v>349.30148436990737</v>
      </c>
      <c r="V74" s="40">
        <v>317.24256520578183</v>
      </c>
      <c r="W74" s="40">
        <v>275.11449899915846</v>
      </c>
      <c r="X74" s="40">
        <v>299.75486168987157</v>
      </c>
      <c r="Y74" s="40">
        <v>310.36627423251235</v>
      </c>
      <c r="Z74" s="40">
        <v>317.38408714514418</v>
      </c>
      <c r="AA74" s="40">
        <v>323.81878455085973</v>
      </c>
      <c r="AB74" s="40">
        <v>329.84967724532595</v>
      </c>
      <c r="AC74" s="40">
        <v>334.02667648591324</v>
      </c>
      <c r="AD74" s="40">
        <v>336.761049342749</v>
      </c>
      <c r="AE74" s="40">
        <v>333.66181063579955</v>
      </c>
      <c r="AF74" s="40">
        <v>328.01277235967444</v>
      </c>
      <c r="AG74" s="40">
        <v>320.64499459375804</v>
      </c>
      <c r="AH74" s="40">
        <v>312.69181065541449</v>
      </c>
      <c r="AI74" s="40">
        <v>305.44962326876123</v>
      </c>
      <c r="AJ74" s="40">
        <v>300.62864571237077</v>
      </c>
      <c r="AK74" s="40">
        <v>297.09918542979472</v>
      </c>
      <c r="AL74" s="40">
        <v>293.58822851961963</v>
      </c>
      <c r="AM74" s="40">
        <v>291.17545591204731</v>
      </c>
      <c r="AN74" s="40">
        <v>288.96360866042698</v>
      </c>
      <c r="AO74" s="40">
        <v>284.52185193748733</v>
      </c>
      <c r="AP74" s="40">
        <v>280.46180921647283</v>
      </c>
      <c r="AQ74" s="40">
        <v>276.49033264635398</v>
      </c>
      <c r="AR74" s="40">
        <v>272.67267476909325</v>
      </c>
      <c r="AS74" s="40">
        <v>269.00626641533319</v>
      </c>
      <c r="AT74" s="40">
        <v>265.94372215810358</v>
      </c>
      <c r="AU74" s="40">
        <v>263.21305521633076</v>
      </c>
      <c r="AV74" s="40">
        <v>260.69060628936694</v>
      </c>
      <c r="AW74" s="40">
        <v>258.35767357335328</v>
      </c>
      <c r="AX74" s="40">
        <v>255.51516427637958</v>
      </c>
      <c r="AY74" s="37"/>
      <c r="BC74" s="37"/>
    </row>
    <row r="75" spans="1:55">
      <c r="A75" s="57"/>
      <c r="B75" s="56"/>
      <c r="C75" t="s">
        <v>181</v>
      </c>
      <c r="D75" s="40">
        <v>62.614032720288456</v>
      </c>
      <c r="E75" s="40">
        <v>63.061523233160365</v>
      </c>
      <c r="F75" s="40">
        <v>63.484024407827143</v>
      </c>
      <c r="G75" s="40">
        <v>68.544629965696046</v>
      </c>
      <c r="H75" s="40">
        <v>73.247131121525541</v>
      </c>
      <c r="I75" s="40">
        <v>76.599773376490731</v>
      </c>
      <c r="J75" s="40">
        <v>80.903012613585133</v>
      </c>
      <c r="K75" s="40">
        <v>84.947698495220791</v>
      </c>
      <c r="L75" s="40">
        <v>87.908460399366675</v>
      </c>
      <c r="M75" s="40">
        <v>90.615771102650712</v>
      </c>
      <c r="N75" s="40">
        <v>93.574734054816503</v>
      </c>
      <c r="O75" s="40">
        <v>97.406495688223501</v>
      </c>
      <c r="P75" s="40">
        <v>111.79960124298883</v>
      </c>
      <c r="Q75" s="40">
        <v>131.57267562833454</v>
      </c>
      <c r="R75" s="40">
        <v>153.43934286550942</v>
      </c>
      <c r="S75" s="40">
        <v>177.01194967613637</v>
      </c>
      <c r="T75" s="40">
        <v>204.48513046334961</v>
      </c>
      <c r="U75" s="40">
        <v>220.39633646295599</v>
      </c>
      <c r="V75" s="40">
        <v>216.30690339335607</v>
      </c>
      <c r="W75" s="40">
        <v>209.45867968283756</v>
      </c>
      <c r="X75" s="40">
        <v>270.67619479372553</v>
      </c>
      <c r="Y75" s="40">
        <v>309.48279537435513</v>
      </c>
      <c r="Z75" s="40">
        <v>339.9314845263354</v>
      </c>
      <c r="AA75" s="40">
        <v>367.02206519025225</v>
      </c>
      <c r="AB75" s="40">
        <v>391.79181935714723</v>
      </c>
      <c r="AC75" s="40">
        <v>416.00416333842435</v>
      </c>
      <c r="AD75" s="40">
        <v>438.42682140476353</v>
      </c>
      <c r="AE75" s="40">
        <v>465.17193477072715</v>
      </c>
      <c r="AF75" s="40">
        <v>492.24416340484186</v>
      </c>
      <c r="AG75" s="40">
        <v>517.83202867111959</v>
      </c>
      <c r="AH75" s="40">
        <v>543.88651788478637</v>
      </c>
      <c r="AI75" s="40">
        <v>570.98279384242039</v>
      </c>
      <c r="AJ75" s="40">
        <v>584.03966737854807</v>
      </c>
      <c r="AK75" s="40">
        <v>592.19909418092777</v>
      </c>
      <c r="AL75" s="40">
        <v>596.56696622431434</v>
      </c>
      <c r="AM75" s="40">
        <v>601.08823989569657</v>
      </c>
      <c r="AN75" s="40">
        <v>604.86440593460441</v>
      </c>
      <c r="AO75" s="40">
        <v>606.94384485997557</v>
      </c>
      <c r="AP75" s="40">
        <v>610.59294550959351</v>
      </c>
      <c r="AQ75" s="40">
        <v>614.71934955303618</v>
      </c>
      <c r="AR75" s="40">
        <v>619.23483596173901</v>
      </c>
      <c r="AS75" s="40">
        <v>624.04221658411541</v>
      </c>
      <c r="AT75" s="40">
        <v>626.74782452767317</v>
      </c>
      <c r="AU75" s="40">
        <v>628.85964610429915</v>
      </c>
      <c r="AV75" s="40">
        <v>630.7301409266255</v>
      </c>
      <c r="AW75" s="40">
        <v>632.60383609550399</v>
      </c>
      <c r="AX75" s="40">
        <v>632.89805565280801</v>
      </c>
      <c r="AY75" s="37"/>
      <c r="BC75" s="37"/>
    </row>
    <row r="76" spans="1:55">
      <c r="A76" s="57"/>
      <c r="B76" s="56"/>
      <c r="C76" t="s">
        <v>182</v>
      </c>
      <c r="D76" s="40">
        <v>133.74980854126969</v>
      </c>
      <c r="E76" s="40">
        <v>134.85753027463301</v>
      </c>
      <c r="F76" s="40">
        <v>135.91128786024299</v>
      </c>
      <c r="G76" s="40">
        <v>170.044175975483</v>
      </c>
      <c r="H76" s="40">
        <v>221.60132369591304</v>
      </c>
      <c r="I76" s="40">
        <v>289.17186295950825</v>
      </c>
      <c r="J76" s="40">
        <v>388.38659573252545</v>
      </c>
      <c r="K76" s="40">
        <v>521.10977588766241</v>
      </c>
      <c r="L76" s="40">
        <v>689.48884467494713</v>
      </c>
      <c r="M76" s="40">
        <v>909.99059237332801</v>
      </c>
      <c r="N76" s="40">
        <v>1203.9005117470304</v>
      </c>
      <c r="O76" s="40">
        <v>1604.5578139472736</v>
      </c>
      <c r="P76" s="40">
        <v>1739.4942031348496</v>
      </c>
      <c r="Q76" s="40">
        <v>1766.9529115260671</v>
      </c>
      <c r="R76" s="40">
        <v>1711.5749932883041</v>
      </c>
      <c r="S76" s="40">
        <v>1613.0295341863171</v>
      </c>
      <c r="T76" s="40">
        <v>1510.6796428993832</v>
      </c>
      <c r="U76" s="40">
        <v>1550.5815693808665</v>
      </c>
      <c r="V76" s="40">
        <v>1550.3805412569989</v>
      </c>
      <c r="W76" s="40">
        <v>1568.0707425337628</v>
      </c>
      <c r="X76" s="40">
        <v>2214.5190885596776</v>
      </c>
      <c r="Y76" s="40">
        <v>2565.1612662786279</v>
      </c>
      <c r="Z76" s="40">
        <v>2819.5006413028232</v>
      </c>
      <c r="AA76" s="40">
        <v>3035.7299639677394</v>
      </c>
      <c r="AB76" s="40">
        <v>3227.425014585187</v>
      </c>
      <c r="AC76" s="40">
        <v>3407.0246229999721</v>
      </c>
      <c r="AD76" s="40">
        <v>3569.1965753427075</v>
      </c>
      <c r="AE76" s="40">
        <v>3704.9447962118934</v>
      </c>
      <c r="AF76" s="40">
        <v>3821.9737555800402</v>
      </c>
      <c r="AG76" s="40">
        <v>3919.8465886760232</v>
      </c>
      <c r="AH76" s="40">
        <v>4015.4102413509659</v>
      </c>
      <c r="AI76" s="40">
        <v>4119.0129507036727</v>
      </c>
      <c r="AJ76" s="40">
        <v>4199.6645023732653</v>
      </c>
      <c r="AK76" s="40">
        <v>4276.993651635591</v>
      </c>
      <c r="AL76" s="40">
        <v>4341.8587370420319</v>
      </c>
      <c r="AM76" s="40">
        <v>4415.869297433901</v>
      </c>
      <c r="AN76" s="40">
        <v>4487.5110214620663</v>
      </c>
      <c r="AO76" s="40">
        <v>4515.9986292055528</v>
      </c>
      <c r="AP76" s="40">
        <v>4548.2367433978025</v>
      </c>
      <c r="AQ76" s="40">
        <v>4579.5869653846285</v>
      </c>
      <c r="AR76" s="40">
        <v>4611.5895278417274</v>
      </c>
      <c r="AS76" s="40">
        <v>4644.5642137451159</v>
      </c>
      <c r="AT76" s="40">
        <v>4648.2323223024086</v>
      </c>
      <c r="AU76" s="40">
        <v>4644.6161374859694</v>
      </c>
      <c r="AV76" s="40">
        <v>4638.4677070889911</v>
      </c>
      <c r="AW76" s="40">
        <v>4632.3694667487007</v>
      </c>
      <c r="AX76" s="40">
        <v>4614.4917712096294</v>
      </c>
      <c r="AY76" s="37"/>
      <c r="BC76" s="37"/>
    </row>
    <row r="79" spans="1:55">
      <c r="A79" s="51" t="s">
        <v>192</v>
      </c>
      <c r="B79" s="42" t="s">
        <v>184</v>
      </c>
      <c r="C79" t="s">
        <v>185</v>
      </c>
      <c r="D79" s="9">
        <v>9.6835478063221387</v>
      </c>
      <c r="E79" s="9">
        <v>9.8390202985849307</v>
      </c>
      <c r="F79" s="9">
        <v>9.9963612479396957</v>
      </c>
      <c r="G79" s="9">
        <v>9.8107288761599296</v>
      </c>
      <c r="H79" s="9">
        <v>11.349779492550345</v>
      </c>
      <c r="I79" s="9">
        <v>8.8556410795956673</v>
      </c>
      <c r="J79" s="9">
        <v>9.1315172281076276</v>
      </c>
      <c r="K79" s="9">
        <v>10.056383730037274</v>
      </c>
      <c r="L79" s="9">
        <v>9.3337351272596436</v>
      </c>
      <c r="M79" s="9">
        <v>8.0330206640758046</v>
      </c>
      <c r="N79" s="9">
        <v>7.4798668481399071</v>
      </c>
      <c r="O79" s="9">
        <v>6.8661560563436526</v>
      </c>
      <c r="P79" s="9">
        <v>5.7598236087670847</v>
      </c>
      <c r="Q79" s="9">
        <v>5.54131786944754</v>
      </c>
      <c r="R79" s="9">
        <v>4.583731375726714</v>
      </c>
      <c r="S79" s="9">
        <v>3.443077809685231</v>
      </c>
      <c r="T79" s="9">
        <v>3.2622686562029646</v>
      </c>
      <c r="U79" s="9">
        <v>3.3518339338351284</v>
      </c>
      <c r="V79" s="9">
        <v>3.4906155219491914</v>
      </c>
      <c r="W79" s="9">
        <v>3.6622084704103584</v>
      </c>
      <c r="X79" s="9">
        <v>4.0791403100935124</v>
      </c>
      <c r="Y79" s="9">
        <v>4.1552093875068898</v>
      </c>
      <c r="Z79" s="9">
        <v>4.1321502461561153</v>
      </c>
      <c r="AA79" s="9">
        <v>4.0844093923456883</v>
      </c>
      <c r="AB79" s="9">
        <v>4.0276374048291332</v>
      </c>
      <c r="AC79" s="9">
        <v>3.9751111366791152</v>
      </c>
      <c r="AD79" s="9">
        <v>3.9357133462616427</v>
      </c>
      <c r="AE79" s="9">
        <v>3.9209373777961156</v>
      </c>
      <c r="AF79" s="9">
        <v>3.9001116582125932</v>
      </c>
      <c r="AG79" s="9">
        <v>3.8763000678326636</v>
      </c>
      <c r="AH79" s="9">
        <v>3.9244733717666151</v>
      </c>
      <c r="AI79" s="9">
        <v>4.0125212656846934</v>
      </c>
      <c r="AJ79" s="9">
        <v>4.0881112933273149</v>
      </c>
      <c r="AK79" s="9">
        <v>4.1622163420825196</v>
      </c>
      <c r="AL79" s="9">
        <v>4.2230189657786692</v>
      </c>
      <c r="AM79" s="9">
        <v>4.2791012601643406</v>
      </c>
      <c r="AN79" s="9">
        <v>4.342888556920153</v>
      </c>
      <c r="AO79" s="9">
        <v>4.4006185611150794</v>
      </c>
      <c r="AP79" s="9">
        <v>4.4521943165260423</v>
      </c>
      <c r="AQ79" s="9">
        <v>4.4982620085527651</v>
      </c>
      <c r="AR79" s="9">
        <v>4.5421518502999927</v>
      </c>
      <c r="AS79" s="9">
        <v>4.5830535005338193</v>
      </c>
      <c r="AT79" s="9">
        <v>4.611247248638235</v>
      </c>
      <c r="AU79" s="9">
        <v>4.6361224680973212</v>
      </c>
      <c r="AV79" s="9">
        <v>4.6588187552143392</v>
      </c>
      <c r="AW79" s="9">
        <v>4.6808279882389234</v>
      </c>
      <c r="AX79" s="9">
        <v>4.7006036832930009</v>
      </c>
    </row>
    <row r="80" spans="1:55">
      <c r="A80" s="51"/>
      <c r="B80" s="55" t="s">
        <v>164</v>
      </c>
      <c r="C80" t="s">
        <v>165</v>
      </c>
      <c r="D80" s="9">
        <v>48520.098439832487</v>
      </c>
      <c r="E80" s="9">
        <v>49299.104314554497</v>
      </c>
      <c r="F80" s="9">
        <v>50095.735053772092</v>
      </c>
      <c r="G80" s="9">
        <v>50207.700313402245</v>
      </c>
      <c r="H80" s="9">
        <v>57385.977705531746</v>
      </c>
      <c r="I80" s="9">
        <v>41124.350127140875</v>
      </c>
      <c r="J80" s="9">
        <v>48461.206391409665</v>
      </c>
      <c r="K80" s="9">
        <v>56193.271650245144</v>
      </c>
      <c r="L80" s="9">
        <v>61321.014206489323</v>
      </c>
      <c r="M80" s="9">
        <v>56777.414651086736</v>
      </c>
      <c r="N80" s="9">
        <v>51019.075385632808</v>
      </c>
      <c r="O80" s="9">
        <v>42245.557366084213</v>
      </c>
      <c r="P80" s="9">
        <v>36166.997236256335</v>
      </c>
      <c r="Q80" s="9">
        <v>41217.80115412335</v>
      </c>
      <c r="R80" s="9">
        <v>48387.94353331918</v>
      </c>
      <c r="S80" s="9">
        <v>43565.351872328145</v>
      </c>
      <c r="T80" s="9">
        <v>45412.921600528869</v>
      </c>
      <c r="U80" s="9">
        <v>47701.794689526476</v>
      </c>
      <c r="V80" s="9">
        <v>50091.370637097993</v>
      </c>
      <c r="W80" s="9">
        <v>52701.75951661163</v>
      </c>
      <c r="X80" s="9">
        <v>54636.660844510836</v>
      </c>
      <c r="Y80" s="9">
        <v>55921.309768616251</v>
      </c>
      <c r="Z80" s="9">
        <v>53244.971967303318</v>
      </c>
      <c r="AA80" s="9">
        <v>50841.895147497904</v>
      </c>
      <c r="AB80" s="9">
        <v>48708.561436820703</v>
      </c>
      <c r="AC80" s="9">
        <v>46800.694482195038</v>
      </c>
      <c r="AD80" s="9">
        <v>45129.752798396177</v>
      </c>
      <c r="AE80" s="9">
        <v>43209.312992754807</v>
      </c>
      <c r="AF80" s="9">
        <v>41382.271248314806</v>
      </c>
      <c r="AG80" s="9">
        <v>39558.08575452942</v>
      </c>
      <c r="AH80" s="9">
        <v>37813.424228818731</v>
      </c>
      <c r="AI80" s="9">
        <v>36129.025950698844</v>
      </c>
      <c r="AJ80" s="9">
        <v>34238.27452598852</v>
      </c>
      <c r="AK80" s="9">
        <v>32289.338827722106</v>
      </c>
      <c r="AL80" s="9">
        <v>30169.582783398571</v>
      </c>
      <c r="AM80" s="9">
        <v>27961.274677606627</v>
      </c>
      <c r="AN80" s="9">
        <v>25518.040640147032</v>
      </c>
      <c r="AO80" s="9">
        <v>24381.879210692987</v>
      </c>
      <c r="AP80" s="9">
        <v>23245.450832654522</v>
      </c>
      <c r="AQ80" s="9">
        <v>21939.557803266958</v>
      </c>
      <c r="AR80" s="9">
        <v>20408.286114399736</v>
      </c>
      <c r="AS80" s="9">
        <v>18574.4922795284</v>
      </c>
      <c r="AT80" s="9">
        <v>18346.71120895696</v>
      </c>
      <c r="AU80" s="9">
        <v>18239.0969901557</v>
      </c>
      <c r="AV80" s="9">
        <v>18105.179764558517</v>
      </c>
      <c r="AW80" s="9">
        <v>17922.595232245534</v>
      </c>
      <c r="AX80" s="9">
        <v>17672.355667016258</v>
      </c>
    </row>
    <row r="81" spans="1:50">
      <c r="A81" s="51"/>
      <c r="B81" s="55"/>
      <c r="C81" t="s">
        <v>166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</row>
    <row r="82" spans="1:50">
      <c r="A82" s="51"/>
      <c r="B82" s="55" t="s">
        <v>167</v>
      </c>
      <c r="C82" t="s">
        <v>168</v>
      </c>
      <c r="D82" s="9">
        <v>9647.1707173460527</v>
      </c>
      <c r="E82" s="9">
        <v>9802.059163678834</v>
      </c>
      <c r="F82" s="9">
        <v>9958.911014336074</v>
      </c>
      <c r="G82" s="9">
        <v>10084.466957504363</v>
      </c>
      <c r="H82" s="9">
        <v>10313.119677327668</v>
      </c>
      <c r="I82" s="9">
        <v>9827.7385447017878</v>
      </c>
      <c r="J82" s="9">
        <v>9987.3340768484577</v>
      </c>
      <c r="K82" s="9">
        <v>10353.909339264632</v>
      </c>
      <c r="L82" s="9">
        <v>10603.8598812816</v>
      </c>
      <c r="M82" s="9">
        <v>10608.437975062547</v>
      </c>
      <c r="N82" s="9">
        <v>10542.62497930537</v>
      </c>
      <c r="O82" s="9">
        <v>10364.393492360896</v>
      </c>
      <c r="P82" s="9">
        <v>9995.583200475774</v>
      </c>
      <c r="Q82" s="9">
        <v>9898.5615865200416</v>
      </c>
      <c r="R82" s="9">
        <v>9887.1502821833255</v>
      </c>
      <c r="S82" s="9">
        <v>9674.0749798400138</v>
      </c>
      <c r="T82" s="9">
        <v>9387.5510073117512</v>
      </c>
      <c r="U82" s="9">
        <v>9701.9465464805653</v>
      </c>
      <c r="V82" s="9">
        <v>10102.273394881673</v>
      </c>
      <c r="W82" s="9">
        <v>10505.148605152719</v>
      </c>
      <c r="X82" s="9">
        <v>11031.81220794386</v>
      </c>
      <c r="Y82" s="9">
        <v>11312.61699132391</v>
      </c>
      <c r="Z82" s="9">
        <v>11197.835700563055</v>
      </c>
      <c r="AA82" s="9">
        <v>10971.287404259076</v>
      </c>
      <c r="AB82" s="9">
        <v>10728.805077402531</v>
      </c>
      <c r="AC82" s="9">
        <v>10465.099856493604</v>
      </c>
      <c r="AD82" s="9">
        <v>10234.846663297274</v>
      </c>
      <c r="AE82" s="9">
        <v>9929.7142110649602</v>
      </c>
      <c r="AF82" s="9">
        <v>9615.9072746909733</v>
      </c>
      <c r="AG82" s="9">
        <v>9299.5526214345518</v>
      </c>
      <c r="AH82" s="9">
        <v>8882.2362148684551</v>
      </c>
      <c r="AI82" s="9">
        <v>8521.0588131093118</v>
      </c>
      <c r="AJ82" s="9">
        <v>8493.3998422571385</v>
      </c>
      <c r="AK82" s="9">
        <v>8493.3860746664941</v>
      </c>
      <c r="AL82" s="9">
        <v>8459.1970823534957</v>
      </c>
      <c r="AM82" s="9">
        <v>8419.5751871173616</v>
      </c>
      <c r="AN82" s="9">
        <v>8385.4123744125391</v>
      </c>
      <c r="AO82" s="9">
        <v>8153.845684941718</v>
      </c>
      <c r="AP82" s="9">
        <v>7900.3563376143657</v>
      </c>
      <c r="AQ82" s="9">
        <v>7637.8451929838766</v>
      </c>
      <c r="AR82" s="9">
        <v>7370.9091245118716</v>
      </c>
      <c r="AS82" s="9">
        <v>7097.7888619376981</v>
      </c>
      <c r="AT82" s="9">
        <v>6803.2550723484101</v>
      </c>
      <c r="AU82" s="9">
        <v>6504.0598767170186</v>
      </c>
      <c r="AV82" s="9">
        <v>6205.2668749353807</v>
      </c>
      <c r="AW82" s="9">
        <v>5908.814548760286</v>
      </c>
      <c r="AX82" s="9">
        <v>5610.3632063237601</v>
      </c>
    </row>
    <row r="83" spans="1:50">
      <c r="A83" s="51"/>
      <c r="B83" s="55"/>
      <c r="C83" t="s">
        <v>169</v>
      </c>
      <c r="D83" s="9">
        <v>717.44634637249533</v>
      </c>
      <c r="E83" s="9">
        <v>728.96517952810257</v>
      </c>
      <c r="F83" s="9">
        <v>740.63290394882347</v>
      </c>
      <c r="G83" s="9">
        <v>710.32380922237849</v>
      </c>
      <c r="H83" s="9">
        <v>734.15171241735095</v>
      </c>
      <c r="I83" s="9">
        <v>583.54312995940086</v>
      </c>
      <c r="J83" s="9">
        <v>598.80183961655382</v>
      </c>
      <c r="K83" s="9">
        <v>638.46189694045074</v>
      </c>
      <c r="L83" s="9">
        <v>660.36572844592104</v>
      </c>
      <c r="M83" s="9">
        <v>614.19545082834043</v>
      </c>
      <c r="N83" s="9">
        <v>551.54561465394329</v>
      </c>
      <c r="O83" s="9">
        <v>457.21292475412696</v>
      </c>
      <c r="P83" s="9">
        <v>374.08620226143825</v>
      </c>
      <c r="Q83" s="9">
        <v>348.21033124386832</v>
      </c>
      <c r="R83" s="9">
        <v>336.43360925057061</v>
      </c>
      <c r="S83" s="9">
        <v>274.09976305596024</v>
      </c>
      <c r="T83" s="9">
        <v>226.36773590541313</v>
      </c>
      <c r="U83" s="9">
        <v>351.21475579738154</v>
      </c>
      <c r="V83" s="9">
        <v>496.24188216605859</v>
      </c>
      <c r="W83" s="9">
        <v>641.2869591148002</v>
      </c>
      <c r="X83" s="9">
        <v>347.28688096391727</v>
      </c>
      <c r="Y83" s="9">
        <v>222.36243291123756</v>
      </c>
      <c r="Z83" s="9">
        <v>165.72947621652418</v>
      </c>
      <c r="AA83" s="9">
        <v>114.32129008986614</v>
      </c>
      <c r="AB83" s="9">
        <v>65.053109443089369</v>
      </c>
      <c r="AC83" s="9">
        <v>54.285242954725469</v>
      </c>
      <c r="AD83" s="9">
        <v>46.77667823387371</v>
      </c>
      <c r="AE83" s="9">
        <v>45.105586493038864</v>
      </c>
      <c r="AF83" s="9">
        <v>44.064344602401817</v>
      </c>
      <c r="AG83" s="9">
        <v>43.211333496291921</v>
      </c>
      <c r="AH83" s="9">
        <v>40.832295970206985</v>
      </c>
      <c r="AI83" s="9">
        <v>38.320667916725263</v>
      </c>
      <c r="AJ83" s="9">
        <v>31.162002673870266</v>
      </c>
      <c r="AK83" s="9">
        <v>23.795768392182087</v>
      </c>
      <c r="AL83" s="9">
        <v>16.555236087167064</v>
      </c>
      <c r="AM83" s="9">
        <v>16.881800011265018</v>
      </c>
      <c r="AN83" s="9">
        <v>17.842150973906588</v>
      </c>
      <c r="AO83" s="9">
        <v>17.444269786912184</v>
      </c>
      <c r="AP83" s="9">
        <v>16.911420070196439</v>
      </c>
      <c r="AQ83" s="9">
        <v>16.353524855190276</v>
      </c>
      <c r="AR83" s="9">
        <v>15.78131665196501</v>
      </c>
      <c r="AS83" s="9">
        <v>15.189461042831555</v>
      </c>
      <c r="AT83" s="9">
        <v>15.213271590505643</v>
      </c>
      <c r="AU83" s="9">
        <v>15.302637257401868</v>
      </c>
      <c r="AV83" s="9">
        <v>15.399215347354348</v>
      </c>
      <c r="AW83" s="9">
        <v>15.495029626985266</v>
      </c>
      <c r="AX83" s="9">
        <v>15.574061163290299</v>
      </c>
    </row>
    <row r="84" spans="1:50">
      <c r="A84" s="51"/>
      <c r="B84" s="55"/>
      <c r="C84" t="s">
        <v>170</v>
      </c>
      <c r="D84" s="9">
        <v>1443.8145451935209</v>
      </c>
      <c r="E84" s="9">
        <v>1466.9954547316436</v>
      </c>
      <c r="F84" s="9">
        <v>1490.4668305886353</v>
      </c>
      <c r="G84" s="9">
        <v>1509.8972530049568</v>
      </c>
      <c r="H84" s="9">
        <v>1570.4988585287829</v>
      </c>
      <c r="I84" s="9">
        <v>1471.8659325614758</v>
      </c>
      <c r="J84" s="9">
        <v>1509.3600910942816</v>
      </c>
      <c r="K84" s="9">
        <v>1592.000054745263</v>
      </c>
      <c r="L84" s="9">
        <v>1662.4724715335794</v>
      </c>
      <c r="M84" s="9">
        <v>1669.8458758914101</v>
      </c>
      <c r="N84" s="9">
        <v>1651.3817074989129</v>
      </c>
      <c r="O84" s="9">
        <v>1603.3868298037073</v>
      </c>
      <c r="P84" s="9">
        <v>1689.7064134932382</v>
      </c>
      <c r="Q84" s="9">
        <v>1873.6217721773778</v>
      </c>
      <c r="R84" s="9">
        <v>2116.7560651040762</v>
      </c>
      <c r="S84" s="9">
        <v>2313.8865917847388</v>
      </c>
      <c r="T84" s="9">
        <v>2516.2143569463933</v>
      </c>
      <c r="U84" s="9">
        <v>2044.0399645229775</v>
      </c>
      <c r="V84" s="9">
        <v>1483.1764872770461</v>
      </c>
      <c r="W84" s="9">
        <v>902.94046207734493</v>
      </c>
      <c r="X84" s="9">
        <v>2557.7709184432911</v>
      </c>
      <c r="Y84" s="9">
        <v>3038.0099542219059</v>
      </c>
      <c r="Z84" s="9">
        <v>3003.4757452520407</v>
      </c>
      <c r="AA84" s="9">
        <v>2883.2245840778492</v>
      </c>
      <c r="AB84" s="9">
        <v>2751.5683542641245</v>
      </c>
      <c r="AC84" s="9">
        <v>2614.725339383057</v>
      </c>
      <c r="AD84" s="9">
        <v>2490.8508325304933</v>
      </c>
      <c r="AE84" s="9">
        <v>2340.7044173240897</v>
      </c>
      <c r="AF84" s="9">
        <v>2190.7082947498657</v>
      </c>
      <c r="AG84" s="9">
        <v>2043.3110336904763</v>
      </c>
      <c r="AH84" s="9">
        <v>1864.1224802900826</v>
      </c>
      <c r="AI84" s="9">
        <v>1694.6887426698063</v>
      </c>
      <c r="AJ84" s="9">
        <v>1402.2822796189407</v>
      </c>
      <c r="AK84" s="9">
        <v>1098.8621595253651</v>
      </c>
      <c r="AL84" s="9">
        <v>791.52550556796871</v>
      </c>
      <c r="AM84" s="9">
        <v>498.95406276947324</v>
      </c>
      <c r="AN84" s="9">
        <v>207.32992588968369</v>
      </c>
      <c r="AO84" s="9">
        <v>201.52741046320318</v>
      </c>
      <c r="AP84" s="9">
        <v>213.34237639603751</v>
      </c>
      <c r="AQ84" s="9">
        <v>226.87127742748547</v>
      </c>
      <c r="AR84" s="9">
        <v>240.46449390592483</v>
      </c>
      <c r="AS84" s="9">
        <v>253.84597073761248</v>
      </c>
      <c r="AT84" s="9">
        <v>264.13265306075925</v>
      </c>
      <c r="AU84" s="9">
        <v>273.90162287327354</v>
      </c>
      <c r="AV84" s="9">
        <v>283.50423805103941</v>
      </c>
      <c r="AW84" s="9">
        <v>292.99922753836859</v>
      </c>
      <c r="AX84" s="9">
        <v>302.11573564031181</v>
      </c>
    </row>
    <row r="85" spans="1:50">
      <c r="A85" s="51"/>
      <c r="B85" s="55"/>
      <c r="C85" t="s">
        <v>171</v>
      </c>
      <c r="D85" s="9">
        <v>1686.3717516661352</v>
      </c>
      <c r="E85" s="9">
        <v>1713.4469956115302</v>
      </c>
      <c r="F85" s="9">
        <v>1740.8715138854507</v>
      </c>
      <c r="G85" s="9">
        <v>1626.1904201474849</v>
      </c>
      <c r="H85" s="9">
        <v>1880.13637895183</v>
      </c>
      <c r="I85" s="9">
        <v>1469.5889988877364</v>
      </c>
      <c r="J85" s="9">
        <v>1434.5194673127012</v>
      </c>
      <c r="K85" s="9">
        <v>1534.2840183290396</v>
      </c>
      <c r="L85" s="9">
        <v>1392.6201338268434</v>
      </c>
      <c r="M85" s="9">
        <v>1115.6077792024396</v>
      </c>
      <c r="N85" s="9">
        <v>994.95108624576449</v>
      </c>
      <c r="O85" s="9">
        <v>878.37883279373875</v>
      </c>
      <c r="P85" s="9">
        <v>770.20328961070118</v>
      </c>
      <c r="Q85" s="9">
        <v>770.36960431</v>
      </c>
      <c r="R85" s="9">
        <v>663.05268406955304</v>
      </c>
      <c r="S85" s="9">
        <v>415.13872675339121</v>
      </c>
      <c r="T85" s="9">
        <v>286.79537354219099</v>
      </c>
      <c r="U85" s="9">
        <v>236.84181655106161</v>
      </c>
      <c r="V85" s="9">
        <v>191.41568136416973</v>
      </c>
      <c r="W85" s="9">
        <v>145.36132992448026</v>
      </c>
      <c r="X85" s="9">
        <v>186.70703133641237</v>
      </c>
      <c r="Y85" s="9">
        <v>87.263244032598081</v>
      </c>
      <c r="Z85" s="9">
        <v>63.36886106912236</v>
      </c>
      <c r="AA85" s="9">
        <v>44.396924781178065</v>
      </c>
      <c r="AB85" s="9">
        <v>26.431610159818415</v>
      </c>
      <c r="AC85" s="9">
        <v>24.537315782901992</v>
      </c>
      <c r="AD85" s="9">
        <v>23.935942758973198</v>
      </c>
      <c r="AE85" s="9">
        <v>20.105547705531865</v>
      </c>
      <c r="AF85" s="9">
        <v>16.036883460668008</v>
      </c>
      <c r="AG85" s="9">
        <v>12.014180516437108</v>
      </c>
      <c r="AH85" s="9">
        <v>11.253929391855179</v>
      </c>
      <c r="AI85" s="9">
        <v>10.793978821769173</v>
      </c>
      <c r="AJ85" s="9">
        <v>10.720875211729522</v>
      </c>
      <c r="AK85" s="9">
        <v>10.700685554339458</v>
      </c>
      <c r="AL85" s="9">
        <v>10.666654443494249</v>
      </c>
      <c r="AM85" s="9">
        <v>10.637062654737727</v>
      </c>
      <c r="AN85" s="9">
        <v>10.619326548515435</v>
      </c>
      <c r="AO85" s="9">
        <v>10.637110856362524</v>
      </c>
      <c r="AP85" s="9">
        <v>10.662164204319767</v>
      </c>
      <c r="AQ85" s="9">
        <v>10.683033247932658</v>
      </c>
      <c r="AR85" s="9">
        <v>10.70066336463087</v>
      </c>
      <c r="AS85" s="9">
        <v>10.711894940487717</v>
      </c>
      <c r="AT85" s="9">
        <v>10.723770730834122</v>
      </c>
      <c r="AU85" s="9">
        <v>10.735481185150537</v>
      </c>
      <c r="AV85" s="9">
        <v>10.746476287633099</v>
      </c>
      <c r="AW85" s="9">
        <v>10.756920749268101</v>
      </c>
      <c r="AX85" s="9">
        <v>10.757061666219798</v>
      </c>
    </row>
    <row r="86" spans="1:50">
      <c r="A86" s="51"/>
      <c r="B86" s="55"/>
      <c r="C86" t="s">
        <v>172</v>
      </c>
      <c r="D86" s="9">
        <v>106.890158412913</v>
      </c>
      <c r="E86" s="9">
        <v>108.60631448083379</v>
      </c>
      <c r="F86" s="9">
        <v>110.34422496940068</v>
      </c>
      <c r="G86" s="9">
        <v>216.41480586626756</v>
      </c>
      <c r="H86" s="9">
        <v>337.85340792092416</v>
      </c>
      <c r="I86" s="9">
        <v>424.88001914465934</v>
      </c>
      <c r="J86" s="9">
        <v>524.90952797856323</v>
      </c>
      <c r="K86" s="9">
        <v>627.34445480234638</v>
      </c>
      <c r="L86" s="9">
        <v>711.96205816902011</v>
      </c>
      <c r="M86" s="9">
        <v>763.23513296545991</v>
      </c>
      <c r="N86" s="9">
        <v>786.87494237823387</v>
      </c>
      <c r="O86" s="9">
        <v>774.45277770352743</v>
      </c>
      <c r="P86" s="9">
        <v>832.25244289384318</v>
      </c>
      <c r="Q86" s="9">
        <v>924.64575939312999</v>
      </c>
      <c r="R86" s="9">
        <v>1033.2378736543412</v>
      </c>
      <c r="S86" s="9">
        <v>1127.5426028932764</v>
      </c>
      <c r="T86" s="9">
        <v>1217.3681060681458</v>
      </c>
      <c r="U86" s="9">
        <v>1330.2662848462785</v>
      </c>
      <c r="V86" s="9">
        <v>1451.2169702588865</v>
      </c>
      <c r="W86" s="9">
        <v>1574.3754326216624</v>
      </c>
      <c r="X86" s="9">
        <v>1676.6581045132361</v>
      </c>
      <c r="Y86" s="9">
        <v>1834.2359783154975</v>
      </c>
      <c r="Z86" s="9">
        <v>1943.0835199676203</v>
      </c>
      <c r="AA86" s="9">
        <v>2030.2359757091078</v>
      </c>
      <c r="AB86" s="9">
        <v>2109.2766069607792</v>
      </c>
      <c r="AC86" s="9">
        <v>2174.8990287766205</v>
      </c>
      <c r="AD86" s="9">
        <v>2241.7071570252187</v>
      </c>
      <c r="AE86" s="9">
        <v>2474.6436433185936</v>
      </c>
      <c r="AF86" s="9">
        <v>2718.9336599822032</v>
      </c>
      <c r="AG86" s="9">
        <v>2956.364589096298</v>
      </c>
      <c r="AH86" s="9">
        <v>3129.7493105413068</v>
      </c>
      <c r="AI86" s="9">
        <v>3304.8121629285756</v>
      </c>
      <c r="AJ86" s="9">
        <v>3562.6306182745411</v>
      </c>
      <c r="AK86" s="9">
        <v>3829.1200371871896</v>
      </c>
      <c r="AL86" s="9">
        <v>4080.679902233745</v>
      </c>
      <c r="AM86" s="9">
        <v>4316.7644329725154</v>
      </c>
      <c r="AN86" s="9">
        <v>4553.7381134285397</v>
      </c>
      <c r="AO86" s="9">
        <v>4826.463485462149</v>
      </c>
      <c r="AP86" s="9">
        <v>5101.5936296020118</v>
      </c>
      <c r="AQ86" s="9">
        <v>5371.3131702148939</v>
      </c>
      <c r="AR86" s="9">
        <v>5635.939034670514</v>
      </c>
      <c r="AS86" s="9">
        <v>5892.806679366613</v>
      </c>
      <c r="AT86" s="9">
        <v>6132.8169899053973</v>
      </c>
      <c r="AU86" s="9">
        <v>6363.0428443483825</v>
      </c>
      <c r="AV86" s="9">
        <v>6586.5645020067914</v>
      </c>
      <c r="AW86" s="9">
        <v>6804.7838100818935</v>
      </c>
      <c r="AX86" s="9">
        <v>7011.9206937421768</v>
      </c>
    </row>
    <row r="87" spans="1:50">
      <c r="A87" s="51"/>
      <c r="B87" s="55"/>
      <c r="C87" t="s">
        <v>173</v>
      </c>
      <c r="D87" s="9">
        <v>27.407732926387855</v>
      </c>
      <c r="E87" s="9">
        <v>27.847772943803445</v>
      </c>
      <c r="F87" s="9">
        <v>28.293391019397095</v>
      </c>
      <c r="G87" s="9">
        <v>37.096302727810404</v>
      </c>
      <c r="H87" s="9">
        <v>50.465138905426464</v>
      </c>
      <c r="I87" s="9">
        <v>64.135439670678693</v>
      </c>
      <c r="J87" s="9">
        <v>86.923872203669319</v>
      </c>
      <c r="K87" s="9">
        <v>120.15636091931428</v>
      </c>
      <c r="L87" s="9">
        <v>164.04637472655511</v>
      </c>
      <c r="M87" s="9">
        <v>218.73914174865655</v>
      </c>
      <c r="N87" s="9">
        <v>289.67930146745249</v>
      </c>
      <c r="O87" s="9">
        <v>379.43250930065636</v>
      </c>
      <c r="P87" s="9">
        <v>419.90795603311</v>
      </c>
      <c r="Q87" s="9">
        <v>467.63341462147497</v>
      </c>
      <c r="R87" s="9">
        <v>522.34158575574418</v>
      </c>
      <c r="S87" s="9">
        <v>569.65582445298594</v>
      </c>
      <c r="T87" s="9">
        <v>614.67016138257418</v>
      </c>
      <c r="U87" s="9">
        <v>671.3117144181881</v>
      </c>
      <c r="V87" s="9">
        <v>731.99293038634084</v>
      </c>
      <c r="W87" s="9">
        <v>793.76687020086467</v>
      </c>
      <c r="X87" s="9">
        <v>874.62751468240992</v>
      </c>
      <c r="Y87" s="9">
        <v>1015.0560084215568</v>
      </c>
      <c r="Z87" s="9">
        <v>1185.6808589341661</v>
      </c>
      <c r="AA87" s="9">
        <v>1346.658170641462</v>
      </c>
      <c r="AB87" s="9">
        <v>1498.6388004237294</v>
      </c>
      <c r="AC87" s="9">
        <v>1634.6436883248218</v>
      </c>
      <c r="AD87" s="9">
        <v>1767.2604496703912</v>
      </c>
      <c r="AE87" s="9">
        <v>1925.4492935475246</v>
      </c>
      <c r="AF87" s="9">
        <v>2081.5113086410529</v>
      </c>
      <c r="AG87" s="9">
        <v>2231.7471524875091</v>
      </c>
      <c r="AH87" s="9">
        <v>2334.3979147177988</v>
      </c>
      <c r="AI87" s="9">
        <v>2439.584398659521</v>
      </c>
      <c r="AJ87" s="9">
        <v>2571.4621297106578</v>
      </c>
      <c r="AK87" s="9">
        <v>2705.4037300882919</v>
      </c>
      <c r="AL87" s="9">
        <v>2828.2294195894965</v>
      </c>
      <c r="AM87" s="9">
        <v>2943.2169595492969</v>
      </c>
      <c r="AN87" s="9">
        <v>3059.2795346424596</v>
      </c>
      <c r="AO87" s="9">
        <v>3200.6364707586126</v>
      </c>
      <c r="AP87" s="9">
        <v>3343.8323107008318</v>
      </c>
      <c r="AQ87" s="9">
        <v>3483.6551898812259</v>
      </c>
      <c r="AR87" s="9">
        <v>3620.3865914813796</v>
      </c>
      <c r="AS87" s="9">
        <v>3752.3922344943262</v>
      </c>
      <c r="AT87" s="9">
        <v>3844.6752644994763</v>
      </c>
      <c r="AU87" s="9">
        <v>3928.4235931208646</v>
      </c>
      <c r="AV87" s="9">
        <v>4008.5652116427464</v>
      </c>
      <c r="AW87" s="9">
        <v>4086.3204454127249</v>
      </c>
      <c r="AX87" s="9">
        <v>4158.3192906493059</v>
      </c>
    </row>
    <row r="88" spans="1:50">
      <c r="A88" s="51"/>
      <c r="B88" s="55"/>
      <c r="C88" t="s">
        <v>174</v>
      </c>
      <c r="D88" s="9">
        <v>1370.3866463193804</v>
      </c>
      <c r="E88" s="9">
        <v>1392.388647190166</v>
      </c>
      <c r="F88" s="9">
        <v>1414.6695503450544</v>
      </c>
      <c r="G88" s="9">
        <v>1386.7703802325573</v>
      </c>
      <c r="H88" s="9">
        <v>1368.2904508987906</v>
      </c>
      <c r="I88" s="9">
        <v>1257.5868044319986</v>
      </c>
      <c r="J88" s="9">
        <v>1232.6186350805156</v>
      </c>
      <c r="K88" s="9">
        <v>1232.5094398606598</v>
      </c>
      <c r="L88" s="9">
        <v>1217.499471408745</v>
      </c>
      <c r="M88" s="9">
        <v>1174.8603099008701</v>
      </c>
      <c r="N88" s="9">
        <v>1126.2207464851901</v>
      </c>
      <c r="O88" s="9">
        <v>1067.9910527576492</v>
      </c>
      <c r="P88" s="9">
        <v>1144.6759366003268</v>
      </c>
      <c r="Q88" s="9">
        <v>1272.8748940512851</v>
      </c>
      <c r="R88" s="9">
        <v>1423.9811071698491</v>
      </c>
      <c r="S88" s="9">
        <v>1555.5949996140971</v>
      </c>
      <c r="T88" s="9">
        <v>1681.1271973558478</v>
      </c>
      <c r="U88" s="9">
        <v>1838.6146771489859</v>
      </c>
      <c r="V88" s="9">
        <v>2007.3375352792739</v>
      </c>
      <c r="W88" s="9">
        <v>2179.2069687987073</v>
      </c>
      <c r="X88" s="9">
        <v>2165.3703319026358</v>
      </c>
      <c r="Y88" s="9">
        <v>2230.8828584083726</v>
      </c>
      <c r="Z88" s="9">
        <v>2213.0283301776881</v>
      </c>
      <c r="AA88" s="9">
        <v>2172.4241471856794</v>
      </c>
      <c r="AB88" s="9">
        <v>2128.4839111347001</v>
      </c>
      <c r="AC88" s="9">
        <v>2079.2711425468706</v>
      </c>
      <c r="AD88" s="9">
        <v>2036.5107323588636</v>
      </c>
      <c r="AE88" s="9">
        <v>2031.2170336969345</v>
      </c>
      <c r="AF88" s="9">
        <v>2028.2690528630646</v>
      </c>
      <c r="AG88" s="9">
        <v>2023.7562582071371</v>
      </c>
      <c r="AH88" s="9">
        <v>1980.6581989368851</v>
      </c>
      <c r="AI88" s="9">
        <v>1946.1518649244497</v>
      </c>
      <c r="AJ88" s="9">
        <v>1938.5874773217097</v>
      </c>
      <c r="AK88" s="9">
        <v>1932.2959532713096</v>
      </c>
      <c r="AL88" s="9">
        <v>1917.7229244490854</v>
      </c>
      <c r="AM88" s="9">
        <v>1903.4616303006414</v>
      </c>
      <c r="AN88" s="9">
        <v>1890.6394981295364</v>
      </c>
      <c r="AO88" s="9">
        <v>1897.7018978853034</v>
      </c>
      <c r="AP88" s="9">
        <v>1906.4107369942201</v>
      </c>
      <c r="AQ88" s="9">
        <v>1913.4462007269067</v>
      </c>
      <c r="AR88" s="9">
        <v>1919.0980944976934</v>
      </c>
      <c r="AS88" s="9">
        <v>1922.6572042384771</v>
      </c>
      <c r="AT88" s="9">
        <v>1909.2727586227986</v>
      </c>
      <c r="AU88" s="9">
        <v>1892.6435727554531</v>
      </c>
      <c r="AV88" s="9">
        <v>1875.0589297572442</v>
      </c>
      <c r="AW88" s="9">
        <v>1857.1280635670491</v>
      </c>
      <c r="AX88" s="9">
        <v>1837.3928215285616</v>
      </c>
    </row>
    <row r="89" spans="1:50">
      <c r="A89" s="51"/>
      <c r="B89" s="55"/>
      <c r="C89" t="s">
        <v>175</v>
      </c>
      <c r="D89" s="9">
        <v>148.00175780249191</v>
      </c>
      <c r="E89" s="9">
        <v>150.37797389653653</v>
      </c>
      <c r="F89" s="9">
        <v>152.78328327431538</v>
      </c>
      <c r="G89" s="9">
        <v>171.09526229310384</v>
      </c>
      <c r="H89" s="9">
        <v>205.21111756827665</v>
      </c>
      <c r="I89" s="9">
        <v>208.05737197981767</v>
      </c>
      <c r="J89" s="9">
        <v>242.62933542948477</v>
      </c>
      <c r="K89" s="9">
        <v>295.42274071960617</v>
      </c>
      <c r="L89" s="9">
        <v>357.01446739926433</v>
      </c>
      <c r="M89" s="9">
        <v>403.45997181921672</v>
      </c>
      <c r="N89" s="9">
        <v>441.89986357187354</v>
      </c>
      <c r="O89" s="9">
        <v>468.53473934449408</v>
      </c>
      <c r="P89" s="9">
        <v>427.79671047203425</v>
      </c>
      <c r="Q89" s="9">
        <v>414.91324947060662</v>
      </c>
      <c r="R89" s="9">
        <v>418.21309527100152</v>
      </c>
      <c r="S89" s="9">
        <v>399.4657282535469</v>
      </c>
      <c r="T89" s="9">
        <v>381.54574804091186</v>
      </c>
      <c r="U89" s="9">
        <v>496.20110321355935</v>
      </c>
      <c r="V89" s="9">
        <v>618.71109631162108</v>
      </c>
      <c r="W89" s="9">
        <v>735.27214091043663</v>
      </c>
      <c r="X89" s="9">
        <v>652.04898573185835</v>
      </c>
      <c r="Y89" s="9">
        <v>695.92562691294097</v>
      </c>
      <c r="Z89" s="9">
        <v>691.56100194583519</v>
      </c>
      <c r="AA89" s="9">
        <v>671.96769233689963</v>
      </c>
      <c r="AB89" s="9">
        <v>648.2828061015872</v>
      </c>
      <c r="AC89" s="9">
        <v>620.50286688409437</v>
      </c>
      <c r="AD89" s="9">
        <v>595.96493276730791</v>
      </c>
      <c r="AE89" s="9">
        <v>616.60230542159661</v>
      </c>
      <c r="AF89" s="9">
        <v>642.90964185302903</v>
      </c>
      <c r="AG89" s="9">
        <v>670.97552029225494</v>
      </c>
      <c r="AH89" s="9">
        <v>670.73226122329561</v>
      </c>
      <c r="AI89" s="9">
        <v>663.88658539664846</v>
      </c>
      <c r="AJ89" s="9">
        <v>691.45193215688914</v>
      </c>
      <c r="AK89" s="9">
        <v>724.20952571761234</v>
      </c>
      <c r="AL89" s="9">
        <v>756.68492027978152</v>
      </c>
      <c r="AM89" s="9">
        <v>787.74369163306892</v>
      </c>
      <c r="AN89" s="9">
        <v>821.16784008582556</v>
      </c>
      <c r="AO89" s="9">
        <v>830.79334692728901</v>
      </c>
      <c r="AP89" s="9">
        <v>838.06720265403669</v>
      </c>
      <c r="AQ89" s="9">
        <v>844.93746191839739</v>
      </c>
      <c r="AR89" s="9">
        <v>851.77975252475062</v>
      </c>
      <c r="AS89" s="9">
        <v>858.5210621149588</v>
      </c>
      <c r="AT89" s="9">
        <v>867.85522448836946</v>
      </c>
      <c r="AU89" s="9">
        <v>877.72097448025011</v>
      </c>
      <c r="AV89" s="9">
        <v>887.90082405887881</v>
      </c>
      <c r="AW89" s="9">
        <v>898.28440622504468</v>
      </c>
      <c r="AX89" s="9">
        <v>907.9103459741126</v>
      </c>
    </row>
    <row r="90" spans="1:50">
      <c r="A90" s="51"/>
      <c r="B90" s="56" t="s">
        <v>176</v>
      </c>
      <c r="C90" t="s">
        <v>177</v>
      </c>
      <c r="D90" s="9">
        <v>20161.674819982985</v>
      </c>
      <c r="E90" s="9">
        <v>20485.377030696309</v>
      </c>
      <c r="F90" s="9">
        <v>20795.788067878955</v>
      </c>
      <c r="G90" s="9">
        <v>20292.212577275615</v>
      </c>
      <c r="H90" s="9">
        <v>22024.559083215354</v>
      </c>
      <c r="I90" s="9">
        <v>16685.86321171977</v>
      </c>
      <c r="J90" s="9">
        <v>18216.28220856328</v>
      </c>
      <c r="K90" s="9">
        <v>19933.631489027037</v>
      </c>
      <c r="L90" s="9">
        <v>20919.469810010807</v>
      </c>
      <c r="M90" s="9">
        <v>19140.087794984716</v>
      </c>
      <c r="N90" s="9">
        <v>17040.832816403959</v>
      </c>
      <c r="O90" s="9">
        <v>14536.250077392693</v>
      </c>
      <c r="P90" s="9">
        <v>13026.293404553671</v>
      </c>
      <c r="Q90" s="9">
        <v>14186.668561169627</v>
      </c>
      <c r="R90" s="9">
        <v>15748.866298109897</v>
      </c>
      <c r="S90" s="9">
        <v>14570.694772627616</v>
      </c>
      <c r="T90" s="9">
        <v>14964.916687961568</v>
      </c>
      <c r="U90" s="9">
        <v>15622.983097403774</v>
      </c>
      <c r="V90" s="9">
        <v>16340.041399559983</v>
      </c>
      <c r="W90" s="9">
        <v>17094.634228790259</v>
      </c>
      <c r="X90" s="9">
        <v>16179.56180125181</v>
      </c>
      <c r="Y90" s="9">
        <v>16017.865563486426</v>
      </c>
      <c r="Z90" s="9">
        <v>14972.876686248097</v>
      </c>
      <c r="AA90" s="9">
        <v>13998.969591757068</v>
      </c>
      <c r="AB90" s="9">
        <v>13109.786792258537</v>
      </c>
      <c r="AC90" s="9">
        <v>12306.503209367858</v>
      </c>
      <c r="AD90" s="9">
        <v>11581.699808119563</v>
      </c>
      <c r="AE90" s="9">
        <v>10982.549576272882</v>
      </c>
      <c r="AF90" s="9">
        <v>10410.005450222672</v>
      </c>
      <c r="AG90" s="9">
        <v>9853.698628308397</v>
      </c>
      <c r="AH90" s="9">
        <v>9378.7420289013189</v>
      </c>
      <c r="AI90" s="9">
        <v>8953.4705012093455</v>
      </c>
      <c r="AJ90" s="9">
        <v>8511.8863205686885</v>
      </c>
      <c r="AK90" s="9">
        <v>8095.2348807044491</v>
      </c>
      <c r="AL90" s="9">
        <v>7667.3038910914838</v>
      </c>
      <c r="AM90" s="9">
        <v>7310.5372477946903</v>
      </c>
      <c r="AN90" s="9">
        <v>6968.3305845852065</v>
      </c>
      <c r="AO90" s="9">
        <v>6727.4304265845585</v>
      </c>
      <c r="AP90" s="9">
        <v>6513.4763008356404</v>
      </c>
      <c r="AQ90" s="9">
        <v>6295.5374387646452</v>
      </c>
      <c r="AR90" s="9">
        <v>6073.4935594684039</v>
      </c>
      <c r="AS90" s="9">
        <v>5845.8088473601047</v>
      </c>
      <c r="AT90" s="9">
        <v>5528.7819245951559</v>
      </c>
      <c r="AU90" s="9">
        <v>5198.9272354286013</v>
      </c>
      <c r="AV90" s="9">
        <v>4863.7086167282123</v>
      </c>
      <c r="AW90" s="9">
        <v>4523.7099213433339</v>
      </c>
      <c r="AX90" s="9">
        <v>4170.5351182240365</v>
      </c>
    </row>
    <row r="91" spans="1:50">
      <c r="A91" s="51"/>
      <c r="B91" s="56"/>
      <c r="C91" t="s">
        <v>178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</row>
    <row r="92" spans="1:50">
      <c r="A92" s="51"/>
      <c r="B92" s="56"/>
      <c r="C92" t="s">
        <v>179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</row>
    <row r="93" spans="1:50">
      <c r="A93" s="51"/>
      <c r="B93" s="56"/>
      <c r="C93" t="s">
        <v>180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</row>
    <row r="94" spans="1:50">
      <c r="A94" s="51"/>
      <c r="B94" s="56"/>
      <c r="C94" t="s">
        <v>181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</row>
    <row r="95" spans="1:50">
      <c r="A95" s="51"/>
      <c r="B95" s="56"/>
      <c r="C95" t="s">
        <v>182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</row>
    <row r="98" spans="1:50">
      <c r="A98" s="51" t="s">
        <v>193</v>
      </c>
      <c r="B98" s="42" t="s">
        <v>184</v>
      </c>
      <c r="C98" t="s">
        <v>185</v>
      </c>
      <c r="D98" s="9">
        <v>26.033036884464661</v>
      </c>
      <c r="E98" s="9">
        <v>26.137357423190821</v>
      </c>
      <c r="F98" s="9">
        <v>26.24098766811008</v>
      </c>
      <c r="G98" s="9">
        <v>25.934887250233967</v>
      </c>
      <c r="H98" s="9">
        <v>24.359858661388344</v>
      </c>
      <c r="I98" s="9">
        <v>22.279241747954917</v>
      </c>
      <c r="J98" s="9">
        <v>20.769287142363748</v>
      </c>
      <c r="K98" s="9">
        <v>19.293836817196837</v>
      </c>
      <c r="L98" s="9">
        <v>18.086009931559747</v>
      </c>
      <c r="M98" s="9">
        <v>17.450072928224412</v>
      </c>
      <c r="N98" s="9">
        <v>16.479567288087335</v>
      </c>
      <c r="O98" s="9">
        <v>15.332642487707288</v>
      </c>
      <c r="P98" s="9">
        <v>13.05105010443819</v>
      </c>
      <c r="Q98" s="9">
        <v>10.537913434917716</v>
      </c>
      <c r="R98" s="9">
        <v>8.2973682459823372</v>
      </c>
      <c r="S98" s="9">
        <v>7.1319340179201127</v>
      </c>
      <c r="T98" s="9">
        <v>6.3360670986666126</v>
      </c>
      <c r="U98" s="9">
        <v>5.9081382025311342</v>
      </c>
      <c r="V98" s="9">
        <v>5.6915985611268631</v>
      </c>
      <c r="W98" s="9">
        <v>5.5972998589826011</v>
      </c>
      <c r="X98" s="9">
        <v>5.7772738135370574</v>
      </c>
      <c r="Y98" s="9">
        <v>5.8528229595897372</v>
      </c>
      <c r="Z98" s="9">
        <v>5.9152500967843968</v>
      </c>
      <c r="AA98" s="9">
        <v>5.9491297502739817</v>
      </c>
      <c r="AB98" s="9">
        <v>5.9504943195459967</v>
      </c>
      <c r="AC98" s="9">
        <v>5.9348358550774094</v>
      </c>
      <c r="AD98" s="9">
        <v>5.9045123056031779</v>
      </c>
      <c r="AE98" s="9">
        <v>5.8804328320009187</v>
      </c>
      <c r="AF98" s="9">
        <v>5.8548095894674583</v>
      </c>
      <c r="AG98" s="9">
        <v>5.8213312494943681</v>
      </c>
      <c r="AH98" s="9">
        <v>5.8018273809755758</v>
      </c>
      <c r="AI98" s="9">
        <v>5.8001795091469486</v>
      </c>
      <c r="AJ98" s="9">
        <v>5.8036293639174978</v>
      </c>
      <c r="AK98" s="9">
        <v>5.8110223988032557</v>
      </c>
      <c r="AL98" s="9">
        <v>5.8094677197066735</v>
      </c>
      <c r="AM98" s="9">
        <v>5.8022240500787792</v>
      </c>
      <c r="AN98" s="9">
        <v>5.7911450662043915</v>
      </c>
      <c r="AO98" s="9">
        <v>5.7689838461400802</v>
      </c>
      <c r="AP98" s="9">
        <v>5.7412816604003858</v>
      </c>
      <c r="AQ98" s="9">
        <v>5.7068983479622402</v>
      </c>
      <c r="AR98" s="9">
        <v>5.6685128386171941</v>
      </c>
      <c r="AS98" s="9">
        <v>5.6280344816493519</v>
      </c>
      <c r="AT98" s="9">
        <v>5.5838156789357418</v>
      </c>
      <c r="AU98" s="9">
        <v>5.5375431379898883</v>
      </c>
      <c r="AV98" s="9">
        <v>5.4905650082569606</v>
      </c>
      <c r="AW98" s="9">
        <v>5.4438511380901531</v>
      </c>
      <c r="AX98" s="9">
        <v>5.3954033281583396</v>
      </c>
    </row>
    <row r="99" spans="1:50">
      <c r="A99" s="51"/>
      <c r="B99" s="55" t="s">
        <v>164</v>
      </c>
      <c r="C99" t="s">
        <v>165</v>
      </c>
      <c r="D99" s="9">
        <v>767.9766393350144</v>
      </c>
      <c r="E99" s="9">
        <v>771.05410344725396</v>
      </c>
      <c r="F99" s="9">
        <v>774.18501378240728</v>
      </c>
      <c r="G99" s="9">
        <v>775.23373993991993</v>
      </c>
      <c r="H99" s="9">
        <v>770.06582797622025</v>
      </c>
      <c r="I99" s="9">
        <v>752.59157199928109</v>
      </c>
      <c r="J99" s="9">
        <v>731.62116628490435</v>
      </c>
      <c r="K99" s="9">
        <v>708.93912741815336</v>
      </c>
      <c r="L99" s="9">
        <v>684.16274914782321</v>
      </c>
      <c r="M99" s="9">
        <v>659.83586408890972</v>
      </c>
      <c r="N99" s="9">
        <v>635.50578077397176</v>
      </c>
      <c r="O99" s="9">
        <v>619.50161826208489</v>
      </c>
      <c r="P99" s="9">
        <v>599.65959526921529</v>
      </c>
      <c r="Q99" s="9">
        <v>582.63149857416124</v>
      </c>
      <c r="R99" s="9">
        <v>566.12007550813962</v>
      </c>
      <c r="S99" s="9">
        <v>552.01550131566182</v>
      </c>
      <c r="T99" s="9">
        <v>542.12782730015829</v>
      </c>
      <c r="U99" s="9">
        <v>533.50543370512321</v>
      </c>
      <c r="V99" s="9">
        <v>527.18862821871198</v>
      </c>
      <c r="W99" s="9">
        <v>522.4206956423991</v>
      </c>
      <c r="X99" s="9">
        <v>512.55156456751865</v>
      </c>
      <c r="Y99" s="9">
        <v>498.70238527104556</v>
      </c>
      <c r="Z99" s="9">
        <v>482.30749424265201</v>
      </c>
      <c r="AA99" s="9">
        <v>465.81729544847474</v>
      </c>
      <c r="AB99" s="9">
        <v>449.90007350268957</v>
      </c>
      <c r="AC99" s="9">
        <v>434.65359661375106</v>
      </c>
      <c r="AD99" s="9">
        <v>419.81211684563254</v>
      </c>
      <c r="AE99" s="9">
        <v>403.04023943817469</v>
      </c>
      <c r="AF99" s="9">
        <v>385.96777595066578</v>
      </c>
      <c r="AG99" s="9">
        <v>368.28687024682591</v>
      </c>
      <c r="AH99" s="9">
        <v>350.40318583354724</v>
      </c>
      <c r="AI99" s="9">
        <v>332.62243610835952</v>
      </c>
      <c r="AJ99" s="9">
        <v>313.62690000791326</v>
      </c>
      <c r="AK99" s="9">
        <v>293.99152105736806</v>
      </c>
      <c r="AL99" s="9">
        <v>273.09528646579025</v>
      </c>
      <c r="AM99" s="9">
        <v>251.41220340550353</v>
      </c>
      <c r="AN99" s="9">
        <v>228.32308943922621</v>
      </c>
      <c r="AO99" s="9">
        <v>210.37672499022031</v>
      </c>
      <c r="AP99" s="9">
        <v>194.69906532571795</v>
      </c>
      <c r="AQ99" s="9">
        <v>179.55576001225594</v>
      </c>
      <c r="AR99" s="9">
        <v>164.01314362833313</v>
      </c>
      <c r="AS99" s="9">
        <v>147.37342219794525</v>
      </c>
      <c r="AT99" s="9">
        <v>137.4806917800862</v>
      </c>
      <c r="AU99" s="9">
        <v>130.67084382186079</v>
      </c>
      <c r="AV99" s="9">
        <v>125.27752806281501</v>
      </c>
      <c r="AW99" s="9">
        <v>120.47213443521952</v>
      </c>
      <c r="AX99" s="9">
        <v>115.7702951797197</v>
      </c>
    </row>
    <row r="100" spans="1:50">
      <c r="A100" s="51"/>
      <c r="B100" s="55"/>
      <c r="C100" t="s">
        <v>166</v>
      </c>
      <c r="D100" s="9">
        <v>108.78132234007045</v>
      </c>
      <c r="E100" s="9">
        <v>109.21723483849399</v>
      </c>
      <c r="F100" s="9">
        <v>109.66089998380721</v>
      </c>
      <c r="G100" s="9">
        <v>135.79574084624574</v>
      </c>
      <c r="H100" s="9">
        <v>175.26013033011913</v>
      </c>
      <c r="I100" s="9">
        <v>220.81671741908144</v>
      </c>
      <c r="J100" s="9">
        <v>269.00574945222235</v>
      </c>
      <c r="K100" s="9">
        <v>317.16408855874295</v>
      </c>
      <c r="L100" s="9">
        <v>362.73126045436516</v>
      </c>
      <c r="M100" s="9">
        <v>405.37359570186834</v>
      </c>
      <c r="N100" s="9">
        <v>444.12088774488058</v>
      </c>
      <c r="O100" s="9">
        <v>485.24151708203362</v>
      </c>
      <c r="P100" s="9">
        <v>500.4591425077229</v>
      </c>
      <c r="Q100" s="9">
        <v>504.86275144557163</v>
      </c>
      <c r="R100" s="9">
        <v>502.83495011457177</v>
      </c>
      <c r="S100" s="9">
        <v>499.66366616647895</v>
      </c>
      <c r="T100" s="9">
        <v>498.72760477866376</v>
      </c>
      <c r="U100" s="9">
        <v>509.56856884730689</v>
      </c>
      <c r="V100" s="9">
        <v>527.54849290653624</v>
      </c>
      <c r="W100" s="9">
        <v>549.26724788353147</v>
      </c>
      <c r="X100" s="9">
        <v>589.4098831927372</v>
      </c>
      <c r="Y100" s="9">
        <v>618.56268893488493</v>
      </c>
      <c r="Z100" s="9">
        <v>633.96235243535284</v>
      </c>
      <c r="AA100" s="9">
        <v>643.59106098182747</v>
      </c>
      <c r="AB100" s="9">
        <v>651.42271949188444</v>
      </c>
      <c r="AC100" s="9">
        <v>659.1285739773607</v>
      </c>
      <c r="AD100" s="9">
        <v>667.57586589469588</v>
      </c>
      <c r="AE100" s="9">
        <v>729.63547663341888</v>
      </c>
      <c r="AF100" s="9">
        <v>824.72546451445032</v>
      </c>
      <c r="AG100" s="9">
        <v>941.97271385113925</v>
      </c>
      <c r="AH100" s="9">
        <v>1076.4937258341949</v>
      </c>
      <c r="AI100" s="9">
        <v>1228.3680616291083</v>
      </c>
      <c r="AJ100" s="9">
        <v>1402.6267049315504</v>
      </c>
      <c r="AK100" s="9">
        <v>1600.7675238110457</v>
      </c>
      <c r="AL100" s="9">
        <v>1821.3209967438715</v>
      </c>
      <c r="AM100" s="9">
        <v>2066.3525146295756</v>
      </c>
      <c r="AN100" s="9">
        <v>2341.94020673045</v>
      </c>
      <c r="AO100" s="9">
        <v>2541.8288697951507</v>
      </c>
      <c r="AP100" s="9">
        <v>2706.7181706783917</v>
      </c>
      <c r="AQ100" s="9">
        <v>2861.1501806122715</v>
      </c>
      <c r="AR100" s="9">
        <v>3023.3075381789658</v>
      </c>
      <c r="AS100" s="9">
        <v>3206.4346208602497</v>
      </c>
      <c r="AT100" s="9">
        <v>3280.4231501234271</v>
      </c>
      <c r="AU100" s="9">
        <v>3296.8059209943963</v>
      </c>
      <c r="AV100" s="9">
        <v>3286.9022972584171</v>
      </c>
      <c r="AW100" s="9">
        <v>3268.2911606676921</v>
      </c>
      <c r="AX100" s="9">
        <v>3248.7195893638791</v>
      </c>
    </row>
    <row r="101" spans="1:50">
      <c r="A101" s="51"/>
      <c r="B101" s="55" t="s">
        <v>167</v>
      </c>
      <c r="C101" t="s">
        <v>168</v>
      </c>
      <c r="D101" s="9">
        <v>6778.6761662165391</v>
      </c>
      <c r="E101" s="9">
        <v>6805.8399255830764</v>
      </c>
      <c r="F101" s="9">
        <v>6832.8829942439115</v>
      </c>
      <c r="G101" s="9">
        <v>6932.4055601233795</v>
      </c>
      <c r="H101" s="9">
        <v>6955.751956520915</v>
      </c>
      <c r="I101" s="9">
        <v>6582.2558074812687</v>
      </c>
      <c r="J101" s="9">
        <v>6574.1137063776214</v>
      </c>
      <c r="K101" s="9">
        <v>6692.8671694327986</v>
      </c>
      <c r="L101" s="9">
        <v>6776.6201525218185</v>
      </c>
      <c r="M101" s="9">
        <v>6784.3462053016183</v>
      </c>
      <c r="N101" s="9">
        <v>6714.6938690359502</v>
      </c>
      <c r="O101" s="9">
        <v>6547.182279052895</v>
      </c>
      <c r="P101" s="9">
        <v>6352.597827844821</v>
      </c>
      <c r="Q101" s="9">
        <v>6205.8694137460297</v>
      </c>
      <c r="R101" s="9">
        <v>6033.3679415385632</v>
      </c>
      <c r="S101" s="9">
        <v>5775.202512232363</v>
      </c>
      <c r="T101" s="9">
        <v>5443.3366982689658</v>
      </c>
      <c r="U101" s="9">
        <v>5376.1997386672338</v>
      </c>
      <c r="V101" s="9">
        <v>5343.1102269054272</v>
      </c>
      <c r="W101" s="9">
        <v>5372.9539401223974</v>
      </c>
      <c r="X101" s="9">
        <v>5366.3844856222222</v>
      </c>
      <c r="Y101" s="9">
        <v>5306.1733973123501</v>
      </c>
      <c r="Z101" s="9">
        <v>5287.0112433101376</v>
      </c>
      <c r="AA101" s="9">
        <v>5257.6488572647086</v>
      </c>
      <c r="AB101" s="9">
        <v>5228.2421461845079</v>
      </c>
      <c r="AC101" s="9">
        <v>5195.5598383247707</v>
      </c>
      <c r="AD101" s="9">
        <v>5168.3235376151597</v>
      </c>
      <c r="AE101" s="9">
        <v>5156.0512583038972</v>
      </c>
      <c r="AF101" s="9">
        <v>5114.5807181818518</v>
      </c>
      <c r="AG101" s="9">
        <v>5063.1478323744414</v>
      </c>
      <c r="AH101" s="9">
        <v>5006.2928266395184</v>
      </c>
      <c r="AI101" s="9">
        <v>4945.487757616379</v>
      </c>
      <c r="AJ101" s="9">
        <v>4898.5107446779384</v>
      </c>
      <c r="AK101" s="9">
        <v>4858.3500556201216</v>
      </c>
      <c r="AL101" s="9">
        <v>4822.1745265165346</v>
      </c>
      <c r="AM101" s="9">
        <v>4794.6826007530481</v>
      </c>
      <c r="AN101" s="9">
        <v>4774.6082603166087</v>
      </c>
      <c r="AO101" s="9">
        <v>4711.0092135357818</v>
      </c>
      <c r="AP101" s="9">
        <v>4629.3927783565114</v>
      </c>
      <c r="AQ101" s="9">
        <v>4537.9457139869446</v>
      </c>
      <c r="AR101" s="9">
        <v>4443.9767559655784</v>
      </c>
      <c r="AS101" s="9">
        <v>4343.2913915121026</v>
      </c>
      <c r="AT101" s="9">
        <v>4231.9789926145459</v>
      </c>
      <c r="AU101" s="9">
        <v>4121.3728163573078</v>
      </c>
      <c r="AV101" s="9">
        <v>4007.6427733877745</v>
      </c>
      <c r="AW101" s="9">
        <v>3893.0259351826448</v>
      </c>
      <c r="AX101" s="9">
        <v>3777.3114763674807</v>
      </c>
    </row>
    <row r="102" spans="1:50">
      <c r="A102" s="51"/>
      <c r="B102" s="55"/>
      <c r="C102" t="s">
        <v>169</v>
      </c>
      <c r="D102" s="9">
        <v>61.800785421419405</v>
      </c>
      <c r="E102" s="9">
        <v>62.048435791888011</v>
      </c>
      <c r="F102" s="9">
        <v>62.294990602862413</v>
      </c>
      <c r="G102" s="9">
        <v>61.424105908356047</v>
      </c>
      <c r="H102" s="9">
        <v>59.019995264946992</v>
      </c>
      <c r="I102" s="9">
        <v>53.098650031929651</v>
      </c>
      <c r="J102" s="9">
        <v>50.45471691330826</v>
      </c>
      <c r="K102" s="9">
        <v>48.808464409708527</v>
      </c>
      <c r="L102" s="9">
        <v>46.724001015767463</v>
      </c>
      <c r="M102" s="9">
        <v>44.183720685714768</v>
      </c>
      <c r="N102" s="9">
        <v>41.291962815684428</v>
      </c>
      <c r="O102" s="9">
        <v>38.019595927614283</v>
      </c>
      <c r="P102" s="9">
        <v>34.311587939661713</v>
      </c>
      <c r="Q102" s="9">
        <v>30.688091522692957</v>
      </c>
      <c r="R102" s="9">
        <v>26.813102259465602</v>
      </c>
      <c r="S102" s="9">
        <v>22.513148132257328</v>
      </c>
      <c r="T102" s="9">
        <v>17.987607594722359</v>
      </c>
      <c r="U102" s="9">
        <v>18.40081182653141</v>
      </c>
      <c r="V102" s="9">
        <v>20.083943676454219</v>
      </c>
      <c r="W102" s="9">
        <v>22.447687666549161</v>
      </c>
      <c r="X102" s="9">
        <v>19.43377448047859</v>
      </c>
      <c r="Y102" s="9">
        <v>15.777097258755976</v>
      </c>
      <c r="Z102" s="9">
        <v>13.209473125885937</v>
      </c>
      <c r="AA102" s="9">
        <v>10.899591145583262</v>
      </c>
      <c r="AB102" s="9">
        <v>8.4659116884623735</v>
      </c>
      <c r="AC102" s="9">
        <v>7.196329101512581</v>
      </c>
      <c r="AD102" s="9">
        <v>6.403260334645303</v>
      </c>
      <c r="AE102" s="9">
        <v>6.059673550799376</v>
      </c>
      <c r="AF102" s="9">
        <v>5.8800824329469634</v>
      </c>
      <c r="AG102" s="9">
        <v>5.7874800933571819</v>
      </c>
      <c r="AH102" s="9">
        <v>5.7382515323523418</v>
      </c>
      <c r="AI102" s="9">
        <v>5.7103647873539023</v>
      </c>
      <c r="AJ102" s="9">
        <v>5.3945492866091316</v>
      </c>
      <c r="AK102" s="9">
        <v>4.8875264830011007</v>
      </c>
      <c r="AL102" s="9">
        <v>4.2208603646037064</v>
      </c>
      <c r="AM102" s="9">
        <v>4.0064517713553371</v>
      </c>
      <c r="AN102" s="9">
        <v>3.9929821076554011</v>
      </c>
      <c r="AO102" s="9">
        <v>3.9681766905867701</v>
      </c>
      <c r="AP102" s="9">
        <v>3.9398569307766542</v>
      </c>
      <c r="AQ102" s="9">
        <v>3.9061047341850514</v>
      </c>
      <c r="AR102" s="9">
        <v>3.8691731923811354</v>
      </c>
      <c r="AS102" s="9">
        <v>3.8237448957939906</v>
      </c>
      <c r="AT102" s="9">
        <v>3.8117741923563484</v>
      </c>
      <c r="AU102" s="9">
        <v>3.8219533297795376</v>
      </c>
      <c r="AV102" s="9">
        <v>3.8402180204381273</v>
      </c>
      <c r="AW102" s="9">
        <v>3.8626782414241472</v>
      </c>
      <c r="AX102" s="9">
        <v>3.8862614963982338</v>
      </c>
    </row>
    <row r="103" spans="1:50">
      <c r="A103" s="51"/>
      <c r="B103" s="55"/>
      <c r="C103" t="s">
        <v>170</v>
      </c>
      <c r="D103" s="9">
        <v>215.76065805704101</v>
      </c>
      <c r="E103" s="9">
        <v>216.62526206710413</v>
      </c>
      <c r="F103" s="9">
        <v>217.48602951735276</v>
      </c>
      <c r="G103" s="9">
        <v>220.81030165158447</v>
      </c>
      <c r="H103" s="9">
        <v>221.79943014343777</v>
      </c>
      <c r="I103" s="9">
        <v>210.18284165388556</v>
      </c>
      <c r="J103" s="9">
        <v>211.18665625036317</v>
      </c>
      <c r="K103" s="9">
        <v>216.46714206144847</v>
      </c>
      <c r="L103" s="9">
        <v>219.76302978679661</v>
      </c>
      <c r="M103" s="9">
        <v>220.46364476117165</v>
      </c>
      <c r="N103" s="9">
        <v>218.57430634575894</v>
      </c>
      <c r="O103" s="9">
        <v>213.454651651966</v>
      </c>
      <c r="P103" s="9">
        <v>219.95364380112082</v>
      </c>
      <c r="Q103" s="9">
        <v>234.77578726807755</v>
      </c>
      <c r="R103" s="9">
        <v>252.64167244388904</v>
      </c>
      <c r="S103" s="9">
        <v>269.0589038533343</v>
      </c>
      <c r="T103" s="9">
        <v>282.56301136492738</v>
      </c>
      <c r="U103" s="9">
        <v>269.54853197625863</v>
      </c>
      <c r="V103" s="9">
        <v>234.83711087962203</v>
      </c>
      <c r="W103" s="9">
        <v>188.51855674733633</v>
      </c>
      <c r="X103" s="9">
        <v>230.47398642345627</v>
      </c>
      <c r="Y103" s="9">
        <v>257.15811340113061</v>
      </c>
      <c r="Z103" s="9">
        <v>270.24008717370077</v>
      </c>
      <c r="AA103" s="9">
        <v>273.49442131694354</v>
      </c>
      <c r="AB103" s="9">
        <v>271.6532097622906</v>
      </c>
      <c r="AC103" s="9">
        <v>266.99876676742997</v>
      </c>
      <c r="AD103" s="9">
        <v>261.39117246563723</v>
      </c>
      <c r="AE103" s="9">
        <v>255.56992219578032</v>
      </c>
      <c r="AF103" s="9">
        <v>247.78750457134495</v>
      </c>
      <c r="AG103" s="9">
        <v>239.33367055099825</v>
      </c>
      <c r="AH103" s="9">
        <v>230.85763334791318</v>
      </c>
      <c r="AI103" s="9">
        <v>222.38481494419369</v>
      </c>
      <c r="AJ103" s="9">
        <v>206.34582508699967</v>
      </c>
      <c r="AK103" s="9">
        <v>185.36420584013968</v>
      </c>
      <c r="AL103" s="9">
        <v>160.05752666779699</v>
      </c>
      <c r="AM103" s="9">
        <v>130.65106188222609</v>
      </c>
      <c r="AN103" s="9">
        <v>91.774976130612046</v>
      </c>
      <c r="AO103" s="9">
        <v>78.059605930751417</v>
      </c>
      <c r="AP103" s="9">
        <v>73.43348276752144</v>
      </c>
      <c r="AQ103" s="9">
        <v>72.719922149684933</v>
      </c>
      <c r="AR103" s="9">
        <v>73.91478549792555</v>
      </c>
      <c r="AS103" s="9">
        <v>75.968351765408926</v>
      </c>
      <c r="AT103" s="9">
        <v>78.184299399425257</v>
      </c>
      <c r="AU103" s="9">
        <v>80.572954240830569</v>
      </c>
      <c r="AV103" s="9">
        <v>82.969505937398395</v>
      </c>
      <c r="AW103" s="9">
        <v>85.357293264070194</v>
      </c>
      <c r="AX103" s="9">
        <v>87.705306036805069</v>
      </c>
    </row>
    <row r="104" spans="1:50">
      <c r="A104" s="51"/>
      <c r="B104" s="55"/>
      <c r="C104" t="s">
        <v>171</v>
      </c>
      <c r="D104" s="9">
        <v>344.85065360996919</v>
      </c>
      <c r="E104" s="9">
        <v>346.23255177745216</v>
      </c>
      <c r="F104" s="9">
        <v>347.60832699943649</v>
      </c>
      <c r="G104" s="9">
        <v>337.69368083343716</v>
      </c>
      <c r="H104" s="9">
        <v>317.21093548761792</v>
      </c>
      <c r="I104" s="9">
        <v>277.83643139010326</v>
      </c>
      <c r="J104" s="9">
        <v>256.52153556782503</v>
      </c>
      <c r="K104" s="9">
        <v>240.93681121677795</v>
      </c>
      <c r="L104" s="9">
        <v>223.87855503001313</v>
      </c>
      <c r="M104" s="9">
        <v>205.49080588599858</v>
      </c>
      <c r="N104" s="9">
        <v>186.41635846418737</v>
      </c>
      <c r="O104" s="9">
        <v>166.62751296403925</v>
      </c>
      <c r="P104" s="9">
        <v>145.44500068680495</v>
      </c>
      <c r="Q104" s="9">
        <v>124.7744621146465</v>
      </c>
      <c r="R104" s="9">
        <v>103.0027668991743</v>
      </c>
      <c r="S104" s="9">
        <v>79.501066939242477</v>
      </c>
      <c r="T104" s="9">
        <v>55.162865975733844</v>
      </c>
      <c r="U104" s="9">
        <v>43.489124804483637</v>
      </c>
      <c r="V104" s="9">
        <v>35.675532909367135</v>
      </c>
      <c r="W104" s="9">
        <v>29.789746409797367</v>
      </c>
      <c r="X104" s="9">
        <v>29.339942616386196</v>
      </c>
      <c r="Y104" s="9">
        <v>22.70863592230118</v>
      </c>
      <c r="Z104" s="9">
        <v>18.664817332864811</v>
      </c>
      <c r="AA104" s="9">
        <v>15.383400488588915</v>
      </c>
      <c r="AB104" s="9">
        <v>12.124587811893303</v>
      </c>
      <c r="AC104" s="9">
        <v>10.727953882453033</v>
      </c>
      <c r="AD104" s="9">
        <v>10.101472909018682</v>
      </c>
      <c r="AE104" s="9">
        <v>9.4189159781661402</v>
      </c>
      <c r="AF104" s="9">
        <v>8.5773498128675509</v>
      </c>
      <c r="AG104" s="9">
        <v>7.5892211063915269</v>
      </c>
      <c r="AH104" s="9">
        <v>7.1524070667044963</v>
      </c>
      <c r="AI104" s="9">
        <v>6.9670077999761482</v>
      </c>
      <c r="AJ104" s="9">
        <v>6.903702035803347</v>
      </c>
      <c r="AK104" s="9">
        <v>6.9034678795790576</v>
      </c>
      <c r="AL104" s="9">
        <v>6.9315607009557034</v>
      </c>
      <c r="AM104" s="9">
        <v>6.981594810139014</v>
      </c>
      <c r="AN104" s="9">
        <v>7.0450507285985857</v>
      </c>
      <c r="AO104" s="9">
        <v>7.1077526031976772</v>
      </c>
      <c r="AP104" s="9">
        <v>7.1760020989831732</v>
      </c>
      <c r="AQ104" s="9">
        <v>7.2423772903494825</v>
      </c>
      <c r="AR104" s="9">
        <v>7.30891409765833</v>
      </c>
      <c r="AS104" s="9">
        <v>7.3643704319795855</v>
      </c>
      <c r="AT104" s="9">
        <v>7.4133504197332716</v>
      </c>
      <c r="AU104" s="9">
        <v>7.4682690430855256</v>
      </c>
      <c r="AV104" s="9">
        <v>7.5195772414671671</v>
      </c>
      <c r="AW104" s="9">
        <v>7.5690327044126455</v>
      </c>
      <c r="AX104" s="9">
        <v>7.6155775115737558</v>
      </c>
    </row>
    <row r="105" spans="1:50">
      <c r="A105" s="51"/>
      <c r="B105" s="55"/>
      <c r="C105" t="s">
        <v>172</v>
      </c>
      <c r="D105" s="9">
        <v>84.245272257154653</v>
      </c>
      <c r="E105" s="9">
        <v>84.582862997182431</v>
      </c>
      <c r="F105" s="9">
        <v>84.9189622046392</v>
      </c>
      <c r="G105" s="9">
        <v>126.40325627875529</v>
      </c>
      <c r="H105" s="9">
        <v>190.12546422351559</v>
      </c>
      <c r="I105" s="9">
        <v>254.05323771465837</v>
      </c>
      <c r="J105" s="9">
        <v>335.0918831869937</v>
      </c>
      <c r="K105" s="9">
        <v>422.81102455743661</v>
      </c>
      <c r="L105" s="9">
        <v>500.67935657308567</v>
      </c>
      <c r="M105" s="9">
        <v>560.27183874689024</v>
      </c>
      <c r="N105" s="9">
        <v>595.13568794733442</v>
      </c>
      <c r="O105" s="9">
        <v>598.51241058634253</v>
      </c>
      <c r="P105" s="9">
        <v>624.93074987818159</v>
      </c>
      <c r="Q105" s="9">
        <v>670.3741205605063</v>
      </c>
      <c r="R105" s="9">
        <v>721.97628338929337</v>
      </c>
      <c r="S105" s="9">
        <v>767.94640277904023</v>
      </c>
      <c r="T105" s="9">
        <v>804.91482995983597</v>
      </c>
      <c r="U105" s="9">
        <v>825.70371707398715</v>
      </c>
      <c r="V105" s="9">
        <v>821.73776812135111</v>
      </c>
      <c r="W105" s="9">
        <v>811.29792639575101</v>
      </c>
      <c r="X105" s="9">
        <v>807.84437892459221</v>
      </c>
      <c r="Y105" s="9">
        <v>816.55849208909149</v>
      </c>
      <c r="Z105" s="9">
        <v>829.65596280712816</v>
      </c>
      <c r="AA105" s="9">
        <v>839.26062862305889</v>
      </c>
      <c r="AB105" s="9">
        <v>846.97809876758356</v>
      </c>
      <c r="AC105" s="9">
        <v>851.95038770231997</v>
      </c>
      <c r="AD105" s="9">
        <v>855.948319507831</v>
      </c>
      <c r="AE105" s="9">
        <v>876.08299639031839</v>
      </c>
      <c r="AF105" s="9">
        <v>895.34165343527161</v>
      </c>
      <c r="AG105" s="9">
        <v>911.95579845939892</v>
      </c>
      <c r="AH105" s="9">
        <v>922.48494512590435</v>
      </c>
      <c r="AI105" s="9">
        <v>926.88172218617717</v>
      </c>
      <c r="AJ105" s="9">
        <v>941.25832293310214</v>
      </c>
      <c r="AK105" s="9">
        <v>959.86553194000805</v>
      </c>
      <c r="AL105" s="9">
        <v>979.9236721341266</v>
      </c>
      <c r="AM105" s="9">
        <v>1000.4373893654365</v>
      </c>
      <c r="AN105" s="9">
        <v>1021.1599920503553</v>
      </c>
      <c r="AO105" s="9">
        <v>1040.8333408888473</v>
      </c>
      <c r="AP105" s="9">
        <v>1060.1232964994686</v>
      </c>
      <c r="AQ105" s="9">
        <v>1078.2926841901183</v>
      </c>
      <c r="AR105" s="9">
        <v>1095.7265520194962</v>
      </c>
      <c r="AS105" s="9">
        <v>1110.7086290979439</v>
      </c>
      <c r="AT105" s="9">
        <v>1127.1381380415776</v>
      </c>
      <c r="AU105" s="9">
        <v>1145.530918813917</v>
      </c>
      <c r="AV105" s="9">
        <v>1163.6159687680147</v>
      </c>
      <c r="AW105" s="9">
        <v>1181.3585934824328</v>
      </c>
      <c r="AX105" s="9">
        <v>1198.3779795234916</v>
      </c>
    </row>
    <row r="106" spans="1:50">
      <c r="A106" s="51"/>
      <c r="B106" s="55"/>
      <c r="C106" t="s">
        <v>173</v>
      </c>
      <c r="D106" s="9">
        <v>78.708564440776598</v>
      </c>
      <c r="E106" s="9">
        <v>79.023968282489818</v>
      </c>
      <c r="F106" s="9">
        <v>79.337977272619497</v>
      </c>
      <c r="G106" s="9">
        <v>93.490060729165549</v>
      </c>
      <c r="H106" s="9">
        <v>117.79772319500442</v>
      </c>
      <c r="I106" s="9">
        <v>145.74417588903754</v>
      </c>
      <c r="J106" s="9">
        <v>195.02061974772687</v>
      </c>
      <c r="K106" s="9">
        <v>268.67510329119273</v>
      </c>
      <c r="L106" s="9">
        <v>368.01946836604441</v>
      </c>
      <c r="M106" s="9">
        <v>502.03740718142632</v>
      </c>
      <c r="N106" s="9">
        <v>677.40522421495655</v>
      </c>
      <c r="O106" s="9">
        <v>899.89671168162147</v>
      </c>
      <c r="P106" s="9">
        <v>1082.3681753499554</v>
      </c>
      <c r="Q106" s="9">
        <v>1246.6735517511311</v>
      </c>
      <c r="R106" s="9">
        <v>1389.3035089824282</v>
      </c>
      <c r="S106" s="9">
        <v>1499.9337958974595</v>
      </c>
      <c r="T106" s="9">
        <v>1579.8891317183322</v>
      </c>
      <c r="U106" s="9">
        <v>1624.7700565292828</v>
      </c>
      <c r="V106" s="9">
        <v>1619.7216233251427</v>
      </c>
      <c r="W106" s="9">
        <v>1601.9303936405158</v>
      </c>
      <c r="X106" s="9">
        <v>1582.2444330356254</v>
      </c>
      <c r="Y106" s="9">
        <v>1585.9138449627021</v>
      </c>
      <c r="Z106" s="9">
        <v>1627.0715049278513</v>
      </c>
      <c r="AA106" s="9">
        <v>1666.6336812340337</v>
      </c>
      <c r="AB106" s="9">
        <v>1696.4462993529207</v>
      </c>
      <c r="AC106" s="9">
        <v>1708.9226467328915</v>
      </c>
      <c r="AD106" s="9">
        <v>1705.7846364064444</v>
      </c>
      <c r="AE106" s="9">
        <v>1745.6024542571352</v>
      </c>
      <c r="AF106" s="9">
        <v>1792.9072047490047</v>
      </c>
      <c r="AG106" s="9">
        <v>1843.3559903226053</v>
      </c>
      <c r="AH106" s="9">
        <v>1889.3952378412632</v>
      </c>
      <c r="AI106" s="9">
        <v>1930.4905356577797</v>
      </c>
      <c r="AJ106" s="9">
        <v>1960.6704871197783</v>
      </c>
      <c r="AK106" s="9">
        <v>1983.7348735903759</v>
      </c>
      <c r="AL106" s="9">
        <v>2002.1726694210065</v>
      </c>
      <c r="AM106" s="9">
        <v>2018.7864442225468</v>
      </c>
      <c r="AN106" s="9">
        <v>2034.9066376230555</v>
      </c>
      <c r="AO106" s="9">
        <v>2051.8699595099192</v>
      </c>
      <c r="AP106" s="9">
        <v>2070.2291493639295</v>
      </c>
      <c r="AQ106" s="9">
        <v>2088.0426556818725</v>
      </c>
      <c r="AR106" s="9">
        <v>2105.7320153679011</v>
      </c>
      <c r="AS106" s="9">
        <v>2119.781152164981</v>
      </c>
      <c r="AT106" s="9">
        <v>2072.4849817841432</v>
      </c>
      <c r="AU106" s="9">
        <v>1989.6890596731232</v>
      </c>
      <c r="AV106" s="9">
        <v>1879.9676236149649</v>
      </c>
      <c r="AW106" s="9">
        <v>1748.499526393734</v>
      </c>
      <c r="AX106" s="9">
        <v>1594.9242608268728</v>
      </c>
    </row>
    <row r="107" spans="1:50">
      <c r="A107" s="51"/>
      <c r="B107" s="55"/>
      <c r="C107" t="s">
        <v>174</v>
      </c>
      <c r="D107" s="9">
        <v>897.94372398009591</v>
      </c>
      <c r="E107" s="9">
        <v>901.54199695328407</v>
      </c>
      <c r="F107" s="9">
        <v>905.12431765797794</v>
      </c>
      <c r="G107" s="9">
        <v>901.09045711618182</v>
      </c>
      <c r="H107" s="9">
        <v>878.52812165153341</v>
      </c>
      <c r="I107" s="9">
        <v>803.90931595011864</v>
      </c>
      <c r="J107" s="9">
        <v>777.95838878110055</v>
      </c>
      <c r="K107" s="9">
        <v>767.00760157017987</v>
      </c>
      <c r="L107" s="9">
        <v>748.58204158313686</v>
      </c>
      <c r="M107" s="9">
        <v>718.1622843813991</v>
      </c>
      <c r="N107" s="9">
        <v>680.53151720899871</v>
      </c>
      <c r="O107" s="9">
        <v>635.10799053017388</v>
      </c>
      <c r="P107" s="9">
        <v>643.20056134025901</v>
      </c>
      <c r="Q107" s="9">
        <v>683.23916817706368</v>
      </c>
      <c r="R107" s="9">
        <v>736.14906822184992</v>
      </c>
      <c r="S107" s="9">
        <v>787.120126652507</v>
      </c>
      <c r="T107" s="9">
        <v>830.8563503649309</v>
      </c>
      <c r="U107" s="9">
        <v>869.49000024886743</v>
      </c>
      <c r="V107" s="9">
        <v>888.81655610115979</v>
      </c>
      <c r="W107" s="9">
        <v>904.74081309482733</v>
      </c>
      <c r="X107" s="9">
        <v>902.67087169145498</v>
      </c>
      <c r="Y107" s="9">
        <v>904.96339069193891</v>
      </c>
      <c r="Z107" s="9">
        <v>907.82618472105332</v>
      </c>
      <c r="AA107" s="9">
        <v>905.63519542220706</v>
      </c>
      <c r="AB107" s="9">
        <v>901.77297978374077</v>
      </c>
      <c r="AC107" s="9">
        <v>896.4345682432596</v>
      </c>
      <c r="AD107" s="9">
        <v>891.63686933672852</v>
      </c>
      <c r="AE107" s="9">
        <v>896.3731762970998</v>
      </c>
      <c r="AF107" s="9">
        <v>899.77989490278355</v>
      </c>
      <c r="AG107" s="9">
        <v>903.43320505851102</v>
      </c>
      <c r="AH107" s="9">
        <v>905.23221058966021</v>
      </c>
      <c r="AI107" s="9">
        <v>905.85421614071549</v>
      </c>
      <c r="AJ107" s="9">
        <v>902.39539449860706</v>
      </c>
      <c r="AK107" s="9">
        <v>896.76434544221831</v>
      </c>
      <c r="AL107" s="9">
        <v>890.12955580553717</v>
      </c>
      <c r="AM107" s="9">
        <v>884.46069236459152</v>
      </c>
      <c r="AN107" s="9">
        <v>879.87645415554744</v>
      </c>
      <c r="AO107" s="9">
        <v>877.79422158868283</v>
      </c>
      <c r="AP107" s="9">
        <v>877.91743889597456</v>
      </c>
      <c r="AQ107" s="9">
        <v>879.11153474014964</v>
      </c>
      <c r="AR107" s="9">
        <v>881.37447248470278</v>
      </c>
      <c r="AS107" s="9">
        <v>883.12711220682411</v>
      </c>
      <c r="AT107" s="9">
        <v>882.88847983187611</v>
      </c>
      <c r="AU107" s="9">
        <v>882.89377348193875</v>
      </c>
      <c r="AV107" s="9">
        <v>882.31328169681058</v>
      </c>
      <c r="AW107" s="9">
        <v>881.61094412536158</v>
      </c>
      <c r="AX107" s="9">
        <v>880.74227009461367</v>
      </c>
    </row>
    <row r="108" spans="1:50">
      <c r="A108" s="51"/>
      <c r="B108" s="55"/>
      <c r="C108" t="s">
        <v>175</v>
      </c>
      <c r="D108" s="9">
        <v>92.965963621327745</v>
      </c>
      <c r="E108" s="9">
        <v>93.338500235139392</v>
      </c>
      <c r="F108" s="9">
        <v>93.709385051971026</v>
      </c>
      <c r="G108" s="9">
        <v>100.92970768348637</v>
      </c>
      <c r="H108" s="9">
        <v>110.91863828232124</v>
      </c>
      <c r="I108" s="9">
        <v>116.84949992669458</v>
      </c>
      <c r="J108" s="9">
        <v>131.55042635044333</v>
      </c>
      <c r="K108" s="9">
        <v>151.63001968560485</v>
      </c>
      <c r="L108" s="9">
        <v>173.37082440830847</v>
      </c>
      <c r="M108" s="9">
        <v>196.61811945709852</v>
      </c>
      <c r="N108" s="9">
        <v>220.59397747901266</v>
      </c>
      <c r="O108" s="9">
        <v>243.86834049855318</v>
      </c>
      <c r="P108" s="9">
        <v>247.7782896098675</v>
      </c>
      <c r="Q108" s="9">
        <v>243.0779877021323</v>
      </c>
      <c r="R108" s="9">
        <v>231.79674129499483</v>
      </c>
      <c r="S108" s="9">
        <v>214.53758628624516</v>
      </c>
      <c r="T108" s="9">
        <v>193.61760013962299</v>
      </c>
      <c r="U108" s="9">
        <v>198.18309376191172</v>
      </c>
      <c r="V108" s="9">
        <v>209.12316607561235</v>
      </c>
      <c r="W108" s="9">
        <v>223.69938006534886</v>
      </c>
      <c r="X108" s="9">
        <v>217.41356877239738</v>
      </c>
      <c r="Y108" s="9">
        <v>215.04127220049912</v>
      </c>
      <c r="Z108" s="9">
        <v>212.78738992481783</v>
      </c>
      <c r="AA108" s="9">
        <v>209.3612893805788</v>
      </c>
      <c r="AB108" s="9">
        <v>205.58734268464966</v>
      </c>
      <c r="AC108" s="9">
        <v>201.51708471757266</v>
      </c>
      <c r="AD108" s="9">
        <v>197.60982020209727</v>
      </c>
      <c r="AE108" s="9">
        <v>198.99042299172967</v>
      </c>
      <c r="AF108" s="9">
        <v>201.65506830122797</v>
      </c>
      <c r="AG108" s="9">
        <v>205.15191223502171</v>
      </c>
      <c r="AH108" s="9">
        <v>208.75523778253108</v>
      </c>
      <c r="AI108" s="9">
        <v>212.31128778370444</v>
      </c>
      <c r="AJ108" s="9">
        <v>216.77202008061681</v>
      </c>
      <c r="AK108" s="9">
        <v>221.59024357436962</v>
      </c>
      <c r="AL108" s="9">
        <v>226.51647941946786</v>
      </c>
      <c r="AM108" s="9">
        <v>231.59501009522245</v>
      </c>
      <c r="AN108" s="9">
        <v>236.8270501527212</v>
      </c>
      <c r="AO108" s="9">
        <v>239.79814073913462</v>
      </c>
      <c r="AP108" s="9">
        <v>241.79386901313893</v>
      </c>
      <c r="AQ108" s="9">
        <v>243.25057635493226</v>
      </c>
      <c r="AR108" s="9">
        <v>244.56917577859963</v>
      </c>
      <c r="AS108" s="9">
        <v>245.52520028950414</v>
      </c>
      <c r="AT108" s="9">
        <v>246.33589539097258</v>
      </c>
      <c r="AU108" s="9">
        <v>247.43525180639821</v>
      </c>
      <c r="AV108" s="9">
        <v>248.49091758776106</v>
      </c>
      <c r="AW108" s="9">
        <v>249.57825981176072</v>
      </c>
      <c r="AX108" s="9">
        <v>250.65516435893861</v>
      </c>
    </row>
    <row r="109" spans="1:50">
      <c r="A109" s="51"/>
      <c r="B109" s="56" t="s">
        <v>176</v>
      </c>
      <c r="C109" t="s">
        <v>177</v>
      </c>
      <c r="D109" s="9">
        <v>1989.4741028481455</v>
      </c>
      <c r="E109" s="9">
        <v>1997.4463963270798</v>
      </c>
      <c r="F109" s="9">
        <v>2004.4071152850149</v>
      </c>
      <c r="G109" s="9">
        <v>1975.1261325994572</v>
      </c>
      <c r="H109" s="9">
        <v>1921.0079779457826</v>
      </c>
      <c r="I109" s="9">
        <v>1833.3148167779016</v>
      </c>
      <c r="J109" s="9">
        <v>1746.8483529934424</v>
      </c>
      <c r="K109" s="9">
        <v>1660.7518135211019</v>
      </c>
      <c r="L109" s="9">
        <v>1564.1558915640376</v>
      </c>
      <c r="M109" s="9">
        <v>1468.8065741218936</v>
      </c>
      <c r="N109" s="9">
        <v>1377.0635475379365</v>
      </c>
      <c r="O109" s="9">
        <v>1298.6309369673088</v>
      </c>
      <c r="P109" s="9">
        <v>1243.8599139515313</v>
      </c>
      <c r="Q109" s="9">
        <v>1202.3778386868998</v>
      </c>
      <c r="R109" s="9">
        <v>1159.9217811945898</v>
      </c>
      <c r="S109" s="9">
        <v>1116.1564304447936</v>
      </c>
      <c r="T109" s="9">
        <v>1084.6370265619269</v>
      </c>
      <c r="U109" s="9">
        <v>1061.4735199027268</v>
      </c>
      <c r="V109" s="9">
        <v>1048.7084270969967</v>
      </c>
      <c r="W109" s="9">
        <v>1036.1805721791009</v>
      </c>
      <c r="X109" s="9">
        <v>958.15507718432661</v>
      </c>
      <c r="Y109" s="9">
        <v>896.43435647063177</v>
      </c>
      <c r="Z109" s="9">
        <v>838.85995239105785</v>
      </c>
      <c r="AA109" s="9">
        <v>786.96108021901705</v>
      </c>
      <c r="AB109" s="9">
        <v>739.36561360472763</v>
      </c>
      <c r="AC109" s="9">
        <v>696.44409345586314</v>
      </c>
      <c r="AD109" s="9">
        <v>655.72858615431005</v>
      </c>
      <c r="AE109" s="9">
        <v>618.67222343491619</v>
      </c>
      <c r="AF109" s="9">
        <v>584.00690208466642</v>
      </c>
      <c r="AG109" s="9">
        <v>550.18208368810099</v>
      </c>
      <c r="AH109" s="9">
        <v>518.55299689490676</v>
      </c>
      <c r="AI109" s="9">
        <v>489.20966486523321</v>
      </c>
      <c r="AJ109" s="9">
        <v>459.92871885008145</v>
      </c>
      <c r="AK109" s="9">
        <v>431.4789873049163</v>
      </c>
      <c r="AL109" s="9">
        <v>403.24319027233736</v>
      </c>
      <c r="AM109" s="9">
        <v>377.71915266785948</v>
      </c>
      <c r="AN109" s="9">
        <v>353.54086735958066</v>
      </c>
      <c r="AO109" s="9">
        <v>332.29699482841102</v>
      </c>
      <c r="AP109" s="9">
        <v>313.507906593874</v>
      </c>
      <c r="AQ109" s="9">
        <v>296.05721557234807</v>
      </c>
      <c r="AR109" s="9">
        <v>279.48055676198129</v>
      </c>
      <c r="AS109" s="9">
        <v>263.51682969913384</v>
      </c>
      <c r="AT109" s="9">
        <v>245.32869565593785</v>
      </c>
      <c r="AU109" s="9">
        <v>226.4115049443156</v>
      </c>
      <c r="AV109" s="9">
        <v>207.47683586530985</v>
      </c>
      <c r="AW109" s="9">
        <v>188.88651468318858</v>
      </c>
      <c r="AX109" s="9">
        <v>170.56753115253761</v>
      </c>
    </row>
    <row r="110" spans="1:50">
      <c r="A110" s="51"/>
      <c r="B110" s="56"/>
      <c r="C110" t="s">
        <v>178</v>
      </c>
      <c r="D110" s="9">
        <v>214.65285963473582</v>
      </c>
      <c r="E110" s="9">
        <v>215.51302443439306</v>
      </c>
      <c r="F110" s="9">
        <v>216.29064567613764</v>
      </c>
      <c r="G110" s="9">
        <v>289.38966924360682</v>
      </c>
      <c r="H110" s="9">
        <v>399.80505282070158</v>
      </c>
      <c r="I110" s="9">
        <v>530.30173402421178</v>
      </c>
      <c r="J110" s="9">
        <v>672.32256414858716</v>
      </c>
      <c r="K110" s="9">
        <v>814.04348087451228</v>
      </c>
      <c r="L110" s="9">
        <v>938.84992867915446</v>
      </c>
      <c r="M110" s="9">
        <v>1040.1696955779798</v>
      </c>
      <c r="N110" s="9">
        <v>1114.3626056271373</v>
      </c>
      <c r="O110" s="9">
        <v>1163.1743372426999</v>
      </c>
      <c r="P110" s="9">
        <v>1206.7970659036587</v>
      </c>
      <c r="Q110" s="9">
        <v>1246.6253639918523</v>
      </c>
      <c r="R110" s="9">
        <v>1275.5317787526121</v>
      </c>
      <c r="S110" s="9">
        <v>1295.9454752751762</v>
      </c>
      <c r="T110" s="9">
        <v>1327.992529066049</v>
      </c>
      <c r="U110" s="9">
        <v>1385.8499824107064</v>
      </c>
      <c r="V110" s="9">
        <v>1395.3312922868517</v>
      </c>
      <c r="W110" s="9">
        <v>1411.1615323738572</v>
      </c>
      <c r="X110" s="9">
        <v>1365.4686348532091</v>
      </c>
      <c r="Y110" s="9">
        <v>1324.6822177546167</v>
      </c>
      <c r="Z110" s="9">
        <v>1286.9342562881893</v>
      </c>
      <c r="AA110" s="9">
        <v>1254.9703447089257</v>
      </c>
      <c r="AB110" s="9">
        <v>1226.8633681579217</v>
      </c>
      <c r="AC110" s="9">
        <v>1202.8629691270023</v>
      </c>
      <c r="AD110" s="9">
        <v>1179.1428048348082</v>
      </c>
      <c r="AE110" s="9">
        <v>1150.0140996179798</v>
      </c>
      <c r="AF110" s="9">
        <v>1118.0639227814775</v>
      </c>
      <c r="AG110" s="9">
        <v>1082.9870078576819</v>
      </c>
      <c r="AH110" s="9">
        <v>1048.2403256191951</v>
      </c>
      <c r="AI110" s="9">
        <v>1016.5419184053392</v>
      </c>
      <c r="AJ110" s="9">
        <v>986.5205813962757</v>
      </c>
      <c r="AK110" s="9">
        <v>958.73085688906178</v>
      </c>
      <c r="AL110" s="9">
        <v>930.82092252310497</v>
      </c>
      <c r="AM110" s="9">
        <v>905.71811022643772</v>
      </c>
      <c r="AN110" s="9">
        <v>881.58709943162273</v>
      </c>
      <c r="AO110" s="9">
        <v>857.51285810844092</v>
      </c>
      <c r="AP110" s="9">
        <v>836.42237766051039</v>
      </c>
      <c r="AQ110" s="9">
        <v>817.0731034329433</v>
      </c>
      <c r="AR110" s="9">
        <v>798.99015100350653</v>
      </c>
      <c r="AS110" s="9">
        <v>781.89550482960306</v>
      </c>
      <c r="AT110" s="9">
        <v>764.55437754343063</v>
      </c>
      <c r="AU110" s="9">
        <v>747.36852643891223</v>
      </c>
      <c r="AV110" s="9">
        <v>730.53867079198972</v>
      </c>
      <c r="AW110" s="9">
        <v>714.2498664559829</v>
      </c>
      <c r="AX110" s="9">
        <v>696.97799854132461</v>
      </c>
    </row>
    <row r="111" spans="1:50">
      <c r="A111" s="51"/>
      <c r="B111" s="56"/>
      <c r="C111" t="s">
        <v>179</v>
      </c>
      <c r="D111" s="9">
        <v>97.865188664460504</v>
      </c>
      <c r="E111" s="9">
        <v>98.257357632272729</v>
      </c>
      <c r="F111" s="9">
        <v>98.586674470784246</v>
      </c>
      <c r="G111" s="9">
        <v>103.79239647711306</v>
      </c>
      <c r="H111" s="9">
        <v>106.61134186953809</v>
      </c>
      <c r="I111" s="9">
        <v>106.51671354858163</v>
      </c>
      <c r="J111" s="9">
        <v>105.45439777071283</v>
      </c>
      <c r="K111" s="9">
        <v>103.75453110045748</v>
      </c>
      <c r="L111" s="9">
        <v>100.9682653728009</v>
      </c>
      <c r="M111" s="9">
        <v>97.738111271308952</v>
      </c>
      <c r="N111" s="9">
        <v>94.59884029400034</v>
      </c>
      <c r="O111" s="9">
        <v>92.271647857706895</v>
      </c>
      <c r="P111" s="9">
        <v>114.58190902175751</v>
      </c>
      <c r="Q111" s="9">
        <v>152.37810798888697</v>
      </c>
      <c r="R111" s="9">
        <v>201.81448320706068</v>
      </c>
      <c r="S111" s="9">
        <v>260.45702226986401</v>
      </c>
      <c r="T111" s="9">
        <v>330.51159494959001</v>
      </c>
      <c r="U111" s="9">
        <v>371.73369796126838</v>
      </c>
      <c r="V111" s="9">
        <v>363.82438817879472</v>
      </c>
      <c r="W111" s="9">
        <v>344.04396196944714</v>
      </c>
      <c r="X111" s="9">
        <v>615.57908216071087</v>
      </c>
      <c r="Y111" s="9">
        <v>912.97633441944845</v>
      </c>
      <c r="Z111" s="9">
        <v>1279.6047931937849</v>
      </c>
      <c r="AA111" s="9">
        <v>1689.5788621031131</v>
      </c>
      <c r="AB111" s="9">
        <v>2116.8735887496896</v>
      </c>
      <c r="AC111" s="9">
        <v>2517.4896154082921</v>
      </c>
      <c r="AD111" s="9">
        <v>2882.6594293593857</v>
      </c>
      <c r="AE111" s="9">
        <v>3321.4104724973249</v>
      </c>
      <c r="AF111" s="9">
        <v>3789.9545309560913</v>
      </c>
      <c r="AG111" s="9">
        <v>4253.7623231818943</v>
      </c>
      <c r="AH111" s="9">
        <v>4674.4131797412983</v>
      </c>
      <c r="AI111" s="9">
        <v>5068.9380863004499</v>
      </c>
      <c r="AJ111" s="9">
        <v>5480.4078449432309</v>
      </c>
      <c r="AK111" s="9">
        <v>5895.2406268629584</v>
      </c>
      <c r="AL111" s="9">
        <v>6290.1976820886175</v>
      </c>
      <c r="AM111" s="9">
        <v>6640.9134076677601</v>
      </c>
      <c r="AN111" s="9">
        <v>6953.9314316440978</v>
      </c>
      <c r="AO111" s="9">
        <v>7201.2194038494208</v>
      </c>
      <c r="AP111" s="9">
        <v>7430.5103934798572</v>
      </c>
      <c r="AQ111" s="9">
        <v>7646.7819752767909</v>
      </c>
      <c r="AR111" s="9">
        <v>7854.7050465745942</v>
      </c>
      <c r="AS111" s="9">
        <v>8057.1441606867074</v>
      </c>
      <c r="AT111" s="9">
        <v>8269.3403684021887</v>
      </c>
      <c r="AU111" s="9">
        <v>8482.2672981026699</v>
      </c>
      <c r="AV111" s="9">
        <v>8691.4978846364047</v>
      </c>
      <c r="AW111" s="9">
        <v>8896.073219449263</v>
      </c>
      <c r="AX111" s="9">
        <v>9074.6770443977239</v>
      </c>
    </row>
    <row r="112" spans="1:50">
      <c r="A112" s="51"/>
      <c r="B112" s="56"/>
      <c r="C112" t="s">
        <v>180</v>
      </c>
      <c r="D112" s="9">
        <v>69.234273606808756</v>
      </c>
      <c r="E112" s="9">
        <v>69.511711723346195</v>
      </c>
      <c r="F112" s="9">
        <v>69.762337359536431</v>
      </c>
      <c r="G112" s="9">
        <v>73.326127249955391</v>
      </c>
      <c r="H112" s="9">
        <v>75.601849903871226</v>
      </c>
      <c r="I112" s="9">
        <v>76.072163513183256</v>
      </c>
      <c r="J112" s="9">
        <v>76.001057653078036</v>
      </c>
      <c r="K112" s="9">
        <v>75.543211824575948</v>
      </c>
      <c r="L112" s="9">
        <v>74.302170700844584</v>
      </c>
      <c r="M112" s="9">
        <v>72.696955140142265</v>
      </c>
      <c r="N112" s="9">
        <v>71.09788459192967</v>
      </c>
      <c r="O112" s="9">
        <v>70.044596751129475</v>
      </c>
      <c r="P112" s="9">
        <v>86.083196722148273</v>
      </c>
      <c r="Q112" s="9">
        <v>112.67048068839773</v>
      </c>
      <c r="R112" s="9">
        <v>146.76184518458703</v>
      </c>
      <c r="S112" s="9">
        <v>186.40663785541375</v>
      </c>
      <c r="T112" s="9">
        <v>233.01214231222269</v>
      </c>
      <c r="U112" s="9">
        <v>250.11915813005743</v>
      </c>
      <c r="V112" s="9">
        <v>231.21958366632279</v>
      </c>
      <c r="W112" s="9">
        <v>202.43279859366947</v>
      </c>
      <c r="X112" s="9">
        <v>212.7030500376604</v>
      </c>
      <c r="Y112" s="9">
        <v>221.19607517513219</v>
      </c>
      <c r="Z112" s="9">
        <v>227.47157435173679</v>
      </c>
      <c r="AA112" s="9">
        <v>232.87943288705736</v>
      </c>
      <c r="AB112" s="9">
        <v>237.65802451379716</v>
      </c>
      <c r="AC112" s="9">
        <v>241.04800335585455</v>
      </c>
      <c r="AD112" s="9">
        <v>243.11500675421163</v>
      </c>
      <c r="AE112" s="9">
        <v>241.16702100038859</v>
      </c>
      <c r="AF112" s="9">
        <v>237.00004752996927</v>
      </c>
      <c r="AG112" s="9">
        <v>231.27830338730072</v>
      </c>
      <c r="AH112" s="9">
        <v>224.82737855285936</v>
      </c>
      <c r="AI112" s="9">
        <v>218.635019971535</v>
      </c>
      <c r="AJ112" s="9">
        <v>213.84726854158623</v>
      </c>
      <c r="AK112" s="9">
        <v>210.05442343644256</v>
      </c>
      <c r="AL112" s="9">
        <v>206.46920283994834</v>
      </c>
      <c r="AM112" s="9">
        <v>203.59042955330557</v>
      </c>
      <c r="AN112" s="9">
        <v>200.94528043050258</v>
      </c>
      <c r="AO112" s="9">
        <v>197.06136652645839</v>
      </c>
      <c r="AP112" s="9">
        <v>193.21573747244435</v>
      </c>
      <c r="AQ112" s="9">
        <v>189.44773416376725</v>
      </c>
      <c r="AR112" s="9">
        <v>185.81612915402087</v>
      </c>
      <c r="AS112" s="9">
        <v>182.34068903496893</v>
      </c>
      <c r="AT112" s="9">
        <v>179.25717789968346</v>
      </c>
      <c r="AU112" s="9">
        <v>176.43063997760487</v>
      </c>
      <c r="AV112" s="9">
        <v>173.7857146748475</v>
      </c>
      <c r="AW112" s="9">
        <v>171.30232151311407</v>
      </c>
      <c r="AX112" s="9">
        <v>168.57823193492965</v>
      </c>
    </row>
    <row r="113" spans="1:50">
      <c r="A113" s="51"/>
      <c r="B113" s="56"/>
      <c r="C113" t="s">
        <v>181</v>
      </c>
      <c r="D113" s="9">
        <v>46.297644013445236</v>
      </c>
      <c r="E113" s="9">
        <v>46.483169627943013</v>
      </c>
      <c r="F113" s="9">
        <v>46.650743122122066</v>
      </c>
      <c r="G113" s="9">
        <v>50.610481486363092</v>
      </c>
      <c r="H113" s="9">
        <v>54.406460999387193</v>
      </c>
      <c r="I113" s="9">
        <v>57.345397271815898</v>
      </c>
      <c r="J113" s="9">
        <v>60.128549552195182</v>
      </c>
      <c r="K113" s="9">
        <v>62.777722542740719</v>
      </c>
      <c r="L113" s="9">
        <v>64.883944815510986</v>
      </c>
      <c r="M113" s="9">
        <v>66.71887571690398</v>
      </c>
      <c r="N113" s="9">
        <v>68.576414794466459</v>
      </c>
      <c r="O113" s="9">
        <v>70.992335756757129</v>
      </c>
      <c r="P113" s="9">
        <v>79.994114799072733</v>
      </c>
      <c r="Q113" s="9">
        <v>93.251347712686041</v>
      </c>
      <c r="R113" s="9">
        <v>109.02685481852296</v>
      </c>
      <c r="S113" s="9">
        <v>126.57949471636266</v>
      </c>
      <c r="T113" s="9">
        <v>147.38451243452698</v>
      </c>
      <c r="U113" s="9">
        <v>161.47710348979746</v>
      </c>
      <c r="V113" s="9">
        <v>158.99641543920038</v>
      </c>
      <c r="W113" s="9">
        <v>153.98829691866243</v>
      </c>
      <c r="X113" s="9">
        <v>189.84782110251231</v>
      </c>
      <c r="Y113" s="9">
        <v>220.91309386991011</v>
      </c>
      <c r="Z113" s="9">
        <v>246.54707970972837</v>
      </c>
      <c r="AA113" s="9">
        <v>268.87131969469925</v>
      </c>
      <c r="AB113" s="9">
        <v>288.7940852619414</v>
      </c>
      <c r="AC113" s="9">
        <v>307.67501775992247</v>
      </c>
      <c r="AD113" s="9">
        <v>324.91694298777065</v>
      </c>
      <c r="AE113" s="9">
        <v>344.20201055767615</v>
      </c>
      <c r="AF113" s="9">
        <v>363.93099525258157</v>
      </c>
      <c r="AG113" s="9">
        <v>382.59514183916139</v>
      </c>
      <c r="AH113" s="9">
        <v>401.09420522947886</v>
      </c>
      <c r="AI113" s="9">
        <v>419.96817964057175</v>
      </c>
      <c r="AJ113" s="9">
        <v>429.87162809257046</v>
      </c>
      <c r="AK113" s="9">
        <v>435.107222365719</v>
      </c>
      <c r="AL113" s="9">
        <v>436.99376450520049</v>
      </c>
      <c r="AM113" s="9">
        <v>438.29728849180731</v>
      </c>
      <c r="AN113" s="9">
        <v>438.91516011384482</v>
      </c>
      <c r="AO113" s="9">
        <v>438.29423876722944</v>
      </c>
      <c r="AP113" s="9">
        <v>438.41714783169823</v>
      </c>
      <c r="AQ113" s="9">
        <v>438.95545523903962</v>
      </c>
      <c r="AR113" s="9">
        <v>439.82398252491203</v>
      </c>
      <c r="AS113" s="9">
        <v>440.96769709659196</v>
      </c>
      <c r="AT113" s="9">
        <v>440.94153539380449</v>
      </c>
      <c r="AU113" s="9">
        <v>440.32599328725456</v>
      </c>
      <c r="AV113" s="9">
        <v>439.43767265086404</v>
      </c>
      <c r="AW113" s="9">
        <v>438.50145275723338</v>
      </c>
      <c r="AX113" s="9">
        <v>436.61434718021854</v>
      </c>
    </row>
    <row r="114" spans="1:50">
      <c r="A114" s="51"/>
      <c r="B114" s="56"/>
      <c r="C114" t="s">
        <v>182</v>
      </c>
      <c r="D114" s="9">
        <v>86.293759268516183</v>
      </c>
      <c r="E114" s="9">
        <v>86.639558780710971</v>
      </c>
      <c r="F114" s="9">
        <v>86.951859871008011</v>
      </c>
      <c r="G114" s="9">
        <v>105.85931291801536</v>
      </c>
      <c r="H114" s="9">
        <v>136.69189030756891</v>
      </c>
      <c r="I114" s="9">
        <v>179.40253796234472</v>
      </c>
      <c r="J114" s="9">
        <v>238.476829590222</v>
      </c>
      <c r="K114" s="9">
        <v>318.48459118126812</v>
      </c>
      <c r="L114" s="9">
        <v>422.79123679666412</v>
      </c>
      <c r="M114" s="9">
        <v>559.02635716547411</v>
      </c>
      <c r="N114" s="9">
        <v>738.39915231905752</v>
      </c>
      <c r="O114" s="9">
        <v>980.8692836782011</v>
      </c>
      <c r="P114" s="9">
        <v>1111.7507881413731</v>
      </c>
      <c r="Q114" s="9">
        <v>1154.7614325666004</v>
      </c>
      <c r="R114" s="9">
        <v>1134.8775109473079</v>
      </c>
      <c r="S114" s="9">
        <v>1078.2638696608196</v>
      </c>
      <c r="T114" s="9">
        <v>1015.3542493778998</v>
      </c>
      <c r="U114" s="9">
        <v>1023.7013865707614</v>
      </c>
      <c r="V114" s="9">
        <v>1004.6563185086912</v>
      </c>
      <c r="W114" s="9">
        <v>1004.4916363152868</v>
      </c>
      <c r="X114" s="9">
        <v>1317.8616562145401</v>
      </c>
      <c r="Y114" s="9">
        <v>1577.3649499570672</v>
      </c>
      <c r="Z114" s="9">
        <v>1779.9724846635472</v>
      </c>
      <c r="AA114" s="9">
        <v>1945.6892549774013</v>
      </c>
      <c r="AB114" s="9">
        <v>2085.9704105833025</v>
      </c>
      <c r="AC114" s="9">
        <v>2211.3476903432525</v>
      </c>
      <c r="AD114" s="9">
        <v>2321.1369239069122</v>
      </c>
      <c r="AE114" s="9">
        <v>2410.1791130991669</v>
      </c>
      <c r="AF114" s="9">
        <v>2484.3461243039887</v>
      </c>
      <c r="AG114" s="9">
        <v>2543.2213984424548</v>
      </c>
      <c r="AH114" s="9">
        <v>2595.4609807921024</v>
      </c>
      <c r="AI114" s="9">
        <v>2648.8616285828502</v>
      </c>
      <c r="AJ114" s="9">
        <v>2688.6137922651851</v>
      </c>
      <c r="AK114" s="9">
        <v>2722.9480394535603</v>
      </c>
      <c r="AL114" s="9">
        <v>2748.8750319064225</v>
      </c>
      <c r="AM114" s="9">
        <v>2777.0292863424233</v>
      </c>
      <c r="AN114" s="9">
        <v>2803.4939932762941</v>
      </c>
      <c r="AO114" s="9">
        <v>2807.4840438878109</v>
      </c>
      <c r="AP114" s="9">
        <v>2808.534583011513</v>
      </c>
      <c r="AQ114" s="9">
        <v>2808.2553286114867</v>
      </c>
      <c r="AR114" s="9">
        <v>2808.0732314007378</v>
      </c>
      <c r="AS114" s="9">
        <v>2808.7026835981542</v>
      </c>
      <c r="AT114" s="9">
        <v>2795.7953027054355</v>
      </c>
      <c r="AU114" s="9">
        <v>2776.280851827401</v>
      </c>
      <c r="AV114" s="9">
        <v>2753.9224534499735</v>
      </c>
      <c r="AW114" s="9">
        <v>2731.0528088245451</v>
      </c>
      <c r="AX114" s="9">
        <v>2702.5115544820233</v>
      </c>
    </row>
    <row r="117" spans="1:50">
      <c r="A117" s="51" t="s">
        <v>194</v>
      </c>
      <c r="B117" s="42" t="s">
        <v>184</v>
      </c>
      <c r="C117" t="s">
        <v>185</v>
      </c>
      <c r="D117" s="9">
        <v>32.681973846337165</v>
      </c>
      <c r="E117" s="9">
        <v>33.206693507724026</v>
      </c>
      <c r="F117" s="9">
        <v>33.73782524642683</v>
      </c>
      <c r="G117" s="9">
        <v>33.385524780070206</v>
      </c>
      <c r="H117" s="9">
        <v>30.251972788703466</v>
      </c>
      <c r="I117" s="9">
        <v>26.942274931492161</v>
      </c>
      <c r="J117" s="9">
        <v>26.508334348640851</v>
      </c>
      <c r="K117" s="9">
        <v>25.376118950780587</v>
      </c>
      <c r="L117" s="9">
        <v>24.433401345192799</v>
      </c>
      <c r="M117" s="9">
        <v>24.618490735231386</v>
      </c>
      <c r="N117" s="9">
        <v>23.540470762139989</v>
      </c>
      <c r="O117" s="9">
        <v>22.18384945928511</v>
      </c>
      <c r="P117" s="9">
        <v>17.994700925546276</v>
      </c>
      <c r="Q117" s="9">
        <v>14.309930496897671</v>
      </c>
      <c r="R117" s="9">
        <v>11.257899432495487</v>
      </c>
      <c r="S117" s="9">
        <v>10.510564494655476</v>
      </c>
      <c r="T117" s="9">
        <v>9.6466315789078294</v>
      </c>
      <c r="U117" s="9">
        <v>9.4396859455379065</v>
      </c>
      <c r="V117" s="9">
        <v>9.3652456038418208</v>
      </c>
      <c r="W117" s="9">
        <v>9.3723611102501767</v>
      </c>
      <c r="X117" s="9">
        <v>10.074701521410093</v>
      </c>
      <c r="Y117" s="9">
        <v>10.059406113527151</v>
      </c>
      <c r="Z117" s="9">
        <v>10.130324171005928</v>
      </c>
      <c r="AA117" s="9">
        <v>10.146518727262778</v>
      </c>
      <c r="AB117" s="9">
        <v>10.114555745821368</v>
      </c>
      <c r="AC117" s="9">
        <v>10.085387937582693</v>
      </c>
      <c r="AD117" s="9">
        <v>10.051183342473774</v>
      </c>
      <c r="AE117" s="9">
        <v>10.0756281939448</v>
      </c>
      <c r="AF117" s="9">
        <v>10.08122340791034</v>
      </c>
      <c r="AG117" s="9">
        <v>10.072726004859399</v>
      </c>
      <c r="AH117" s="9">
        <v>10.12750228339876</v>
      </c>
      <c r="AI117" s="9">
        <v>10.225792462471906</v>
      </c>
      <c r="AJ117" s="9">
        <v>10.326420917560228</v>
      </c>
      <c r="AK117" s="9">
        <v>10.431300637577996</v>
      </c>
      <c r="AL117" s="9">
        <v>10.516271632644793</v>
      </c>
      <c r="AM117" s="9">
        <v>10.600828262020297</v>
      </c>
      <c r="AN117" s="9">
        <v>10.690566260478228</v>
      </c>
      <c r="AO117" s="9">
        <v>10.754536745040054</v>
      </c>
      <c r="AP117" s="9">
        <v>10.815309386317058</v>
      </c>
      <c r="AQ117" s="9">
        <v>10.866162661468517</v>
      </c>
      <c r="AR117" s="9">
        <v>10.914691831701079</v>
      </c>
      <c r="AS117" s="9">
        <v>10.959401776324027</v>
      </c>
      <c r="AT117" s="9">
        <v>10.992120898532569</v>
      </c>
      <c r="AU117" s="9">
        <v>11.025491201240026</v>
      </c>
      <c r="AV117" s="9">
        <v>11.057440623809889</v>
      </c>
      <c r="AW117" s="9">
        <v>11.08990449089727</v>
      </c>
      <c r="AX117" s="9">
        <v>11.116830804982468</v>
      </c>
    </row>
    <row r="118" spans="1:50">
      <c r="A118" s="51"/>
      <c r="B118" s="55" t="s">
        <v>164</v>
      </c>
      <c r="C118" t="s">
        <v>165</v>
      </c>
      <c r="D118" s="9">
        <v>9404.8586226698826</v>
      </c>
      <c r="E118" s="9">
        <v>9555.8566699445582</v>
      </c>
      <c r="F118" s="9">
        <v>9710.3160716828042</v>
      </c>
      <c r="G118" s="9">
        <v>9815.7682780969408</v>
      </c>
      <c r="H118" s="9">
        <v>9710.034102785512</v>
      </c>
      <c r="I118" s="9">
        <v>9317.9294654684836</v>
      </c>
      <c r="J118" s="9">
        <v>9396.1351635093924</v>
      </c>
      <c r="K118" s="9">
        <v>9396.0095136976088</v>
      </c>
      <c r="L118" s="9">
        <v>9244.027467709584</v>
      </c>
      <c r="M118" s="9">
        <v>9132.4687269272035</v>
      </c>
      <c r="N118" s="9">
        <v>9058.9967796436831</v>
      </c>
      <c r="O118" s="9">
        <v>9160.8683167129439</v>
      </c>
      <c r="P118" s="9">
        <v>9005.2842748831681</v>
      </c>
      <c r="Q118" s="9">
        <v>9001.7326862420086</v>
      </c>
      <c r="R118" s="9">
        <v>8876.8763001408497</v>
      </c>
      <c r="S118" s="9">
        <v>8763.5009384438636</v>
      </c>
      <c r="T118" s="9">
        <v>8612.7012960142201</v>
      </c>
      <c r="U118" s="9">
        <v>8538.0751186912457</v>
      </c>
      <c r="V118" s="9">
        <v>8462.3075927093378</v>
      </c>
      <c r="W118" s="9">
        <v>8403.1499988518426</v>
      </c>
      <c r="X118" s="9">
        <v>8229.0812385083045</v>
      </c>
      <c r="Y118" s="9">
        <v>7947.3882513712015</v>
      </c>
      <c r="Z118" s="9">
        <v>7659.5382233575401</v>
      </c>
      <c r="AA118" s="9">
        <v>7398.1809762648209</v>
      </c>
      <c r="AB118" s="9">
        <v>7161.3943560786256</v>
      </c>
      <c r="AC118" s="9">
        <v>6942.982228251939</v>
      </c>
      <c r="AD118" s="9">
        <v>6737.430623147292</v>
      </c>
      <c r="AE118" s="9">
        <v>6487.0601129052575</v>
      </c>
      <c r="AF118" s="9">
        <v>6238.7871043489449</v>
      </c>
      <c r="AG118" s="9">
        <v>5983.8264456402203</v>
      </c>
      <c r="AH118" s="9">
        <v>5733.391488324869</v>
      </c>
      <c r="AI118" s="9">
        <v>5485.642463348634</v>
      </c>
      <c r="AJ118" s="9">
        <v>5205.2208647789084</v>
      </c>
      <c r="AK118" s="9">
        <v>4910.7278250494401</v>
      </c>
      <c r="AL118" s="9">
        <v>4589.7581477678686</v>
      </c>
      <c r="AM118" s="9">
        <v>4252.0584660118557</v>
      </c>
      <c r="AN118" s="9">
        <v>3878.3246838476821</v>
      </c>
      <c r="AO118" s="9">
        <v>3667.6216174094475</v>
      </c>
      <c r="AP118" s="9">
        <v>3458.8408543180435</v>
      </c>
      <c r="AQ118" s="9">
        <v>3229.1060634855812</v>
      </c>
      <c r="AR118" s="9">
        <v>2971.281120894178</v>
      </c>
      <c r="AS118" s="9">
        <v>2675.1012922999839</v>
      </c>
      <c r="AT118" s="9">
        <v>2600.742527450685</v>
      </c>
      <c r="AU118" s="9">
        <v>2545.0736347800189</v>
      </c>
      <c r="AV118" s="9">
        <v>2487.00570091185</v>
      </c>
      <c r="AW118" s="9">
        <v>2423.6564451057334</v>
      </c>
      <c r="AX118" s="9">
        <v>2353.5773087695438</v>
      </c>
    </row>
    <row r="119" spans="1:50">
      <c r="A119" s="51"/>
      <c r="B119" s="55"/>
      <c r="C119" t="s">
        <v>166</v>
      </c>
      <c r="D119" s="9">
        <v>496.54728161948401</v>
      </c>
      <c r="E119" s="9">
        <v>504.51950883865413</v>
      </c>
      <c r="F119" s="9">
        <v>512.67573669517185</v>
      </c>
      <c r="G119" s="9">
        <v>747.706988496078</v>
      </c>
      <c r="H119" s="9">
        <v>998.28545261740487</v>
      </c>
      <c r="I119" s="9">
        <v>1212.6535883377776</v>
      </c>
      <c r="J119" s="9">
        <v>1475.7248946239877</v>
      </c>
      <c r="K119" s="9">
        <v>1729.1310471930126</v>
      </c>
      <c r="L119" s="9">
        <v>1952.1892948239863</v>
      </c>
      <c r="M119" s="9">
        <v>2176.7435495652244</v>
      </c>
      <c r="N119" s="9">
        <v>2406.2214311955199</v>
      </c>
      <c r="O119" s="9">
        <v>2682.948486194422</v>
      </c>
      <c r="P119" s="9">
        <v>2699.4487692257921</v>
      </c>
      <c r="Q119" s="9">
        <v>2743.5036962042936</v>
      </c>
      <c r="R119" s="9">
        <v>2751.2143279936795</v>
      </c>
      <c r="S119" s="9">
        <v>2768.2281921955914</v>
      </c>
      <c r="T119" s="9">
        <v>2774.0844294328103</v>
      </c>
      <c r="U119" s="9">
        <v>2915.2263588723649</v>
      </c>
      <c r="V119" s="9">
        <v>3063.7871744020754</v>
      </c>
      <c r="W119" s="9">
        <v>3215.371030122591</v>
      </c>
      <c r="X119" s="9">
        <v>3555.217397334301</v>
      </c>
      <c r="Y119" s="9">
        <v>3676.1977446920955</v>
      </c>
      <c r="Z119" s="9">
        <v>3706.5023308466766</v>
      </c>
      <c r="AA119" s="9">
        <v>3743.2939956796254</v>
      </c>
      <c r="AB119" s="9">
        <v>3796.5673697302568</v>
      </c>
      <c r="AC119" s="9">
        <v>3863.1650843185766</v>
      </c>
      <c r="AD119" s="9">
        <v>3945.1538692181039</v>
      </c>
      <c r="AE119" s="9">
        <v>4600.9481032603207</v>
      </c>
      <c r="AF119" s="9">
        <v>5376.1758902891124</v>
      </c>
      <c r="AG119" s="9">
        <v>6217.5596171879088</v>
      </c>
      <c r="AH119" s="9">
        <v>7133.7404668524614</v>
      </c>
      <c r="AI119" s="9">
        <v>8158.083458351236</v>
      </c>
      <c r="AJ119" s="9">
        <v>9367.6212674209673</v>
      </c>
      <c r="AK119" s="9">
        <v>10741.399505783858</v>
      </c>
      <c r="AL119" s="9">
        <v>12281.67840155166</v>
      </c>
      <c r="AM119" s="9">
        <v>14008.284246701971</v>
      </c>
      <c r="AN119" s="9">
        <v>16004.956959056004</v>
      </c>
      <c r="AO119" s="9">
        <v>17007.503492038177</v>
      </c>
      <c r="AP119" s="9">
        <v>18032.714506970515</v>
      </c>
      <c r="AQ119" s="9">
        <v>19205.766223501632</v>
      </c>
      <c r="AR119" s="9">
        <v>20584.654556335216</v>
      </c>
      <c r="AS119" s="9">
        <v>22211.472071027572</v>
      </c>
      <c r="AT119" s="9">
        <v>22459.909484195465</v>
      </c>
      <c r="AU119" s="9">
        <v>22593.619422644311</v>
      </c>
      <c r="AV119" s="9">
        <v>22752.956059312692</v>
      </c>
      <c r="AW119" s="9">
        <v>22961.741804720758</v>
      </c>
      <c r="AX119" s="9">
        <v>23220.893301576001</v>
      </c>
    </row>
    <row r="120" spans="1:50">
      <c r="A120" s="51"/>
      <c r="B120" s="55" t="s">
        <v>167</v>
      </c>
      <c r="C120" t="s">
        <v>168</v>
      </c>
      <c r="D120" s="9">
        <v>15784.829053430834</v>
      </c>
      <c r="E120" s="9">
        <v>16038.259589631321</v>
      </c>
      <c r="F120" s="9">
        <v>16295.134247682065</v>
      </c>
      <c r="G120" s="9">
        <v>16487.21384768741</v>
      </c>
      <c r="H120" s="9">
        <v>16777.588657013257</v>
      </c>
      <c r="I120" s="9">
        <v>15968.890084487495</v>
      </c>
      <c r="J120" s="9">
        <v>16342.341958228044</v>
      </c>
      <c r="K120" s="9">
        <v>16893.216621055759</v>
      </c>
      <c r="L120" s="9">
        <v>17234.587393112</v>
      </c>
      <c r="M120" s="9">
        <v>17225.79168964324</v>
      </c>
      <c r="N120" s="9">
        <v>17133.172380405293</v>
      </c>
      <c r="O120" s="9">
        <v>16883.43461556892</v>
      </c>
      <c r="P120" s="9">
        <v>16235.130070337322</v>
      </c>
      <c r="Q120" s="9">
        <v>15979.084644547354</v>
      </c>
      <c r="R120" s="9">
        <v>15836.142325598099</v>
      </c>
      <c r="S120" s="9">
        <v>15263.655705626346</v>
      </c>
      <c r="T120" s="9">
        <v>14759.28276708191</v>
      </c>
      <c r="U120" s="9">
        <v>15253.731151104477</v>
      </c>
      <c r="V120" s="9">
        <v>15759.900286734586</v>
      </c>
      <c r="W120" s="9">
        <v>16197.187755178706</v>
      </c>
      <c r="X120" s="9">
        <v>15716.806155785271</v>
      </c>
      <c r="Y120" s="9">
        <v>15323.298681296097</v>
      </c>
      <c r="Z120" s="9">
        <v>15372.141674418368</v>
      </c>
      <c r="AA120" s="9">
        <v>15334.360345778918</v>
      </c>
      <c r="AB120" s="9">
        <v>15206.767174405224</v>
      </c>
      <c r="AC120" s="9">
        <v>15025.706682212418</v>
      </c>
      <c r="AD120" s="9">
        <v>14826.083216864112</v>
      </c>
      <c r="AE120" s="9">
        <v>14502.383007054985</v>
      </c>
      <c r="AF120" s="9">
        <v>14169.266961360652</v>
      </c>
      <c r="AG120" s="9">
        <v>13847.321166063417</v>
      </c>
      <c r="AH120" s="9">
        <v>13515.708294617883</v>
      </c>
      <c r="AI120" s="9">
        <v>13159.856155884461</v>
      </c>
      <c r="AJ120" s="9">
        <v>12969.790331790762</v>
      </c>
      <c r="AK120" s="9">
        <v>12823.9216983922</v>
      </c>
      <c r="AL120" s="9">
        <v>12681.485701111009</v>
      </c>
      <c r="AM120" s="9">
        <v>12580.64352720939</v>
      </c>
      <c r="AN120" s="9">
        <v>12487.21230714489</v>
      </c>
      <c r="AO120" s="9">
        <v>12021.171574094806</v>
      </c>
      <c r="AP120" s="9">
        <v>11556.515314540442</v>
      </c>
      <c r="AQ120" s="9">
        <v>11097.694871817408</v>
      </c>
      <c r="AR120" s="9">
        <v>10648.263623079927</v>
      </c>
      <c r="AS120" s="9">
        <v>10204.999158664288</v>
      </c>
      <c r="AT120" s="9">
        <v>9708.6554179375435</v>
      </c>
      <c r="AU120" s="9">
        <v>9225.5620442212366</v>
      </c>
      <c r="AV120" s="9">
        <v>8755.2200986312546</v>
      </c>
      <c r="AW120" s="9">
        <v>8295.9129845187799</v>
      </c>
      <c r="AX120" s="9">
        <v>7832.6023398521038</v>
      </c>
    </row>
    <row r="121" spans="1:50">
      <c r="A121" s="51"/>
      <c r="B121" s="55"/>
      <c r="C121" t="s">
        <v>169</v>
      </c>
      <c r="D121" s="9">
        <v>462.04198014810186</v>
      </c>
      <c r="E121" s="9">
        <v>469.46021359109335</v>
      </c>
      <c r="F121" s="9">
        <v>476.9792452043107</v>
      </c>
      <c r="G121" s="9">
        <v>459.61394370617637</v>
      </c>
      <c r="H121" s="9">
        <v>443.15104174478267</v>
      </c>
      <c r="I121" s="9">
        <v>399.41931705798589</v>
      </c>
      <c r="J121" s="9">
        <v>387.09793433697456</v>
      </c>
      <c r="K121" s="9">
        <v>378.97639827485676</v>
      </c>
      <c r="L121" s="9">
        <v>366.19372404144929</v>
      </c>
      <c r="M121" s="9">
        <v>346.66984037608739</v>
      </c>
      <c r="N121" s="9">
        <v>326.59562394079023</v>
      </c>
      <c r="O121" s="9">
        <v>304.83781328119886</v>
      </c>
      <c r="P121" s="9">
        <v>270.49726246170172</v>
      </c>
      <c r="Q121" s="9">
        <v>241.70579885968917</v>
      </c>
      <c r="R121" s="9">
        <v>213.18977131814907</v>
      </c>
      <c r="S121" s="9">
        <v>177.90222006595963</v>
      </c>
      <c r="T121" s="9">
        <v>142.95936364219889</v>
      </c>
      <c r="U121" s="9">
        <v>215.55919669114604</v>
      </c>
      <c r="V121" s="9">
        <v>295.26330910672027</v>
      </c>
      <c r="W121" s="9">
        <v>369.56670039883829</v>
      </c>
      <c r="X121" s="9">
        <v>190.47570944360572</v>
      </c>
      <c r="Y121" s="9">
        <v>117.08494842699035</v>
      </c>
      <c r="Z121" s="9">
        <v>88.473451977074859</v>
      </c>
      <c r="AA121" s="9">
        <v>62.259282873975927</v>
      </c>
      <c r="AB121" s="9">
        <v>36.10248885668382</v>
      </c>
      <c r="AC121" s="9">
        <v>30.654623985900844</v>
      </c>
      <c r="AD121" s="9">
        <v>26.749117850356299</v>
      </c>
      <c r="AE121" s="9">
        <v>26.053560080695249</v>
      </c>
      <c r="AF121" s="9">
        <v>25.667126880893406</v>
      </c>
      <c r="AG121" s="9">
        <v>25.328042832324194</v>
      </c>
      <c r="AH121" s="9">
        <v>24.952313166651823</v>
      </c>
      <c r="AI121" s="9">
        <v>24.522791252829574</v>
      </c>
      <c r="AJ121" s="9">
        <v>20.168224091771105</v>
      </c>
      <c r="AK121" s="9">
        <v>15.51907942240349</v>
      </c>
      <c r="AL121" s="9">
        <v>10.880357230391322</v>
      </c>
      <c r="AM121" s="9">
        <v>11.198025702389351</v>
      </c>
      <c r="AN121" s="9">
        <v>11.946991684738038</v>
      </c>
      <c r="AO121" s="9">
        <v>11.672869853537744</v>
      </c>
      <c r="AP121" s="9">
        <v>11.318792898061599</v>
      </c>
      <c r="AQ121" s="9">
        <v>10.954710994911942</v>
      </c>
      <c r="AR121" s="9">
        <v>10.591140691385696</v>
      </c>
      <c r="AS121" s="9">
        <v>10.225837175743287</v>
      </c>
      <c r="AT121" s="9">
        <v>10.202121939387984</v>
      </c>
      <c r="AU121" s="9">
        <v>10.223496571513031</v>
      </c>
      <c r="AV121" s="9">
        <v>10.252889471072436</v>
      </c>
      <c r="AW121" s="9">
        <v>10.285095065193083</v>
      </c>
      <c r="AX121" s="9">
        <v>10.300521710153872</v>
      </c>
    </row>
    <row r="122" spans="1:50">
      <c r="A122" s="51"/>
      <c r="B122" s="55"/>
      <c r="C122" t="s">
        <v>170</v>
      </c>
      <c r="D122" s="9">
        <v>181.0430272515722</v>
      </c>
      <c r="E122" s="9">
        <v>183.94973161412335</v>
      </c>
      <c r="F122" s="9">
        <v>186.89592169813616</v>
      </c>
      <c r="G122" s="9">
        <v>189.37104100916918</v>
      </c>
      <c r="H122" s="9">
        <v>192.99570647055106</v>
      </c>
      <c r="I122" s="9">
        <v>183.93452556839989</v>
      </c>
      <c r="J122" s="9">
        <v>188.50868943428981</v>
      </c>
      <c r="K122" s="9">
        <v>195.17270943900309</v>
      </c>
      <c r="L122" s="9">
        <v>199.43170722451066</v>
      </c>
      <c r="M122" s="9">
        <v>199.64572229377617</v>
      </c>
      <c r="N122" s="9">
        <v>198.87898985375261</v>
      </c>
      <c r="O122" s="9">
        <v>196.26524488442274</v>
      </c>
      <c r="P122" s="9">
        <v>209.14910028461716</v>
      </c>
      <c r="Q122" s="9">
        <v>229.74554269973328</v>
      </c>
      <c r="R122" s="9">
        <v>253.5601185017895</v>
      </c>
      <c r="S122" s="9">
        <v>271.48639913088749</v>
      </c>
      <c r="T122" s="9">
        <v>291.01843062596134</v>
      </c>
      <c r="U122" s="9">
        <v>226.55118796414135</v>
      </c>
      <c r="V122" s="9">
        <v>157.00827664184533</v>
      </c>
      <c r="W122" s="9">
        <v>91.267280986724771</v>
      </c>
      <c r="X122" s="9">
        <v>243.3912041183433</v>
      </c>
      <c r="Y122" s="9">
        <v>282.24015676427291</v>
      </c>
      <c r="Z122" s="9">
        <v>281.67759641116089</v>
      </c>
      <c r="AA122" s="9">
        <v>274.15126140416083</v>
      </c>
      <c r="AB122" s="9">
        <v>264.54951903422398</v>
      </c>
      <c r="AC122" s="9">
        <v>254.32221558316417</v>
      </c>
      <c r="AD122" s="9">
        <v>243.97811035332586</v>
      </c>
      <c r="AE122" s="9">
        <v>230.4434021918064</v>
      </c>
      <c r="AF122" s="9">
        <v>216.70409646617318</v>
      </c>
      <c r="AG122" s="9">
        <v>203.18336461139037</v>
      </c>
      <c r="AH122" s="9">
        <v>190.27556331333591</v>
      </c>
      <c r="AI122" s="9">
        <v>177.21185828796644</v>
      </c>
      <c r="AJ122" s="9">
        <v>145.93887452520804</v>
      </c>
      <c r="AK122" s="9">
        <v>113.63649926234829</v>
      </c>
      <c r="AL122" s="9">
        <v>81.554186673392181</v>
      </c>
      <c r="AM122" s="9">
        <v>51.398556845354939</v>
      </c>
      <c r="AN122" s="9">
        <v>21.326516364757225</v>
      </c>
      <c r="AO122" s="9">
        <v>20.686963063541366</v>
      </c>
      <c r="AP122" s="9">
        <v>21.913716323378626</v>
      </c>
      <c r="AQ122" s="9">
        <v>23.340181468603863</v>
      </c>
      <c r="AR122" s="9">
        <v>24.796578747184775</v>
      </c>
      <c r="AS122" s="9">
        <v>26.256617795440842</v>
      </c>
      <c r="AT122" s="9">
        <v>27.408218305050323</v>
      </c>
      <c r="AU122" s="9">
        <v>28.554783307206879</v>
      </c>
      <c r="AV122" s="9">
        <v>29.714335271020161</v>
      </c>
      <c r="AW122" s="9">
        <v>30.886014677308154</v>
      </c>
      <c r="AX122" s="9">
        <v>32.011198194710062</v>
      </c>
    </row>
    <row r="123" spans="1:50">
      <c r="A123" s="51"/>
      <c r="B123" s="55"/>
      <c r="C123" t="s">
        <v>171</v>
      </c>
      <c r="D123" s="9">
        <v>556.51907086918527</v>
      </c>
      <c r="E123" s="9">
        <v>565.45416456318435</v>
      </c>
      <c r="F123" s="9">
        <v>574.51062901583373</v>
      </c>
      <c r="G123" s="9">
        <v>539.5451836208689</v>
      </c>
      <c r="H123" s="9">
        <v>505.62371322058965</v>
      </c>
      <c r="I123" s="9">
        <v>442.76607209186363</v>
      </c>
      <c r="J123" s="9">
        <v>416.94121721490291</v>
      </c>
      <c r="K123" s="9">
        <v>396.66800245429852</v>
      </c>
      <c r="L123" s="9">
        <v>372.47132573934664</v>
      </c>
      <c r="M123" s="9">
        <v>342.6689618268764</v>
      </c>
      <c r="N123" s="9">
        <v>313.72071275147675</v>
      </c>
      <c r="O123" s="9">
        <v>284.54692887066813</v>
      </c>
      <c r="P123" s="9">
        <v>243.74166141070899</v>
      </c>
      <c r="Q123" s="9">
        <v>207.74697125364341</v>
      </c>
      <c r="R123" s="9">
        <v>171.34058053009559</v>
      </c>
      <c r="S123" s="9">
        <v>128.96890989514222</v>
      </c>
      <c r="T123" s="9">
        <v>86.527089160384676</v>
      </c>
      <c r="U123" s="9">
        <v>68.574822221647693</v>
      </c>
      <c r="V123" s="9">
        <v>53.110761825912064</v>
      </c>
      <c r="W123" s="9">
        <v>38.670664208491239</v>
      </c>
      <c r="X123" s="9">
        <v>47.237128712449731</v>
      </c>
      <c r="Y123" s="9">
        <v>21.419905367348239</v>
      </c>
      <c r="Z123" s="9">
        <v>15.835518928536864</v>
      </c>
      <c r="AA123" s="9">
        <v>11.314661834101461</v>
      </c>
      <c r="AB123" s="9">
        <v>6.8441028572016753</v>
      </c>
      <c r="AC123" s="9">
        <v>6.443097857921873</v>
      </c>
      <c r="AD123" s="9">
        <v>6.3475871645973161</v>
      </c>
      <c r="AE123" s="9">
        <v>5.3711569404118311</v>
      </c>
      <c r="AF123" s="9">
        <v>4.3105864312203765</v>
      </c>
      <c r="AG123" s="9">
        <v>3.2474059267816298</v>
      </c>
      <c r="AH123" s="9">
        <v>3.1426620747569567</v>
      </c>
      <c r="AI123" s="9">
        <v>3.115827483041739</v>
      </c>
      <c r="AJ123" s="9">
        <v>3.0989657568509381</v>
      </c>
      <c r="AK123" s="9">
        <v>3.0887735488388239</v>
      </c>
      <c r="AL123" s="9">
        <v>3.0782405983741699</v>
      </c>
      <c r="AM123" s="9">
        <v>3.0755281652361806</v>
      </c>
      <c r="AN123" s="9">
        <v>3.0738776389715792</v>
      </c>
      <c r="AO123" s="9">
        <v>3.0693730761738767</v>
      </c>
      <c r="AP123" s="9">
        <v>3.0726129220827723</v>
      </c>
      <c r="AQ123" s="9">
        <v>3.0763382432017865</v>
      </c>
      <c r="AR123" s="9">
        <v>3.0807233595825139</v>
      </c>
      <c r="AS123" s="9">
        <v>3.0848620520218066</v>
      </c>
      <c r="AT123" s="9">
        <v>3.0889629704020858</v>
      </c>
      <c r="AU123" s="9">
        <v>3.0960751500748942</v>
      </c>
      <c r="AV123" s="9">
        <v>3.1045455774784116</v>
      </c>
      <c r="AW123" s="9">
        <v>3.1138020041810042</v>
      </c>
      <c r="AX123" s="9">
        <v>3.1180089779633833</v>
      </c>
    </row>
    <row r="124" spans="1:50">
      <c r="A124" s="51"/>
      <c r="B124" s="55"/>
      <c r="C124" t="s">
        <v>172</v>
      </c>
      <c r="D124" s="9">
        <v>203.64392924873889</v>
      </c>
      <c r="E124" s="9">
        <v>206.91349840332322</v>
      </c>
      <c r="F124" s="9">
        <v>210.22747439720106</v>
      </c>
      <c r="G124" s="9">
        <v>412.05185248699968</v>
      </c>
      <c r="H124" s="9">
        <v>640.1415508530323</v>
      </c>
      <c r="I124" s="9">
        <v>803.90221564112505</v>
      </c>
      <c r="J124" s="9">
        <v>1000.1322692841192</v>
      </c>
      <c r="K124" s="9">
        <v>1192.0816065980941</v>
      </c>
      <c r="L124" s="9">
        <v>1347.9287285380087</v>
      </c>
      <c r="M124" s="9">
        <v>1443.9457648408711</v>
      </c>
      <c r="N124" s="9">
        <v>1490.1413747968661</v>
      </c>
      <c r="O124" s="9">
        <v>1470.0993666812767</v>
      </c>
      <c r="P124" s="9">
        <v>1575.4080372526237</v>
      </c>
      <c r="Q124" s="9">
        <v>1739.9388520072644</v>
      </c>
      <c r="R124" s="9">
        <v>1929.2848950812065</v>
      </c>
      <c r="S124" s="9">
        <v>2074.0608357846272</v>
      </c>
      <c r="T124" s="9">
        <v>2230.9422911373836</v>
      </c>
      <c r="U124" s="9">
        <v>2234.3411178782981</v>
      </c>
      <c r="V124" s="9">
        <v>2197.5757662369301</v>
      </c>
      <c r="W124" s="9">
        <v>2139.2635930653946</v>
      </c>
      <c r="X124" s="9">
        <v>2136.2700288314136</v>
      </c>
      <c r="Y124" s="9">
        <v>2284.8461116364233</v>
      </c>
      <c r="Z124" s="9">
        <v>2401.6541412390989</v>
      </c>
      <c r="AA124" s="9">
        <v>2486.7811618241512</v>
      </c>
      <c r="AB124" s="9">
        <v>2546.7718463600322</v>
      </c>
      <c r="AC124" s="9">
        <v>2583.4637077418861</v>
      </c>
      <c r="AD124" s="9">
        <v>2606.8079491489862</v>
      </c>
      <c r="AE124" s="9">
        <v>2754.4711977692755</v>
      </c>
      <c r="AF124" s="9">
        <v>2883.9976752342459</v>
      </c>
      <c r="AG124" s="9">
        <v>2982.0177203793314</v>
      </c>
      <c r="AH124" s="9">
        <v>3023.8553971273923</v>
      </c>
      <c r="AI124" s="9">
        <v>3023.9321224348091</v>
      </c>
      <c r="AJ124" s="9">
        <v>3169.7570649486624</v>
      </c>
      <c r="AK124" s="9">
        <v>3330.5196522154015</v>
      </c>
      <c r="AL124" s="9">
        <v>3485.6701694871717</v>
      </c>
      <c r="AM124" s="9">
        <v>3634.670760177713</v>
      </c>
      <c r="AN124" s="9">
        <v>3778.3404422932044</v>
      </c>
      <c r="AO124" s="9">
        <v>3918.8976011627051</v>
      </c>
      <c r="AP124" s="9">
        <v>4061.0385730916537</v>
      </c>
      <c r="AQ124" s="9">
        <v>4194.9629179625754</v>
      </c>
      <c r="AR124" s="9">
        <v>4320.8755501761934</v>
      </c>
      <c r="AS124" s="9">
        <v>4437.5346784882076</v>
      </c>
      <c r="AT124" s="9">
        <v>4589.6590229124195</v>
      </c>
      <c r="AU124" s="9">
        <v>4746.5443468488356</v>
      </c>
      <c r="AV124" s="9">
        <v>4902.1428232064627</v>
      </c>
      <c r="AW124" s="9">
        <v>5055.2685979970056</v>
      </c>
      <c r="AX124" s="9">
        <v>5196.2398134125242</v>
      </c>
    </row>
    <row r="125" spans="1:50">
      <c r="A125" s="51"/>
      <c r="B125" s="55"/>
      <c r="C125" t="s">
        <v>173</v>
      </c>
      <c r="D125" s="9">
        <v>73.040268996984125</v>
      </c>
      <c r="E125" s="9">
        <v>74.212954141275063</v>
      </c>
      <c r="F125" s="9">
        <v>75.401555564864978</v>
      </c>
      <c r="G125" s="9">
        <v>98.818695297035688</v>
      </c>
      <c r="H125" s="9">
        <v>133.78602929053389</v>
      </c>
      <c r="I125" s="9">
        <v>169.74466257931638</v>
      </c>
      <c r="J125" s="9">
        <v>231.66708911431061</v>
      </c>
      <c r="K125" s="9">
        <v>319.43988427293618</v>
      </c>
      <c r="L125" s="9">
        <v>434.61254246101555</v>
      </c>
      <c r="M125" s="9">
        <v>579.27531284477095</v>
      </c>
      <c r="N125" s="9">
        <v>768.15027749351395</v>
      </c>
      <c r="O125" s="9">
        <v>1008.7477271941588</v>
      </c>
      <c r="P125" s="9">
        <v>1113.4765638420531</v>
      </c>
      <c r="Q125" s="9">
        <v>1232.9942080514768</v>
      </c>
      <c r="R125" s="9">
        <v>1366.7660072594751</v>
      </c>
      <c r="S125" s="9">
        <v>1468.4878452960672</v>
      </c>
      <c r="T125" s="9">
        <v>1578.2338338029588</v>
      </c>
      <c r="U125" s="9">
        <v>1593.1440968678846</v>
      </c>
      <c r="V125" s="9">
        <v>1581.9749001448447</v>
      </c>
      <c r="W125" s="9">
        <v>1556.3738015539923</v>
      </c>
      <c r="X125" s="9">
        <v>1519.4231927841831</v>
      </c>
      <c r="Y125" s="9">
        <v>1607.7522601902085</v>
      </c>
      <c r="Z125" s="9">
        <v>1777.4829950978608</v>
      </c>
      <c r="AA125" s="9">
        <v>1904.8392726771615</v>
      </c>
      <c r="AB125" s="9">
        <v>1979.2223863204558</v>
      </c>
      <c r="AC125" s="9">
        <v>1998.5250022983537</v>
      </c>
      <c r="AD125" s="9">
        <v>1974.4942570065364</v>
      </c>
      <c r="AE125" s="9">
        <v>2110.8681871520585</v>
      </c>
      <c r="AF125" s="9">
        <v>2256.8801053298239</v>
      </c>
      <c r="AG125" s="9">
        <v>2397.8827114324095</v>
      </c>
      <c r="AH125" s="9">
        <v>2512.5751073324282</v>
      </c>
      <c r="AI125" s="9">
        <v>2611.2722367860574</v>
      </c>
      <c r="AJ125" s="9">
        <v>2676.8724657754228</v>
      </c>
      <c r="AK125" s="9">
        <v>2739.1775237689717</v>
      </c>
      <c r="AL125" s="9">
        <v>2795.8505033207475</v>
      </c>
      <c r="AM125" s="9">
        <v>2850.6171977377826</v>
      </c>
      <c r="AN125" s="9">
        <v>2901.6040002881891</v>
      </c>
      <c r="AO125" s="9">
        <v>2964.2667721231596</v>
      </c>
      <c r="AP125" s="9">
        <v>3030.6867705624577</v>
      </c>
      <c r="AQ125" s="9">
        <v>3092.0965764240873</v>
      </c>
      <c r="AR125" s="9">
        <v>3148.479508835745</v>
      </c>
      <c r="AS125" s="9">
        <v>3198.8903696072889</v>
      </c>
      <c r="AT125" s="9">
        <v>2956.6125602097741</v>
      </c>
      <c r="AU125" s="9">
        <v>2668.2176447073089</v>
      </c>
      <c r="AV125" s="9">
        <v>2356.877021356981</v>
      </c>
      <c r="AW125" s="9">
        <v>2024.0602805651338</v>
      </c>
      <c r="AX125" s="9">
        <v>1666.3703303953203</v>
      </c>
    </row>
    <row r="126" spans="1:50">
      <c r="A126" s="51"/>
      <c r="B126" s="55"/>
      <c r="C126" t="s">
        <v>174</v>
      </c>
      <c r="D126" s="9">
        <v>476.6481404703535</v>
      </c>
      <c r="E126" s="9">
        <v>484.30088054181459</v>
      </c>
      <c r="F126" s="9">
        <v>492.05750572023129</v>
      </c>
      <c r="G126" s="9">
        <v>482.12111394694995</v>
      </c>
      <c r="H126" s="9">
        <v>473.40300448278862</v>
      </c>
      <c r="I126" s="9">
        <v>434.40105982982612</v>
      </c>
      <c r="J126" s="9">
        <v>428.74745931119196</v>
      </c>
      <c r="K126" s="9">
        <v>427.61167864171665</v>
      </c>
      <c r="L126" s="9">
        <v>420.91485268254524</v>
      </c>
      <c r="M126" s="9">
        <v>405.89146285901921</v>
      </c>
      <c r="N126" s="9">
        <v>389.45264587669709</v>
      </c>
      <c r="O126" s="9">
        <v>370.13741043978894</v>
      </c>
      <c r="P126" s="9">
        <v>395.60218334027365</v>
      </c>
      <c r="Q126" s="9">
        <v>437.33079856997301</v>
      </c>
      <c r="R126" s="9">
        <v>485.48826914533657</v>
      </c>
      <c r="S126" s="9">
        <v>522.48224416942287</v>
      </c>
      <c r="T126" s="9">
        <v>562.48654204652507</v>
      </c>
      <c r="U126" s="9">
        <v>586.99060321467687</v>
      </c>
      <c r="V126" s="9">
        <v>605.18891604871339</v>
      </c>
      <c r="W126" s="9">
        <v>619.15169965242728</v>
      </c>
      <c r="X126" s="9">
        <v>588.20307593793609</v>
      </c>
      <c r="Y126" s="9">
        <v>602.34576692443761</v>
      </c>
      <c r="Z126" s="9">
        <v>608.56428419120971</v>
      </c>
      <c r="AA126" s="9">
        <v>608.69127668557974</v>
      </c>
      <c r="AB126" s="9">
        <v>604.96853678672312</v>
      </c>
      <c r="AC126" s="9">
        <v>598.81229578648777</v>
      </c>
      <c r="AD126" s="9">
        <v>591.87216334645143</v>
      </c>
      <c r="AE126" s="9">
        <v>595.42267280350768</v>
      </c>
      <c r="AF126" s="9">
        <v>600.10222947113539</v>
      </c>
      <c r="AG126" s="9">
        <v>605.31381338029894</v>
      </c>
      <c r="AH126" s="9">
        <v>605.64791616903608</v>
      </c>
      <c r="AI126" s="9">
        <v>604.23163502452724</v>
      </c>
      <c r="AJ126" s="9">
        <v>596.16027786664415</v>
      </c>
      <c r="AK126" s="9">
        <v>588.65209775823337</v>
      </c>
      <c r="AL126" s="9">
        <v>581.16251197755707</v>
      </c>
      <c r="AM126" s="9">
        <v>576.04233567998574</v>
      </c>
      <c r="AN126" s="9">
        <v>571.31408733829949</v>
      </c>
      <c r="AO126" s="9">
        <v>572.1848784175686</v>
      </c>
      <c r="AP126" s="9">
        <v>575.19589116461304</v>
      </c>
      <c r="AQ126" s="9">
        <v>578.42734416542089</v>
      </c>
      <c r="AR126" s="9">
        <v>581.84745712509448</v>
      </c>
      <c r="AS126" s="9">
        <v>585.27480185836748</v>
      </c>
      <c r="AT126" s="9">
        <v>584.68733371748567</v>
      </c>
      <c r="AU126" s="9">
        <v>584.28215461377147</v>
      </c>
      <c r="AV126" s="9">
        <v>584.12287356425338</v>
      </c>
      <c r="AW126" s="9">
        <v>584.13618009683091</v>
      </c>
      <c r="AX126" s="9">
        <v>583.23121917887829</v>
      </c>
    </row>
    <row r="127" spans="1:50">
      <c r="A127" s="51"/>
      <c r="B127" s="55"/>
      <c r="C127" t="s">
        <v>175</v>
      </c>
      <c r="D127" s="9">
        <v>42.438745467362715</v>
      </c>
      <c r="E127" s="9">
        <v>43.120113253042298</v>
      </c>
      <c r="F127" s="9">
        <v>43.810732256121341</v>
      </c>
      <c r="G127" s="9">
        <v>49.165313093971335</v>
      </c>
      <c r="H127" s="9">
        <v>56.084743938875974</v>
      </c>
      <c r="I127" s="9">
        <v>59.875459155605967</v>
      </c>
      <c r="J127" s="9">
        <v>68.751148998145979</v>
      </c>
      <c r="K127" s="9">
        <v>79.757108404244306</v>
      </c>
      <c r="L127" s="9">
        <v>91.307190128371843</v>
      </c>
      <c r="M127" s="9">
        <v>102.40427264303699</v>
      </c>
      <c r="N127" s="9">
        <v>114.27606384732215</v>
      </c>
      <c r="O127" s="9">
        <v>126.31299367573615</v>
      </c>
      <c r="P127" s="9">
        <v>119.76796690606074</v>
      </c>
      <c r="Q127" s="9">
        <v>114.35537281076584</v>
      </c>
      <c r="R127" s="9">
        <v>109.37463172235393</v>
      </c>
      <c r="S127" s="9">
        <v>101.27575727769604</v>
      </c>
      <c r="T127" s="9">
        <v>93.546932530077484</v>
      </c>
      <c r="U127" s="9">
        <v>117.46669951699646</v>
      </c>
      <c r="V127" s="9">
        <v>142.76524590442983</v>
      </c>
      <c r="W127" s="9">
        <v>166.007883451873</v>
      </c>
      <c r="X127" s="9">
        <v>134.68661559643093</v>
      </c>
      <c r="Y127" s="9">
        <v>135.96665242672083</v>
      </c>
      <c r="Z127" s="9">
        <v>134.35008728375129</v>
      </c>
      <c r="AA127" s="9">
        <v>131.26405770006909</v>
      </c>
      <c r="AB127" s="9">
        <v>127.37068937814067</v>
      </c>
      <c r="AC127" s="9">
        <v>123.01369343570164</v>
      </c>
      <c r="AD127" s="9">
        <v>118.57032198143314</v>
      </c>
      <c r="AE127" s="9">
        <v>122.60785000726474</v>
      </c>
      <c r="AF127" s="9">
        <v>127.51750755557138</v>
      </c>
      <c r="AG127" s="9">
        <v>132.59003720012458</v>
      </c>
      <c r="AH127" s="9">
        <v>136.93143283119127</v>
      </c>
      <c r="AI127" s="9">
        <v>140.8582407257619</v>
      </c>
      <c r="AJ127" s="9">
        <v>147.16118091084292</v>
      </c>
      <c r="AK127" s="9">
        <v>153.93508994924761</v>
      </c>
      <c r="AL127" s="9">
        <v>160.66581599568849</v>
      </c>
      <c r="AM127" s="9">
        <v>167.55175186784078</v>
      </c>
      <c r="AN127" s="9">
        <v>174.46186011145241</v>
      </c>
      <c r="AO127" s="9">
        <v>176.18989406190764</v>
      </c>
      <c r="AP127" s="9">
        <v>177.83585454412199</v>
      </c>
      <c r="AQ127" s="9">
        <v>179.47493354770023</v>
      </c>
      <c r="AR127" s="9">
        <v>181.16823759598091</v>
      </c>
      <c r="AS127" s="9">
        <v>182.8668891403224</v>
      </c>
      <c r="AT127" s="9">
        <v>184.59336338029956</v>
      </c>
      <c r="AU127" s="9">
        <v>186.51987123179458</v>
      </c>
      <c r="AV127" s="9">
        <v>188.54822963964071</v>
      </c>
      <c r="AW127" s="9">
        <v>190.64424718068295</v>
      </c>
      <c r="AX127" s="9">
        <v>192.44844297044136</v>
      </c>
    </row>
    <row r="128" spans="1:50">
      <c r="A128" s="51"/>
      <c r="B128" s="56" t="s">
        <v>176</v>
      </c>
      <c r="C128" t="s">
        <v>177</v>
      </c>
      <c r="D128" s="9">
        <v>1582.519227982965</v>
      </c>
      <c r="E128" s="9">
        <v>1607.9270860685756</v>
      </c>
      <c r="F128" s="9">
        <v>1632.307779698511</v>
      </c>
      <c r="G128" s="9">
        <v>1606.0790516294801</v>
      </c>
      <c r="H128" s="9">
        <v>1547.4207491118464</v>
      </c>
      <c r="I128" s="9">
        <v>1445.564139876878</v>
      </c>
      <c r="J128" s="9">
        <v>1431.7389815243605</v>
      </c>
      <c r="K128" s="9">
        <v>1404.6802604627151</v>
      </c>
      <c r="L128" s="9">
        <v>1341.9439572842443</v>
      </c>
      <c r="M128" s="9">
        <v>1281.4975633060762</v>
      </c>
      <c r="N128" s="9">
        <v>1233.0149099303926</v>
      </c>
      <c r="O128" s="9">
        <v>1199.1491753555551</v>
      </c>
      <c r="P128" s="9">
        <v>1189.6249058491485</v>
      </c>
      <c r="Q128" s="9">
        <v>1188.8049446413668</v>
      </c>
      <c r="R128" s="9">
        <v>1159.676150394841</v>
      </c>
      <c r="S128" s="9">
        <v>1123.0027281691187</v>
      </c>
      <c r="T128" s="9">
        <v>1093.1277587053687</v>
      </c>
      <c r="U128" s="9">
        <v>1080.2804390868314</v>
      </c>
      <c r="V128" s="9">
        <v>1074.6143370061095</v>
      </c>
      <c r="W128" s="9">
        <v>1071.269418040348</v>
      </c>
      <c r="X128" s="9">
        <v>945.71910346622826</v>
      </c>
      <c r="Y128" s="9">
        <v>882.83132966143671</v>
      </c>
      <c r="Z128" s="9">
        <v>827.59001225541078</v>
      </c>
      <c r="AA128" s="9">
        <v>779.35848437006996</v>
      </c>
      <c r="AB128" s="9">
        <v>735.30878403800114</v>
      </c>
      <c r="AC128" s="9">
        <v>696.14101884496893</v>
      </c>
      <c r="AD128" s="9">
        <v>658.29563875946997</v>
      </c>
      <c r="AE128" s="9">
        <v>626.5304168215232</v>
      </c>
      <c r="AF128" s="9">
        <v>595.17974582835609</v>
      </c>
      <c r="AG128" s="9">
        <v>563.82494603963153</v>
      </c>
      <c r="AH128" s="9">
        <v>536.25218700593769</v>
      </c>
      <c r="AI128" s="9">
        <v>511.33765590677069</v>
      </c>
      <c r="AJ128" s="9">
        <v>485.35527643991014</v>
      </c>
      <c r="AK128" s="9">
        <v>460.50537433780659</v>
      </c>
      <c r="AL128" s="9">
        <v>435.09043521138994</v>
      </c>
      <c r="AM128" s="9">
        <v>414.06967619093791</v>
      </c>
      <c r="AN128" s="9">
        <v>393.29885325270851</v>
      </c>
      <c r="AO128" s="9">
        <v>376.77649682501948</v>
      </c>
      <c r="AP128" s="9">
        <v>362.21702811051239</v>
      </c>
      <c r="AQ128" s="9">
        <v>347.6461938800183</v>
      </c>
      <c r="AR128" s="9">
        <v>333.0697717841706</v>
      </c>
      <c r="AS128" s="9">
        <v>318.35624326670995</v>
      </c>
      <c r="AT128" s="9">
        <v>297.90112685565316</v>
      </c>
      <c r="AU128" s="9">
        <v>277.2255891021847</v>
      </c>
      <c r="AV128" s="9">
        <v>256.67823632787275</v>
      </c>
      <c r="AW128" s="9">
        <v>236.28776053911355</v>
      </c>
      <c r="AX128" s="9">
        <v>215.64021133549511</v>
      </c>
    </row>
    <row r="129" spans="1:50">
      <c r="A129" s="51"/>
      <c r="B129" s="56"/>
      <c r="C129" t="s">
        <v>178</v>
      </c>
      <c r="D129" s="9">
        <v>349.63211723522352</v>
      </c>
      <c r="E129" s="9">
        <v>355.24557396914781</v>
      </c>
      <c r="F129" s="9">
        <v>360.70824702746569</v>
      </c>
      <c r="G129" s="9">
        <v>566.31400541674452</v>
      </c>
      <c r="H129" s="9">
        <v>789.90906855699654</v>
      </c>
      <c r="I129" s="9">
        <v>984.64223090357086</v>
      </c>
      <c r="J129" s="9">
        <v>1223.8723024120561</v>
      </c>
      <c r="K129" s="9">
        <v>1445.4765549262183</v>
      </c>
      <c r="L129" s="9">
        <v>1609.7978954452242</v>
      </c>
      <c r="M129" s="9">
        <v>1742.3691775481377</v>
      </c>
      <c r="N129" s="9">
        <v>1849.2056291210013</v>
      </c>
      <c r="O129" s="9">
        <v>1924.07581798255</v>
      </c>
      <c r="P129" s="9">
        <v>2004.8591669616396</v>
      </c>
      <c r="Q129" s="9">
        <v>2096.0152017761257</v>
      </c>
      <c r="R129" s="9">
        <v>2135.5042260230716</v>
      </c>
      <c r="S129" s="9">
        <v>2156.9585120738161</v>
      </c>
      <c r="T129" s="9">
        <v>2193.4112374351557</v>
      </c>
      <c r="U129" s="9">
        <v>2315.048021421831</v>
      </c>
      <c r="V129" s="9">
        <v>2387.3311684527257</v>
      </c>
      <c r="W129" s="9">
        <v>2456.1290226248625</v>
      </c>
      <c r="X129" s="9">
        <v>2305.2857813607061</v>
      </c>
      <c r="Y129" s="9">
        <v>2211.7303159441658</v>
      </c>
      <c r="Z129" s="9">
        <v>2145.0852164782059</v>
      </c>
      <c r="AA129" s="9">
        <v>2094.877529249195</v>
      </c>
      <c r="AB129" s="9">
        <v>2053.4349202114204</v>
      </c>
      <c r="AC129" s="9">
        <v>2021.4589907522425</v>
      </c>
      <c r="AD129" s="9">
        <v>1990.1680135478439</v>
      </c>
      <c r="AE129" s="9">
        <v>1949.0841573653429</v>
      </c>
      <c r="AF129" s="9">
        <v>1904.3561926195207</v>
      </c>
      <c r="AG129" s="9">
        <v>1856.8421624082862</v>
      </c>
      <c r="AH129" s="9">
        <v>1817.1626793011892</v>
      </c>
      <c r="AI129" s="9">
        <v>1787.5572975739296</v>
      </c>
      <c r="AJ129" s="9">
        <v>1761.8332184817004</v>
      </c>
      <c r="AK129" s="9">
        <v>1740.6413508235523</v>
      </c>
      <c r="AL129" s="9">
        <v>1715.7067546854473</v>
      </c>
      <c r="AM129" s="9">
        <v>1698.7746620698038</v>
      </c>
      <c r="AN129" s="9">
        <v>1681.276225084971</v>
      </c>
      <c r="AO129" s="9">
        <v>1662.5191058474413</v>
      </c>
      <c r="AP129" s="9">
        <v>1652.1920221272121</v>
      </c>
      <c r="AQ129" s="9">
        <v>1642.2390556972616</v>
      </c>
      <c r="AR129" s="9">
        <v>1632.5757758184811</v>
      </c>
      <c r="AS129" s="9">
        <v>1622.7876417686216</v>
      </c>
      <c r="AT129" s="9">
        <v>1609.5426978714754</v>
      </c>
      <c r="AU129" s="9">
        <v>1596.9489847827494</v>
      </c>
      <c r="AV129" s="9">
        <v>1584.8329982830362</v>
      </c>
      <c r="AW129" s="9">
        <v>1573.2819063596987</v>
      </c>
      <c r="AX129" s="9">
        <v>1556.9113659582922</v>
      </c>
    </row>
    <row r="130" spans="1:50">
      <c r="A130" s="51"/>
      <c r="B130" s="56"/>
      <c r="C130" t="s">
        <v>179</v>
      </c>
      <c r="D130" s="9">
        <v>38.528685925493235</v>
      </c>
      <c r="E130" s="9">
        <v>39.147276440483594</v>
      </c>
      <c r="F130" s="9">
        <v>39.731904722598578</v>
      </c>
      <c r="G130" s="9">
        <v>40.224961118271651</v>
      </c>
      <c r="H130" s="9">
        <v>39.95487773958844</v>
      </c>
      <c r="I130" s="9">
        <v>38.568880345087337</v>
      </c>
      <c r="J130" s="9">
        <v>39.311960462693136</v>
      </c>
      <c r="K130" s="9">
        <v>39.638113137115269</v>
      </c>
      <c r="L130" s="9">
        <v>38.903645010983595</v>
      </c>
      <c r="M130" s="9">
        <v>38.166073109356809</v>
      </c>
      <c r="N130" s="9">
        <v>37.756899526048528</v>
      </c>
      <c r="O130" s="9">
        <v>37.737973252596639</v>
      </c>
      <c r="P130" s="9">
        <v>56.223843973870679</v>
      </c>
      <c r="Q130" s="9">
        <v>79.466054877180497</v>
      </c>
      <c r="R130" s="9">
        <v>102.9782028663076</v>
      </c>
      <c r="S130" s="9">
        <v>126.88697613262082</v>
      </c>
      <c r="T130" s="9">
        <v>152.89410974161117</v>
      </c>
      <c r="U130" s="9">
        <v>153.97104977754145</v>
      </c>
      <c r="V130" s="9">
        <v>144.45807981981363</v>
      </c>
      <c r="W130" s="9">
        <v>134.33038701168283</v>
      </c>
      <c r="X130" s="9">
        <v>378.64021264191211</v>
      </c>
      <c r="Y130" s="9">
        <v>483.88226315641941</v>
      </c>
      <c r="Z130" s="9">
        <v>619.12597586836614</v>
      </c>
      <c r="AA130" s="9">
        <v>755.56227082607813</v>
      </c>
      <c r="AB130" s="9">
        <v>889.19175034952059</v>
      </c>
      <c r="AC130" s="9">
        <v>1002.8273360828672</v>
      </c>
      <c r="AD130" s="9">
        <v>1110.3777290488338</v>
      </c>
      <c r="AE130" s="9">
        <v>1288.7954456654702</v>
      </c>
      <c r="AF130" s="9">
        <v>1469.6030639014912</v>
      </c>
      <c r="AG130" s="9">
        <v>1643.616125064153</v>
      </c>
      <c r="AH130" s="9">
        <v>1799.166129860427</v>
      </c>
      <c r="AI130" s="9">
        <v>1959.3013701668306</v>
      </c>
      <c r="AJ130" s="9">
        <v>2150.669293741551</v>
      </c>
      <c r="AK130" s="9">
        <v>2348.7600578756046</v>
      </c>
      <c r="AL130" s="9">
        <v>2539.8616234797591</v>
      </c>
      <c r="AM130" s="9">
        <v>2713.3156146616898</v>
      </c>
      <c r="AN130" s="9">
        <v>2882.1164126927283</v>
      </c>
      <c r="AO130" s="9">
        <v>3024.6689160824194</v>
      </c>
      <c r="AP130" s="9">
        <v>3179.9671665913702</v>
      </c>
      <c r="AQ130" s="9">
        <v>3336.5795255156736</v>
      </c>
      <c r="AR130" s="9">
        <v>3494.6875805427499</v>
      </c>
      <c r="AS130" s="9">
        <v>3653.5875780217893</v>
      </c>
      <c r="AT130" s="9">
        <v>3825.1633901214118</v>
      </c>
      <c r="AU130" s="9">
        <v>3999.3190791571687</v>
      </c>
      <c r="AV130" s="9">
        <v>4173.8249563840691</v>
      </c>
      <c r="AW130" s="9">
        <v>4348.88231120002</v>
      </c>
      <c r="AX130" s="9">
        <v>4508.8422913634813</v>
      </c>
    </row>
    <row r="131" spans="1:50">
      <c r="A131" s="51"/>
      <c r="B131" s="56"/>
      <c r="C131" t="s">
        <v>180</v>
      </c>
      <c r="D131" s="9">
        <v>26.954497822559674</v>
      </c>
      <c r="E131" s="9">
        <v>27.387261003780143</v>
      </c>
      <c r="F131" s="9">
        <v>27.808398571614262</v>
      </c>
      <c r="G131" s="9">
        <v>28.377588125185298</v>
      </c>
      <c r="H131" s="9">
        <v>28.429867152230027</v>
      </c>
      <c r="I131" s="9">
        <v>27.693642916095783</v>
      </c>
      <c r="J131" s="9">
        <v>28.489275655400323</v>
      </c>
      <c r="K131" s="9">
        <v>28.994475250237652</v>
      </c>
      <c r="L131" s="9">
        <v>28.721311827966577</v>
      </c>
      <c r="M131" s="9">
        <v>28.436260315005825</v>
      </c>
      <c r="N131" s="9">
        <v>28.383070672472424</v>
      </c>
      <c r="O131" s="9">
        <v>28.620718636466663</v>
      </c>
      <c r="P131" s="9">
        <v>41.541432502686312</v>
      </c>
      <c r="Q131" s="9">
        <v>57.477338251601559</v>
      </c>
      <c r="R131" s="9">
        <v>73.215863128472904</v>
      </c>
      <c r="S131" s="9">
        <v>88.870661005527936</v>
      </c>
      <c r="T131" s="9">
        <v>105.63842484960288</v>
      </c>
      <c r="U131" s="9">
        <v>99.182326221706816</v>
      </c>
      <c r="V131" s="9">
        <v>86.022981515449374</v>
      </c>
      <c r="W131" s="9">
        <v>72.681700328902025</v>
      </c>
      <c r="X131" s="9">
        <v>87.051811614505908</v>
      </c>
      <c r="Y131" s="9">
        <v>89.170199090526381</v>
      </c>
      <c r="Z131" s="9">
        <v>89.912512796843359</v>
      </c>
      <c r="AA131" s="9">
        <v>90.939351645354833</v>
      </c>
      <c r="AB131" s="9">
        <v>92.191652826410547</v>
      </c>
      <c r="AC131" s="9">
        <v>92.97867303880605</v>
      </c>
      <c r="AD131" s="9">
        <v>93.646042459596359</v>
      </c>
      <c r="AE131" s="9">
        <v>92.494789477562506</v>
      </c>
      <c r="AF131" s="9">
        <v>91.012724780618427</v>
      </c>
      <c r="AG131" s="9">
        <v>89.366691301642661</v>
      </c>
      <c r="AH131" s="9">
        <v>87.864432119095625</v>
      </c>
      <c r="AI131" s="9">
        <v>86.814603274557854</v>
      </c>
      <c r="AJ131" s="9">
        <v>86.781377048250803</v>
      </c>
      <c r="AK131" s="9">
        <v>87.044761924840273</v>
      </c>
      <c r="AL131" s="9">
        <v>87.119025723216211</v>
      </c>
      <c r="AM131" s="9">
        <v>87.585026345728465</v>
      </c>
      <c r="AN131" s="9">
        <v>88.018328215600476</v>
      </c>
      <c r="AO131" s="9">
        <v>87.460485401646181</v>
      </c>
      <c r="AP131" s="9">
        <v>87.24607184505561</v>
      </c>
      <c r="AQ131" s="9">
        <v>87.042598327111733</v>
      </c>
      <c r="AR131" s="9">
        <v>86.856545578583351</v>
      </c>
      <c r="AS131" s="9">
        <v>86.665577295401292</v>
      </c>
      <c r="AT131" s="9">
        <v>86.686544212777434</v>
      </c>
      <c r="AU131" s="9">
        <v>86.782415314345982</v>
      </c>
      <c r="AV131" s="9">
        <v>86.904891609402426</v>
      </c>
      <c r="AW131" s="9">
        <v>87.055352100579256</v>
      </c>
      <c r="AX131" s="9">
        <v>86.93693244261371</v>
      </c>
    </row>
    <row r="132" spans="1:50">
      <c r="A132" s="51"/>
      <c r="B132" s="56"/>
      <c r="C132" t="s">
        <v>181</v>
      </c>
      <c r="D132" s="9">
        <v>16.316388706843686</v>
      </c>
      <c r="E132" s="9">
        <v>16.578353605217515</v>
      </c>
      <c r="F132" s="9">
        <v>16.833281250849158</v>
      </c>
      <c r="G132" s="9">
        <v>17.93414846843887</v>
      </c>
      <c r="H132" s="9">
        <v>18.840670058755528</v>
      </c>
      <c r="I132" s="9">
        <v>19.254376128293853</v>
      </c>
      <c r="J132" s="9">
        <v>20.774463088353059</v>
      </c>
      <c r="K132" s="9">
        <v>22.169976018555904</v>
      </c>
      <c r="L132" s="9">
        <v>23.024515611476783</v>
      </c>
      <c r="M132" s="9">
        <v>23.896895410068538</v>
      </c>
      <c r="N132" s="9">
        <v>24.998319225191125</v>
      </c>
      <c r="O132" s="9">
        <v>26.414159929950248</v>
      </c>
      <c r="P132" s="9">
        <v>31.805486417420649</v>
      </c>
      <c r="Q132" s="9">
        <v>38.32132784510128</v>
      </c>
      <c r="R132" s="9">
        <v>44.412488057679127</v>
      </c>
      <c r="S132" s="9">
        <v>50.43245496060586</v>
      </c>
      <c r="T132" s="9">
        <v>57.100618117377145</v>
      </c>
      <c r="U132" s="9">
        <v>58.919233004901798</v>
      </c>
      <c r="V132" s="9">
        <v>57.310487818967452</v>
      </c>
      <c r="W132" s="9">
        <v>55.470382851974882</v>
      </c>
      <c r="X132" s="9">
        <v>80.828373712869436</v>
      </c>
      <c r="Y132" s="9">
        <v>88.569701551656678</v>
      </c>
      <c r="Z132" s="9">
        <v>93.384404893283715</v>
      </c>
      <c r="AA132" s="9">
        <v>98.150745691467677</v>
      </c>
      <c r="AB132" s="9">
        <v>102.99773406745946</v>
      </c>
      <c r="AC132" s="9">
        <v>108.32914569045039</v>
      </c>
      <c r="AD132" s="9">
        <v>113.50987843058563</v>
      </c>
      <c r="AE132" s="9">
        <v>120.9699240418694</v>
      </c>
      <c r="AF132" s="9">
        <v>128.31316832957171</v>
      </c>
      <c r="AG132" s="9">
        <v>135.23688693948128</v>
      </c>
      <c r="AH132" s="9">
        <v>142.79231267133494</v>
      </c>
      <c r="AI132" s="9">
        <v>151.01461447075761</v>
      </c>
      <c r="AJ132" s="9">
        <v>154.16803947313448</v>
      </c>
      <c r="AK132" s="9">
        <v>157.09187180065598</v>
      </c>
      <c r="AL132" s="9">
        <v>159.57320164810841</v>
      </c>
      <c r="AM132" s="9">
        <v>162.79095141739901</v>
      </c>
      <c r="AN132" s="9">
        <v>165.9492458970212</v>
      </c>
      <c r="AO132" s="9">
        <v>168.64960603484596</v>
      </c>
      <c r="AP132" s="9">
        <v>172.17579772726376</v>
      </c>
      <c r="AQ132" s="9">
        <v>175.76389431264676</v>
      </c>
      <c r="AR132" s="9">
        <v>179.41085343389557</v>
      </c>
      <c r="AS132" s="9">
        <v>183.07451944302645</v>
      </c>
      <c r="AT132" s="9">
        <v>185.80628897174498</v>
      </c>
      <c r="AU132" s="9">
        <v>188.53365283114496</v>
      </c>
      <c r="AV132" s="9">
        <v>191.29246829045908</v>
      </c>
      <c r="AW132" s="9">
        <v>194.1023832683484</v>
      </c>
      <c r="AX132" s="9">
        <v>196.28370854201319</v>
      </c>
    </row>
    <row r="133" spans="1:50">
      <c r="A133" s="51"/>
      <c r="B133" s="56"/>
      <c r="C133" t="s">
        <v>182</v>
      </c>
      <c r="D133" s="9">
        <v>47.45604927275388</v>
      </c>
      <c r="E133" s="9">
        <v>48.217971493922057</v>
      </c>
      <c r="F133" s="9">
        <v>48.95942798367728</v>
      </c>
      <c r="G133" s="9">
        <v>64.184863046762757</v>
      </c>
      <c r="H133" s="9">
        <v>84.909433352086324</v>
      </c>
      <c r="I133" s="9">
        <v>109.76932494044671</v>
      </c>
      <c r="J133" s="9">
        <v>149.90976594410787</v>
      </c>
      <c r="K133" s="9">
        <v>202.62518472402112</v>
      </c>
      <c r="L133" s="9">
        <v>266.69760803794617</v>
      </c>
      <c r="M133" s="9">
        <v>350.96423531001193</v>
      </c>
      <c r="N133" s="9">
        <v>465.50135981485738</v>
      </c>
      <c r="O133" s="9">
        <v>623.68853075471407</v>
      </c>
      <c r="P133" s="9">
        <v>627.74341518726158</v>
      </c>
      <c r="Q133" s="9">
        <v>612.19147866204844</v>
      </c>
      <c r="R133" s="9">
        <v>576.6974816915282</v>
      </c>
      <c r="S133" s="9">
        <v>534.76566433569701</v>
      </c>
      <c r="T133" s="9">
        <v>495.32539399353323</v>
      </c>
      <c r="U133" s="9">
        <v>526.88018290740263</v>
      </c>
      <c r="V133" s="9">
        <v>545.72422311910293</v>
      </c>
      <c r="W133" s="9">
        <v>563.57910713914941</v>
      </c>
      <c r="X133" s="9">
        <v>896.6574328427505</v>
      </c>
      <c r="Y133" s="9">
        <v>987.79631591390455</v>
      </c>
      <c r="Z133" s="9">
        <v>1039.5281579085784</v>
      </c>
      <c r="AA133" s="9">
        <v>1090.0407082293104</v>
      </c>
      <c r="AB133" s="9">
        <v>1141.4546039135057</v>
      </c>
      <c r="AC133" s="9">
        <v>1195.676931560786</v>
      </c>
      <c r="AD133" s="9">
        <v>1248.0596521684504</v>
      </c>
      <c r="AE133" s="9">
        <v>1294.7656816621741</v>
      </c>
      <c r="AF133" s="9">
        <v>1337.6276302139338</v>
      </c>
      <c r="AG133" s="9">
        <v>1376.6251912180717</v>
      </c>
      <c r="AH133" s="9">
        <v>1419.9492622889738</v>
      </c>
      <c r="AI133" s="9">
        <v>1470.1513220705901</v>
      </c>
      <c r="AJ133" s="9">
        <v>1511.0507092057542</v>
      </c>
      <c r="AK133" s="9">
        <v>1554.0456121008881</v>
      </c>
      <c r="AL133" s="9">
        <v>1592.983706578756</v>
      </c>
      <c r="AM133" s="9">
        <v>1638.8400117225829</v>
      </c>
      <c r="AN133" s="9">
        <v>1684.0170275096466</v>
      </c>
      <c r="AO133" s="9">
        <v>1708.5145879641132</v>
      </c>
      <c r="AP133" s="9">
        <v>1739.7021591136311</v>
      </c>
      <c r="AQ133" s="9">
        <v>1771.3316351574792</v>
      </c>
      <c r="AR133" s="9">
        <v>1803.5162956030636</v>
      </c>
      <c r="AS133" s="9">
        <v>1835.8615299900034</v>
      </c>
      <c r="AT133" s="9">
        <v>1852.4370185056093</v>
      </c>
      <c r="AU133" s="9">
        <v>1868.3352854772259</v>
      </c>
      <c r="AV133" s="9">
        <v>1884.5452517627305</v>
      </c>
      <c r="AW133" s="9">
        <v>1901.3166582577633</v>
      </c>
      <c r="AX133" s="9">
        <v>1911.9802170903499</v>
      </c>
    </row>
    <row r="136" spans="1:50">
      <c r="A136" s="51" t="s">
        <v>195</v>
      </c>
      <c r="B136" s="42" t="s">
        <v>184</v>
      </c>
      <c r="C136" t="s">
        <v>185</v>
      </c>
      <c r="D136" s="9">
        <v>0.59422803324812801</v>
      </c>
      <c r="E136" s="9">
        <v>0.59660924558342898</v>
      </c>
      <c r="F136" s="9">
        <v>0.59898298679999995</v>
      </c>
      <c r="G136" s="9">
        <v>0.5921554779</v>
      </c>
      <c r="H136" s="9">
        <v>0.55192880030000002</v>
      </c>
      <c r="I136" s="9">
        <v>0.49880498280000002</v>
      </c>
      <c r="J136" s="9">
        <v>0.46796028880000001</v>
      </c>
      <c r="K136" s="9">
        <v>0.43901607739999998</v>
      </c>
      <c r="L136" s="9">
        <v>0.41365644759999998</v>
      </c>
      <c r="M136" s="9">
        <v>0.40214025530000003</v>
      </c>
      <c r="N136" s="9">
        <v>0.38471243420000001</v>
      </c>
      <c r="O136" s="9">
        <v>0.3629354138</v>
      </c>
      <c r="P136" s="9">
        <v>0.31188909120000002</v>
      </c>
      <c r="Q136" s="9">
        <v>0.25420708139999998</v>
      </c>
      <c r="R136" s="9">
        <v>0.2006709629</v>
      </c>
      <c r="S136" s="9">
        <v>0.1727618632</v>
      </c>
      <c r="T136" s="9">
        <v>0.15205609419999999</v>
      </c>
      <c r="U136" s="9">
        <v>0.1409042865</v>
      </c>
      <c r="V136" s="9">
        <v>0.1346566706</v>
      </c>
      <c r="W136" s="9">
        <v>0.1313536256</v>
      </c>
      <c r="X136" s="9">
        <v>0.13504481909999999</v>
      </c>
      <c r="Y136" s="9">
        <v>0.13591759819999999</v>
      </c>
      <c r="Z136" s="9">
        <v>0.13657410850000001</v>
      </c>
      <c r="AA136" s="9">
        <v>0.13652086560000001</v>
      </c>
      <c r="AB136" s="9">
        <v>0.13572339089999999</v>
      </c>
      <c r="AC136" s="9">
        <v>0.1345705764</v>
      </c>
      <c r="AD136" s="9">
        <v>0.13319313159999999</v>
      </c>
      <c r="AE136" s="9">
        <v>0.13216296390000001</v>
      </c>
      <c r="AF136" s="9">
        <v>0.1310798701</v>
      </c>
      <c r="AG136" s="9">
        <v>0.12987473399999999</v>
      </c>
      <c r="AH136" s="9">
        <v>0.1290914212</v>
      </c>
      <c r="AI136" s="9">
        <v>0.1287787483</v>
      </c>
      <c r="AJ136" s="9">
        <v>0.12868963720000001</v>
      </c>
      <c r="AK136" s="9">
        <v>0.1286960955</v>
      </c>
      <c r="AL136" s="9">
        <v>0.1285973896</v>
      </c>
      <c r="AM136" s="9">
        <v>0.12841620500000001</v>
      </c>
      <c r="AN136" s="9">
        <v>0.12822415849999999</v>
      </c>
      <c r="AO136" s="9">
        <v>0.127844549</v>
      </c>
      <c r="AP136" s="9">
        <v>0.1273364317</v>
      </c>
      <c r="AQ136" s="9">
        <v>0.12669441149999999</v>
      </c>
      <c r="AR136" s="9">
        <v>0.12597502299999999</v>
      </c>
      <c r="AS136" s="9">
        <v>0.1251892661</v>
      </c>
      <c r="AT136" s="9">
        <v>0.1242914332</v>
      </c>
      <c r="AU136" s="9">
        <v>0.1233539384</v>
      </c>
      <c r="AV136" s="9">
        <v>0.12238872369999999</v>
      </c>
      <c r="AW136" s="9">
        <v>0.1214161998</v>
      </c>
      <c r="AX136" s="9">
        <v>0.12042520650000001</v>
      </c>
    </row>
    <row r="137" spans="1:50">
      <c r="A137" s="51"/>
      <c r="B137" s="55" t="s">
        <v>164</v>
      </c>
      <c r="C137" t="s">
        <v>165</v>
      </c>
      <c r="D137" s="9">
        <v>13.1053707883709</v>
      </c>
      <c r="E137" s="9">
        <v>13.157887110109201</v>
      </c>
      <c r="F137" s="9">
        <v>13.21149823</v>
      </c>
      <c r="G137" s="9">
        <v>13.232961639999999</v>
      </c>
      <c r="H137" s="9">
        <v>13.04395059</v>
      </c>
      <c r="I137" s="9">
        <v>12.59687235</v>
      </c>
      <c r="J137" s="9">
        <v>12.323857609999999</v>
      </c>
      <c r="K137" s="9">
        <v>12.05990179</v>
      </c>
      <c r="L137" s="9">
        <v>11.698480569999999</v>
      </c>
      <c r="M137" s="9">
        <v>11.368134960000001</v>
      </c>
      <c r="N137" s="9">
        <v>11.09131208</v>
      </c>
      <c r="O137" s="9">
        <v>10.962958840000001</v>
      </c>
      <c r="P137" s="9">
        <v>10.71352817</v>
      </c>
      <c r="Q137" s="9">
        <v>10.507514029999999</v>
      </c>
      <c r="R137" s="9">
        <v>10.235892740000001</v>
      </c>
      <c r="S137" s="9">
        <v>9.9968882360000002</v>
      </c>
      <c r="T137" s="9">
        <v>9.7265486600000006</v>
      </c>
      <c r="U137" s="9">
        <v>9.5122971199999995</v>
      </c>
      <c r="V137" s="9">
        <v>9.3246522810000005</v>
      </c>
      <c r="W137" s="9">
        <v>9.1655148390000001</v>
      </c>
      <c r="X137" s="9">
        <v>8.9570611749999998</v>
      </c>
      <c r="Y137" s="9">
        <v>8.6581429159999903</v>
      </c>
      <c r="Z137" s="9">
        <v>8.3251539619999999</v>
      </c>
      <c r="AA137" s="9">
        <v>7.9916085429999999</v>
      </c>
      <c r="AB137" s="9">
        <v>7.6716842759999997</v>
      </c>
      <c r="AC137" s="9">
        <v>7.3681367760000001</v>
      </c>
      <c r="AD137" s="9">
        <v>7.0798779019999998</v>
      </c>
      <c r="AE137" s="9">
        <v>6.7720769580000004</v>
      </c>
      <c r="AF137" s="9">
        <v>6.4602195089999999</v>
      </c>
      <c r="AG137" s="9">
        <v>6.1427323879999998</v>
      </c>
      <c r="AH137" s="9">
        <v>5.8287258040000003</v>
      </c>
      <c r="AI137" s="9">
        <v>5.5211215129999998</v>
      </c>
      <c r="AJ137" s="9">
        <v>5.1991244510000003</v>
      </c>
      <c r="AK137" s="9">
        <v>4.8676643930000001</v>
      </c>
      <c r="AL137" s="9">
        <v>4.5194232449999996</v>
      </c>
      <c r="AM137" s="9">
        <v>4.1599172500000003</v>
      </c>
      <c r="AN137" s="9">
        <v>3.7794468889999999</v>
      </c>
      <c r="AO137" s="9">
        <v>3.4854076759999999</v>
      </c>
      <c r="AP137" s="9">
        <v>3.2283505739999998</v>
      </c>
      <c r="AQ137" s="9">
        <v>2.980091947</v>
      </c>
      <c r="AR137" s="9">
        <v>2.7250028770000001</v>
      </c>
      <c r="AS137" s="9">
        <v>2.45076976</v>
      </c>
      <c r="AT137" s="9">
        <v>2.287835694</v>
      </c>
      <c r="AU137" s="9">
        <v>2.176143819</v>
      </c>
      <c r="AV137" s="9">
        <v>2.0877117909999998</v>
      </c>
      <c r="AW137" s="9">
        <v>2.0087690139999999</v>
      </c>
      <c r="AX137" s="9">
        <v>1.931806511</v>
      </c>
    </row>
    <row r="138" spans="1:50">
      <c r="A138" s="51"/>
      <c r="B138" s="55"/>
      <c r="C138" t="s">
        <v>166</v>
      </c>
      <c r="D138" s="9">
        <v>1.8563319391464199</v>
      </c>
      <c r="E138" s="9">
        <v>1.86377070047134</v>
      </c>
      <c r="F138" s="9">
        <v>1.8713676450000001</v>
      </c>
      <c r="G138" s="9">
        <v>2.317984547</v>
      </c>
      <c r="H138" s="9">
        <v>2.9686870879999998</v>
      </c>
      <c r="I138" s="9">
        <v>3.696028637</v>
      </c>
      <c r="J138" s="9">
        <v>4.5312912000000001</v>
      </c>
      <c r="K138" s="9">
        <v>5.3953401799999998</v>
      </c>
      <c r="L138" s="9">
        <v>6.2023321320000004</v>
      </c>
      <c r="M138" s="9">
        <v>6.9840728519999997</v>
      </c>
      <c r="N138" s="9">
        <v>7.7511228320000001</v>
      </c>
      <c r="O138" s="9">
        <v>8.5870361309999996</v>
      </c>
      <c r="P138" s="9">
        <v>8.9412112530000005</v>
      </c>
      <c r="Q138" s="9">
        <v>9.1049873839999904</v>
      </c>
      <c r="R138" s="9">
        <v>9.091648288</v>
      </c>
      <c r="S138" s="9">
        <v>9.0488071699999999</v>
      </c>
      <c r="T138" s="9">
        <v>8.9478865899999995</v>
      </c>
      <c r="U138" s="9">
        <v>9.0855075200000002</v>
      </c>
      <c r="V138" s="9">
        <v>9.3310173899999995</v>
      </c>
      <c r="W138" s="9">
        <v>9.6365192900000007</v>
      </c>
      <c r="X138" s="9">
        <v>10.300193670000001</v>
      </c>
      <c r="Y138" s="9">
        <v>10.7390787</v>
      </c>
      <c r="Z138" s="9">
        <v>10.9428824</v>
      </c>
      <c r="AA138" s="9">
        <v>11.04151321</v>
      </c>
      <c r="AB138" s="9">
        <v>11.108043159999999</v>
      </c>
      <c r="AC138" s="9">
        <v>11.17337927</v>
      </c>
      <c r="AD138" s="9">
        <v>11.25826395</v>
      </c>
      <c r="AE138" s="9">
        <v>12.25968803</v>
      </c>
      <c r="AF138" s="9">
        <v>13.804021649999999</v>
      </c>
      <c r="AG138" s="9">
        <v>15.711356459999999</v>
      </c>
      <c r="AH138" s="9">
        <v>17.906762870000001</v>
      </c>
      <c r="AI138" s="9">
        <v>20.389392279999999</v>
      </c>
      <c r="AJ138" s="9">
        <v>23.251930229999999</v>
      </c>
      <c r="AK138" s="9">
        <v>26.504162600000001</v>
      </c>
      <c r="AL138" s="9">
        <v>30.140836759999999</v>
      </c>
      <c r="AM138" s="9">
        <v>34.190287320000003</v>
      </c>
      <c r="AN138" s="9">
        <v>38.766287939999998</v>
      </c>
      <c r="AO138" s="9">
        <v>42.111644499999997</v>
      </c>
      <c r="AP138" s="9">
        <v>44.880724749999999</v>
      </c>
      <c r="AQ138" s="9">
        <v>47.486589189999997</v>
      </c>
      <c r="AR138" s="9">
        <v>50.230862950000002</v>
      </c>
      <c r="AS138" s="9">
        <v>53.321914419999999</v>
      </c>
      <c r="AT138" s="9">
        <v>54.589986979999999</v>
      </c>
      <c r="AU138" s="9">
        <v>54.903784330000001</v>
      </c>
      <c r="AV138" s="9">
        <v>54.77522416</v>
      </c>
      <c r="AW138" s="9">
        <v>54.495938359999997</v>
      </c>
      <c r="AX138" s="9">
        <v>54.209913219999997</v>
      </c>
    </row>
    <row r="139" spans="1:50">
      <c r="A139" s="51"/>
      <c r="B139" s="55" t="s">
        <v>167</v>
      </c>
      <c r="C139" t="s">
        <v>168</v>
      </c>
      <c r="D139" s="9">
        <v>74.904087735457793</v>
      </c>
      <c r="E139" s="9">
        <v>75.204246138798695</v>
      </c>
      <c r="F139" s="9">
        <v>75.504094859999995</v>
      </c>
      <c r="G139" s="9">
        <v>75.693633539999894</v>
      </c>
      <c r="H139" s="9">
        <v>75.955172050000002</v>
      </c>
      <c r="I139" s="9">
        <v>73.591157530000004</v>
      </c>
      <c r="J139" s="9">
        <v>72.656035450000005</v>
      </c>
      <c r="K139" s="9">
        <v>72.633378829999998</v>
      </c>
      <c r="L139" s="9">
        <v>72.637090430000001</v>
      </c>
      <c r="M139" s="9">
        <v>72.026532639999999</v>
      </c>
      <c r="N139" s="9">
        <v>71.030747959999999</v>
      </c>
      <c r="O139" s="9">
        <v>69.418331460000005</v>
      </c>
      <c r="P139" s="9">
        <v>66.579352490000005</v>
      </c>
      <c r="Q139" s="9">
        <v>64.121103910000002</v>
      </c>
      <c r="R139" s="9">
        <v>62.124365959999999</v>
      </c>
      <c r="S139" s="9">
        <v>59.668894659999999</v>
      </c>
      <c r="T139" s="9">
        <v>57.132475300000003</v>
      </c>
      <c r="U139" s="9">
        <v>56.564657099999998</v>
      </c>
      <c r="V139" s="9">
        <v>56.88244074</v>
      </c>
      <c r="W139" s="9">
        <v>57.580260289999998</v>
      </c>
      <c r="X139" s="9">
        <v>57.510416599999999</v>
      </c>
      <c r="Y139" s="9">
        <v>57.208380779999999</v>
      </c>
      <c r="Z139" s="9">
        <v>57.280457869999999</v>
      </c>
      <c r="AA139" s="9">
        <v>57.384410189999997</v>
      </c>
      <c r="AB139" s="9">
        <v>57.399969089999999</v>
      </c>
      <c r="AC139" s="9">
        <v>57.303340089999999</v>
      </c>
      <c r="AD139" s="9">
        <v>57.11934754</v>
      </c>
      <c r="AE139" s="9">
        <v>56.729099300000001</v>
      </c>
      <c r="AF139" s="9">
        <v>56.225529289999997</v>
      </c>
      <c r="AG139" s="9">
        <v>55.666570800000002</v>
      </c>
      <c r="AH139" s="9">
        <v>55.060581300000003</v>
      </c>
      <c r="AI139" s="9">
        <v>54.39488351</v>
      </c>
      <c r="AJ139" s="9">
        <v>53.899458359999997</v>
      </c>
      <c r="AK139" s="9">
        <v>53.523106110000001</v>
      </c>
      <c r="AL139" s="9">
        <v>53.20070904</v>
      </c>
      <c r="AM139" s="9">
        <v>52.95633883</v>
      </c>
      <c r="AN139" s="9">
        <v>52.751983940000002</v>
      </c>
      <c r="AO139" s="9">
        <v>52.078567020000001</v>
      </c>
      <c r="AP139" s="9">
        <v>51.202238430000001</v>
      </c>
      <c r="AQ139" s="9">
        <v>50.218010329999998</v>
      </c>
      <c r="AR139" s="9">
        <v>49.18087362</v>
      </c>
      <c r="AS139" s="9">
        <v>48.115641459999999</v>
      </c>
      <c r="AT139" s="9">
        <v>46.946862899999999</v>
      </c>
      <c r="AU139" s="9">
        <v>45.737943299999998</v>
      </c>
      <c r="AV139" s="9">
        <v>44.511998640000002</v>
      </c>
      <c r="AW139" s="9">
        <v>43.278329939999999</v>
      </c>
      <c r="AX139" s="9">
        <v>42.016827169999999</v>
      </c>
    </row>
    <row r="140" spans="1:50">
      <c r="A140" s="51"/>
      <c r="B140" s="55"/>
      <c r="C140" t="s">
        <v>169</v>
      </c>
      <c r="D140" s="9">
        <v>0.68289609059609502</v>
      </c>
      <c r="E140" s="9">
        <v>0.68563261681780097</v>
      </c>
      <c r="F140" s="9">
        <v>0.68836637239999998</v>
      </c>
      <c r="G140" s="9">
        <v>0.67067826929999996</v>
      </c>
      <c r="H140" s="9">
        <v>0.64448443860000004</v>
      </c>
      <c r="I140" s="9">
        <v>0.59365531110000003</v>
      </c>
      <c r="J140" s="9">
        <v>0.55596919519999999</v>
      </c>
      <c r="K140" s="9">
        <v>0.52656031719999996</v>
      </c>
      <c r="L140" s="9">
        <v>0.49786805569999998</v>
      </c>
      <c r="M140" s="9">
        <v>0.46631107669999999</v>
      </c>
      <c r="N140" s="9">
        <v>0.43422481470000002</v>
      </c>
      <c r="O140" s="9">
        <v>0.40073398570000002</v>
      </c>
      <c r="P140" s="9">
        <v>0.35748511519999998</v>
      </c>
      <c r="Q140" s="9">
        <v>0.31520796200000001</v>
      </c>
      <c r="R140" s="9">
        <v>0.27445943379999999</v>
      </c>
      <c r="S140" s="9">
        <v>0.23123093989999999</v>
      </c>
      <c r="T140" s="9">
        <v>0.1876809475</v>
      </c>
      <c r="U140" s="9">
        <v>0.19264823959999999</v>
      </c>
      <c r="V140" s="9">
        <v>0.2129711316</v>
      </c>
      <c r="W140" s="9">
        <v>0.23879646360000001</v>
      </c>
      <c r="X140" s="9">
        <v>0.20693868739999999</v>
      </c>
      <c r="Y140" s="9">
        <v>0.16993137159999999</v>
      </c>
      <c r="Z140" s="9">
        <v>0.14367553050000001</v>
      </c>
      <c r="AA140" s="9">
        <v>0.1199684533</v>
      </c>
      <c r="AB140" s="9">
        <v>9.4110781500000004E-2</v>
      </c>
      <c r="AC140" s="9">
        <v>8.0686550600000004E-2</v>
      </c>
      <c r="AD140" s="9">
        <v>7.2205483000000001E-2</v>
      </c>
      <c r="AE140" s="9">
        <v>6.8241794600000003E-2</v>
      </c>
      <c r="AF140" s="9">
        <v>6.6350163000000004E-2</v>
      </c>
      <c r="AG140" s="9">
        <v>6.5460036799999996E-2</v>
      </c>
      <c r="AH140" s="9">
        <v>6.5020193200000007E-2</v>
      </c>
      <c r="AI140" s="9">
        <v>6.4744964000000002E-2</v>
      </c>
      <c r="AJ140" s="9">
        <v>6.1157156599999998E-2</v>
      </c>
      <c r="AK140" s="9">
        <v>5.5378941199999997E-2</v>
      </c>
      <c r="AL140" s="9">
        <v>4.7790080999999998E-2</v>
      </c>
      <c r="AM140" s="9">
        <v>4.5295125899999997E-2</v>
      </c>
      <c r="AN140" s="9">
        <v>4.50291279E-2</v>
      </c>
      <c r="AO140" s="9">
        <v>4.4630300900000003E-2</v>
      </c>
      <c r="AP140" s="9">
        <v>4.4176852699999998E-2</v>
      </c>
      <c r="AQ140" s="9">
        <v>4.36720253E-2</v>
      </c>
      <c r="AR140" s="9">
        <v>4.3123497199999999E-2</v>
      </c>
      <c r="AS140" s="9">
        <v>4.2533439899999997E-2</v>
      </c>
      <c r="AT140" s="9">
        <v>4.2337064100000002E-2</v>
      </c>
      <c r="AU140" s="9">
        <v>4.2348596600000003E-2</v>
      </c>
      <c r="AV140" s="9">
        <v>4.2465503199999997E-2</v>
      </c>
      <c r="AW140" s="9">
        <v>4.2633322600000002E-2</v>
      </c>
      <c r="AX140" s="9">
        <v>4.2799630999999998E-2</v>
      </c>
    </row>
    <row r="141" spans="1:50">
      <c r="A141" s="51"/>
      <c r="B141" s="55"/>
      <c r="C141" t="s">
        <v>170</v>
      </c>
      <c r="D141" s="9">
        <v>2.3841462351468299</v>
      </c>
      <c r="E141" s="9">
        <v>2.3937000732470999</v>
      </c>
      <c r="F141" s="9">
        <v>2.4032441090000001</v>
      </c>
      <c r="G141" s="9">
        <v>2.4109861879999999</v>
      </c>
      <c r="H141" s="9">
        <v>2.4219975040000001</v>
      </c>
      <c r="I141" s="9">
        <v>2.3498932680000002</v>
      </c>
      <c r="J141" s="9">
        <v>2.3271020529999999</v>
      </c>
      <c r="K141" s="9">
        <v>2.335312294</v>
      </c>
      <c r="L141" s="9">
        <v>2.341687141</v>
      </c>
      <c r="M141" s="9">
        <v>2.3267537900000002</v>
      </c>
      <c r="N141" s="9">
        <v>2.2985196440000002</v>
      </c>
      <c r="O141" s="9">
        <v>2.2498538250000002</v>
      </c>
      <c r="P141" s="9">
        <v>2.2916500929999999</v>
      </c>
      <c r="Q141" s="9">
        <v>2.411463006</v>
      </c>
      <c r="R141" s="9">
        <v>2.5860450500000001</v>
      </c>
      <c r="S141" s="9">
        <v>2.7634848249999999</v>
      </c>
      <c r="T141" s="9">
        <v>2.948234968</v>
      </c>
      <c r="U141" s="9">
        <v>2.8220521280000002</v>
      </c>
      <c r="V141" s="9">
        <v>2.490224333</v>
      </c>
      <c r="W141" s="9">
        <v>2.0054432929999999</v>
      </c>
      <c r="X141" s="9">
        <v>2.4541801840000002</v>
      </c>
      <c r="Y141" s="9">
        <v>2.7697890310000002</v>
      </c>
      <c r="Z141" s="9">
        <v>2.9393214639999998</v>
      </c>
      <c r="AA141" s="9">
        <v>3.0102691259999999</v>
      </c>
      <c r="AB141" s="9">
        <v>3.0198160349999998</v>
      </c>
      <c r="AC141" s="9">
        <v>2.9936387290000002</v>
      </c>
      <c r="AD141" s="9">
        <v>2.947541545</v>
      </c>
      <c r="AE141" s="9">
        <v>2.8781336139999998</v>
      </c>
      <c r="AF141" s="9">
        <v>2.7960052439999998</v>
      </c>
      <c r="AG141" s="9">
        <v>2.7070142150000001</v>
      </c>
      <c r="AH141" s="9">
        <v>2.615850462</v>
      </c>
      <c r="AI141" s="9">
        <v>2.5214320579999998</v>
      </c>
      <c r="AJ141" s="9">
        <v>2.3393101569999999</v>
      </c>
      <c r="AK141" s="9">
        <v>2.100300324</v>
      </c>
      <c r="AL141" s="9">
        <v>1.812228196</v>
      </c>
      <c r="AM141" s="9">
        <v>1.4770816259999999</v>
      </c>
      <c r="AN141" s="9">
        <v>1.034952581</v>
      </c>
      <c r="AO141" s="9">
        <v>0.87794066959999995</v>
      </c>
      <c r="AP141" s="9">
        <v>0.82339541979999997</v>
      </c>
      <c r="AQ141" s="9">
        <v>0.81304176309999998</v>
      </c>
      <c r="AR141" s="9">
        <v>0.82381012350000005</v>
      </c>
      <c r="AS141" s="9">
        <v>0.84503423010000001</v>
      </c>
      <c r="AT141" s="9">
        <v>0.86838661689999996</v>
      </c>
      <c r="AU141" s="9">
        <v>0.89277687130000005</v>
      </c>
      <c r="AV141" s="9">
        <v>0.91748484100000005</v>
      </c>
      <c r="AW141" s="9">
        <v>0.9421092808</v>
      </c>
      <c r="AX141" s="9">
        <v>0.96590379689999994</v>
      </c>
    </row>
    <row r="142" spans="1:50">
      <c r="A142" s="51"/>
      <c r="B142" s="55"/>
      <c r="C142" t="s">
        <v>171</v>
      </c>
      <c r="D142" s="9">
        <v>3.8105852795219599</v>
      </c>
      <c r="E142" s="9">
        <v>3.8258551963966601</v>
      </c>
      <c r="F142" s="9">
        <v>3.8411095460000002</v>
      </c>
      <c r="G142" s="9">
        <v>3.6872138400000001</v>
      </c>
      <c r="H142" s="9">
        <v>3.4638686559999998</v>
      </c>
      <c r="I142" s="9">
        <v>3.1062762049999999</v>
      </c>
      <c r="J142" s="9">
        <v>2.8266548779999998</v>
      </c>
      <c r="K142" s="9">
        <v>2.599298406</v>
      </c>
      <c r="L142" s="9">
        <v>2.3855401610000002</v>
      </c>
      <c r="M142" s="9">
        <v>2.1687317739999998</v>
      </c>
      <c r="N142" s="9">
        <v>1.9603478059999999</v>
      </c>
      <c r="O142" s="9">
        <v>1.756286614</v>
      </c>
      <c r="P142" s="9">
        <v>1.5153604350000001</v>
      </c>
      <c r="Q142" s="9">
        <v>1.2816014929999999</v>
      </c>
      <c r="R142" s="9">
        <v>1.0543383159999999</v>
      </c>
      <c r="S142" s="9">
        <v>0.81654979230000002</v>
      </c>
      <c r="T142" s="9">
        <v>0.57556397640000001</v>
      </c>
      <c r="U142" s="9">
        <v>0.45531161419999999</v>
      </c>
      <c r="V142" s="9">
        <v>0.37830511459999999</v>
      </c>
      <c r="W142" s="9">
        <v>0.31690061800000002</v>
      </c>
      <c r="X142" s="9">
        <v>0.31242357059999998</v>
      </c>
      <c r="Y142" s="9">
        <v>0.2445893301</v>
      </c>
      <c r="Z142" s="9">
        <v>0.20301169520000001</v>
      </c>
      <c r="AA142" s="9">
        <v>0.16932036610000001</v>
      </c>
      <c r="AB142" s="9">
        <v>0.13478222740000001</v>
      </c>
      <c r="AC142" s="9">
        <v>0.1202837699</v>
      </c>
      <c r="AD142" s="9">
        <v>0.1139078676</v>
      </c>
      <c r="AE142" s="9">
        <v>0.1060723361</v>
      </c>
      <c r="AF142" s="9">
        <v>9.6785812900000004E-2</v>
      </c>
      <c r="AG142" s="9">
        <v>8.5838859899999995E-2</v>
      </c>
      <c r="AH142" s="9">
        <v>8.1044005599999996E-2</v>
      </c>
      <c r="AI142" s="9">
        <v>7.8992969100000004E-2</v>
      </c>
      <c r="AJ142" s="9">
        <v>7.8266183899999994E-2</v>
      </c>
      <c r="AK142" s="9">
        <v>7.8220904399999999E-2</v>
      </c>
      <c r="AL142" s="9">
        <v>7.8481593500000002E-2</v>
      </c>
      <c r="AM142" s="9">
        <v>7.89307432E-2</v>
      </c>
      <c r="AN142" s="9">
        <v>7.9447511100000007E-2</v>
      </c>
      <c r="AO142" s="9">
        <v>7.9941283399999896E-2</v>
      </c>
      <c r="AP142" s="9">
        <v>8.0463121700000001E-2</v>
      </c>
      <c r="AQ142" s="9">
        <v>8.0973067999999995E-2</v>
      </c>
      <c r="AR142" s="9">
        <v>8.1460798200000004E-2</v>
      </c>
      <c r="AS142" s="9">
        <v>8.1917600600000001E-2</v>
      </c>
      <c r="AT142" s="9">
        <v>8.2339476600000003E-2</v>
      </c>
      <c r="AU142" s="9">
        <v>8.2751066200000001E-2</v>
      </c>
      <c r="AV142" s="9">
        <v>8.3152214200000005E-2</v>
      </c>
      <c r="AW142" s="9">
        <v>8.3541261500000005E-2</v>
      </c>
      <c r="AX142" s="9">
        <v>8.3870812000000003E-2</v>
      </c>
    </row>
    <row r="143" spans="1:50">
      <c r="A143" s="51"/>
      <c r="B143" s="55"/>
      <c r="C143" t="s">
        <v>172</v>
      </c>
      <c r="D143" s="9">
        <v>0.930906730121833</v>
      </c>
      <c r="E143" s="9">
        <v>0.93463709366032899</v>
      </c>
      <c r="F143" s="9">
        <v>0.93836370140000003</v>
      </c>
      <c r="G143" s="9">
        <v>1.380173401</v>
      </c>
      <c r="H143" s="9">
        <v>2.0761252610000001</v>
      </c>
      <c r="I143" s="9">
        <v>2.8403745439999999</v>
      </c>
      <c r="J143" s="9">
        <v>3.6924350389999998</v>
      </c>
      <c r="K143" s="9">
        <v>4.5614118350000004</v>
      </c>
      <c r="L143" s="9">
        <v>5.3349938440000004</v>
      </c>
      <c r="M143" s="9">
        <v>5.9093991519999998</v>
      </c>
      <c r="N143" s="9">
        <v>6.2499241840000002</v>
      </c>
      <c r="O143" s="9">
        <v>6.2950861360000001</v>
      </c>
      <c r="P143" s="9">
        <v>6.4972395360000004</v>
      </c>
      <c r="Q143" s="9">
        <v>6.8710700510000002</v>
      </c>
      <c r="R143" s="9">
        <v>7.3745218660000003</v>
      </c>
      <c r="S143" s="9">
        <v>7.8708287559999999</v>
      </c>
      <c r="T143" s="9">
        <v>8.3806277229999999</v>
      </c>
      <c r="U143" s="9">
        <v>8.6179264080000006</v>
      </c>
      <c r="V143" s="9">
        <v>8.6781292820000004</v>
      </c>
      <c r="W143" s="9">
        <v>8.6248122620000007</v>
      </c>
      <c r="X143" s="9">
        <v>8.5881814970000008</v>
      </c>
      <c r="Y143" s="9">
        <v>8.7332178910000007</v>
      </c>
      <c r="Z143" s="9">
        <v>8.9166775929999904</v>
      </c>
      <c r="AA143" s="9">
        <v>9.0867373009999994</v>
      </c>
      <c r="AB143" s="9">
        <v>9.2243744379999999</v>
      </c>
      <c r="AC143" s="9">
        <v>9.3211751540000005</v>
      </c>
      <c r="AD143" s="9">
        <v>9.384040358</v>
      </c>
      <c r="AE143" s="9">
        <v>9.5618668450000008</v>
      </c>
      <c r="AF143" s="9">
        <v>9.7638496470000007</v>
      </c>
      <c r="AG143" s="9">
        <v>9.9461825939999997</v>
      </c>
      <c r="AH143" s="9">
        <v>10.064509380000001</v>
      </c>
      <c r="AI143" s="9">
        <v>10.113046779999999</v>
      </c>
      <c r="AJ143" s="9">
        <v>10.27396173</v>
      </c>
      <c r="AK143" s="9">
        <v>10.48990802</v>
      </c>
      <c r="AL143" s="9">
        <v>10.72446221</v>
      </c>
      <c r="AM143" s="9">
        <v>10.96116668</v>
      </c>
      <c r="AN143" s="9">
        <v>11.19189487</v>
      </c>
      <c r="AO143" s="9">
        <v>11.413925819999999</v>
      </c>
      <c r="AP143" s="9">
        <v>11.63134866</v>
      </c>
      <c r="AQ143" s="9">
        <v>11.837108880000001</v>
      </c>
      <c r="AR143" s="9">
        <v>12.0291634</v>
      </c>
      <c r="AS143" s="9">
        <v>12.206080699999999</v>
      </c>
      <c r="AT143" s="9">
        <v>12.40363554</v>
      </c>
      <c r="AU143" s="9">
        <v>12.61102316</v>
      </c>
      <c r="AV143" s="9">
        <v>12.820546630000001</v>
      </c>
      <c r="AW143" s="9">
        <v>13.0278791</v>
      </c>
      <c r="AX143" s="9">
        <v>13.223397540000001</v>
      </c>
    </row>
    <row r="144" spans="1:50">
      <c r="A144" s="51"/>
      <c r="B144" s="55"/>
      <c r="C144" t="s">
        <v>173</v>
      </c>
      <c r="D144" s="9">
        <v>0.86972634063657295</v>
      </c>
      <c r="E144" s="9">
        <v>0.873211539877914</v>
      </c>
      <c r="F144" s="9">
        <v>0.87669321529999999</v>
      </c>
      <c r="G144" s="9">
        <v>1.0208004040000001</v>
      </c>
      <c r="H144" s="9">
        <v>1.286323375</v>
      </c>
      <c r="I144" s="9">
        <v>1.6294539320000001</v>
      </c>
      <c r="J144" s="9">
        <v>2.148965719</v>
      </c>
      <c r="K144" s="9">
        <v>2.8985474</v>
      </c>
      <c r="L144" s="9">
        <v>3.9214350910000002</v>
      </c>
      <c r="M144" s="9">
        <v>5.2745649940000003</v>
      </c>
      <c r="N144" s="9">
        <v>7.0593239270000003</v>
      </c>
      <c r="O144" s="9">
        <v>9.3577213389999905</v>
      </c>
      <c r="P144" s="9">
        <v>11.12553552</v>
      </c>
      <c r="Q144" s="9">
        <v>12.63306727</v>
      </c>
      <c r="R144" s="9">
        <v>14.029978180000001</v>
      </c>
      <c r="S144" s="9">
        <v>15.19884446</v>
      </c>
      <c r="T144" s="9">
        <v>16.263056039999999</v>
      </c>
      <c r="U144" s="9">
        <v>16.765610599999999</v>
      </c>
      <c r="V144" s="9">
        <v>16.911501730000001</v>
      </c>
      <c r="W144" s="9">
        <v>16.836889150000001</v>
      </c>
      <c r="X144" s="9">
        <v>16.630143990000001</v>
      </c>
      <c r="Y144" s="9">
        <v>16.76932236</v>
      </c>
      <c r="Z144" s="9">
        <v>17.288630439999999</v>
      </c>
      <c r="AA144" s="9">
        <v>17.840219919999999</v>
      </c>
      <c r="AB144" s="9">
        <v>18.266434610000001</v>
      </c>
      <c r="AC144" s="9">
        <v>18.485350759999999</v>
      </c>
      <c r="AD144" s="9">
        <v>18.489086260000001</v>
      </c>
      <c r="AE144" s="9">
        <v>18.836131380000001</v>
      </c>
      <c r="AF144" s="9">
        <v>19.330319530000001</v>
      </c>
      <c r="AG144" s="9">
        <v>19.87653968</v>
      </c>
      <c r="AH144" s="9">
        <v>20.38004153</v>
      </c>
      <c r="AI144" s="9">
        <v>20.824486520000001</v>
      </c>
      <c r="AJ144" s="9">
        <v>21.158391689999998</v>
      </c>
      <c r="AK144" s="9">
        <v>21.433536669999999</v>
      </c>
      <c r="AL144" s="9">
        <v>21.663754709999999</v>
      </c>
      <c r="AM144" s="9">
        <v>21.867854430000001</v>
      </c>
      <c r="AN144" s="9">
        <v>22.049728470000002</v>
      </c>
      <c r="AO144" s="9">
        <v>22.246034699999999</v>
      </c>
      <c r="AP144" s="9">
        <v>22.456446880000001</v>
      </c>
      <c r="AQ144" s="9">
        <v>22.66194999</v>
      </c>
      <c r="AR144" s="9">
        <v>22.855212590000001</v>
      </c>
      <c r="AS144" s="9">
        <v>23.031172290000001</v>
      </c>
      <c r="AT144" s="9">
        <v>22.54821518</v>
      </c>
      <c r="AU144" s="9">
        <v>21.655970270000001</v>
      </c>
      <c r="AV144" s="9">
        <v>20.478406840000002</v>
      </c>
      <c r="AW144" s="9">
        <v>19.063666000000001</v>
      </c>
      <c r="AX144" s="9">
        <v>17.399558370000001</v>
      </c>
    </row>
    <row r="145" spans="1:50">
      <c r="A145" s="51"/>
      <c r="B145" s="55"/>
      <c r="C145" t="s">
        <v>174</v>
      </c>
      <c r="D145" s="9">
        <v>9.9222405427355298</v>
      </c>
      <c r="E145" s="9">
        <v>9.96200130838813</v>
      </c>
      <c r="F145" s="9">
        <v>10.001721440000001</v>
      </c>
      <c r="G145" s="9">
        <v>9.8388373639999998</v>
      </c>
      <c r="H145" s="9">
        <v>9.593320039</v>
      </c>
      <c r="I145" s="9">
        <v>8.9878939439999996</v>
      </c>
      <c r="J145" s="9">
        <v>8.5724571610000009</v>
      </c>
      <c r="K145" s="9">
        <v>8.2747074890000007</v>
      </c>
      <c r="L145" s="9">
        <v>7.9765233599999998</v>
      </c>
      <c r="M145" s="9">
        <v>7.6047188669999999</v>
      </c>
      <c r="N145" s="9">
        <v>7.2028064629999999</v>
      </c>
      <c r="O145" s="9">
        <v>6.7582450779999999</v>
      </c>
      <c r="P145" s="9">
        <v>6.7655209249999997</v>
      </c>
      <c r="Q145" s="9">
        <v>7.084965414</v>
      </c>
      <c r="R145" s="9">
        <v>7.6073701170000003</v>
      </c>
      <c r="S145" s="9">
        <v>8.1618463349999999</v>
      </c>
      <c r="T145" s="9">
        <v>8.7520624340000008</v>
      </c>
      <c r="U145" s="9">
        <v>9.1812323120000006</v>
      </c>
      <c r="V145" s="9">
        <v>9.4964841230000001</v>
      </c>
      <c r="W145" s="9">
        <v>9.7308619099999998</v>
      </c>
      <c r="X145" s="9">
        <v>9.708693212</v>
      </c>
      <c r="Y145" s="9">
        <v>9.7921002260000005</v>
      </c>
      <c r="Z145" s="9">
        <v>9.8711004940000002</v>
      </c>
      <c r="AA145" s="9">
        <v>9.9202417989999905</v>
      </c>
      <c r="AB145" s="9">
        <v>9.9361881000000007</v>
      </c>
      <c r="AC145" s="9">
        <v>9.9227672059999996</v>
      </c>
      <c r="AD145" s="9">
        <v>9.8898153880000006</v>
      </c>
      <c r="AE145" s="9">
        <v>9.897924476</v>
      </c>
      <c r="AF145" s="9">
        <v>9.9271920070000004</v>
      </c>
      <c r="AG145" s="9">
        <v>9.9686541900000005</v>
      </c>
      <c r="AH145" s="9">
        <v>9.9919709710000006</v>
      </c>
      <c r="AI145" s="9">
        <v>9.9993979209999999</v>
      </c>
      <c r="AJ145" s="9">
        <v>9.9651497090000003</v>
      </c>
      <c r="AK145" s="9">
        <v>9.9151082349999999</v>
      </c>
      <c r="AL145" s="9">
        <v>9.8558557600000007</v>
      </c>
      <c r="AM145" s="9">
        <v>9.803998752</v>
      </c>
      <c r="AN145" s="9">
        <v>9.7563948860000007</v>
      </c>
      <c r="AO145" s="9">
        <v>9.7387767699999994</v>
      </c>
      <c r="AP145" s="9">
        <v>9.7450756540000008</v>
      </c>
      <c r="AQ145" s="9">
        <v>9.7636185839999996</v>
      </c>
      <c r="AR145" s="9">
        <v>9.7892980040000008</v>
      </c>
      <c r="AS145" s="9">
        <v>9.8187714770000003</v>
      </c>
      <c r="AT145" s="9">
        <v>9.8295932100000005</v>
      </c>
      <c r="AU145" s="9">
        <v>9.8335381060000007</v>
      </c>
      <c r="AV145" s="9">
        <v>9.835071696</v>
      </c>
      <c r="AW145" s="9">
        <v>9.8361873180000003</v>
      </c>
      <c r="AX145" s="9">
        <v>9.8323180360000002</v>
      </c>
    </row>
    <row r="146" spans="1:50">
      <c r="A146" s="51"/>
      <c r="B146" s="55"/>
      <c r="C146" t="s">
        <v>175</v>
      </c>
      <c r="D146" s="9">
        <v>1.0272700044601699</v>
      </c>
      <c r="E146" s="9">
        <v>1.0313865184403901</v>
      </c>
      <c r="F146" s="9">
        <v>1.035498823</v>
      </c>
      <c r="G146" s="9">
        <v>1.102032511</v>
      </c>
      <c r="H146" s="9">
        <v>1.2112053890000001</v>
      </c>
      <c r="I146" s="9">
        <v>1.3064047050000001</v>
      </c>
      <c r="J146" s="9">
        <v>1.449576752</v>
      </c>
      <c r="K146" s="9">
        <v>1.6358300189999999</v>
      </c>
      <c r="L146" s="9">
        <v>1.847354537</v>
      </c>
      <c r="M146" s="9">
        <v>2.0704775290000001</v>
      </c>
      <c r="N146" s="9">
        <v>2.3085907720000001</v>
      </c>
      <c r="O146" s="9">
        <v>2.5508543459999999</v>
      </c>
      <c r="P146" s="9">
        <v>2.5618987139999998</v>
      </c>
      <c r="Q146" s="9">
        <v>2.4777329130000001</v>
      </c>
      <c r="R146" s="9">
        <v>2.35461542</v>
      </c>
      <c r="S146" s="9">
        <v>2.1867274910000001</v>
      </c>
      <c r="T146" s="9">
        <v>2.0048097899999999</v>
      </c>
      <c r="U146" s="9">
        <v>2.057059561</v>
      </c>
      <c r="V146" s="9">
        <v>2.1963256539999998</v>
      </c>
      <c r="W146" s="9">
        <v>2.3650252749999998</v>
      </c>
      <c r="X146" s="9">
        <v>2.2985919030000002</v>
      </c>
      <c r="Y146" s="9">
        <v>2.2872336830000002</v>
      </c>
      <c r="Z146" s="9">
        <v>2.2743255690000002</v>
      </c>
      <c r="AA146" s="9">
        <v>2.2542871130000002</v>
      </c>
      <c r="AB146" s="9">
        <v>2.2267057860000001</v>
      </c>
      <c r="AC146" s="9">
        <v>2.1926532509999999</v>
      </c>
      <c r="AD146" s="9">
        <v>2.154530109</v>
      </c>
      <c r="AE146" s="9">
        <v>2.1598885239999999</v>
      </c>
      <c r="AF146" s="9">
        <v>2.186971668</v>
      </c>
      <c r="AG146" s="9">
        <v>2.2251532630000002</v>
      </c>
      <c r="AH146" s="9">
        <v>2.2650219960000002</v>
      </c>
      <c r="AI146" s="9">
        <v>2.3037349119999999</v>
      </c>
      <c r="AJ146" s="9">
        <v>2.3530657380000002</v>
      </c>
      <c r="AK146" s="9">
        <v>2.4083169350000002</v>
      </c>
      <c r="AL146" s="9">
        <v>2.46538528</v>
      </c>
      <c r="AM146" s="9">
        <v>2.5234679130000002</v>
      </c>
      <c r="AN146" s="9">
        <v>2.5813260109999998</v>
      </c>
      <c r="AO146" s="9">
        <v>2.6151787770000001</v>
      </c>
      <c r="AP146" s="9">
        <v>2.6382788869999998</v>
      </c>
      <c r="AQ146" s="9">
        <v>2.6556117590000001</v>
      </c>
      <c r="AR146" s="9">
        <v>2.6701562750000001</v>
      </c>
      <c r="AS146" s="9">
        <v>2.6833287659999998</v>
      </c>
      <c r="AT146" s="9">
        <v>2.695884452</v>
      </c>
      <c r="AU146" s="9">
        <v>2.708986259</v>
      </c>
      <c r="AV146" s="9">
        <v>2.7227584299999998</v>
      </c>
      <c r="AW146" s="9">
        <v>2.7371616620000001</v>
      </c>
      <c r="AX146" s="9">
        <v>2.7506011030000002</v>
      </c>
    </row>
    <row r="147" spans="1:50">
      <c r="A147" s="51"/>
      <c r="B147" s="56" t="s">
        <v>176</v>
      </c>
      <c r="C147" t="s">
        <v>177</v>
      </c>
      <c r="D147" s="9">
        <v>22.439119859509798</v>
      </c>
      <c r="E147" s="9">
        <v>22.5290387223253</v>
      </c>
      <c r="F147" s="9">
        <v>22.607860840000001</v>
      </c>
      <c r="G147" s="9">
        <v>22.283604799999999</v>
      </c>
      <c r="H147" s="9">
        <v>21.50684408</v>
      </c>
      <c r="I147" s="9">
        <v>20.281807260000001</v>
      </c>
      <c r="J147" s="9">
        <v>19.448308730000001</v>
      </c>
      <c r="K147" s="9">
        <v>18.67264261</v>
      </c>
      <c r="L147" s="9">
        <v>17.6773147</v>
      </c>
      <c r="M147" s="9">
        <v>16.703376030000001</v>
      </c>
      <c r="N147" s="9">
        <v>15.84951882</v>
      </c>
      <c r="O147" s="9">
        <v>15.14878992</v>
      </c>
      <c r="P147" s="9">
        <v>14.6737287</v>
      </c>
      <c r="Q147" s="9">
        <v>14.334132520000001</v>
      </c>
      <c r="R147" s="9">
        <v>13.87248859</v>
      </c>
      <c r="S147" s="9">
        <v>13.37467829</v>
      </c>
      <c r="T147" s="9">
        <v>12.87715977</v>
      </c>
      <c r="U147" s="9">
        <v>12.515430569999999</v>
      </c>
      <c r="V147" s="9">
        <v>12.260719079999999</v>
      </c>
      <c r="W147" s="9">
        <v>12.04478681</v>
      </c>
      <c r="X147" s="9">
        <v>11.07783484</v>
      </c>
      <c r="Y147" s="9">
        <v>10.259214780000001</v>
      </c>
      <c r="Z147" s="9">
        <v>9.5294435239999995</v>
      </c>
      <c r="AA147" s="9">
        <v>8.8828724979999905</v>
      </c>
      <c r="AB147" s="9">
        <v>8.2995772460000001</v>
      </c>
      <c r="AC147" s="9">
        <v>7.7777650009999997</v>
      </c>
      <c r="AD147" s="9">
        <v>7.2924506290000002</v>
      </c>
      <c r="AE147" s="9">
        <v>6.8627093549999998</v>
      </c>
      <c r="AF147" s="9">
        <v>6.4596454919999999</v>
      </c>
      <c r="AG147" s="9">
        <v>6.0700190950000001</v>
      </c>
      <c r="AH147" s="9">
        <v>5.7112211559999997</v>
      </c>
      <c r="AI147" s="9">
        <v>5.381547007</v>
      </c>
      <c r="AJ147" s="9">
        <v>5.0576962329999997</v>
      </c>
      <c r="AK147" s="9">
        <v>4.7435845309999998</v>
      </c>
      <c r="AL147" s="9">
        <v>4.4325151580000002</v>
      </c>
      <c r="AM147" s="9">
        <v>4.1511811229999998</v>
      </c>
      <c r="AN147" s="9">
        <v>3.8856909339999999</v>
      </c>
      <c r="AO147" s="9">
        <v>3.6537554170000002</v>
      </c>
      <c r="AP147" s="9">
        <v>3.448365865</v>
      </c>
      <c r="AQ147" s="9">
        <v>3.2571504029999998</v>
      </c>
      <c r="AR147" s="9">
        <v>3.0753470329999999</v>
      </c>
      <c r="AS147" s="9">
        <v>2.8998533919999998</v>
      </c>
      <c r="AT147" s="9">
        <v>2.6996664579999998</v>
      </c>
      <c r="AU147" s="9">
        <v>2.4920803760000001</v>
      </c>
      <c r="AV147" s="9">
        <v>2.2845329360000002</v>
      </c>
      <c r="AW147" s="9">
        <v>2.0806871230000001</v>
      </c>
      <c r="AX147" s="9">
        <v>1.8801906310000001</v>
      </c>
    </row>
    <row r="148" spans="1:50">
      <c r="A148" s="51"/>
      <c r="B148" s="56"/>
      <c r="C148" t="s">
        <v>178</v>
      </c>
      <c r="D148" s="9">
        <v>2.4210524975594598</v>
      </c>
      <c r="E148" s="9">
        <v>2.4307542277859602</v>
      </c>
      <c r="F148" s="9">
        <v>2.4395587010000002</v>
      </c>
      <c r="G148" s="9">
        <v>3.173085076</v>
      </c>
      <c r="H148" s="9">
        <v>4.2885247160000004</v>
      </c>
      <c r="I148" s="9">
        <v>5.5968798380000004</v>
      </c>
      <c r="J148" s="9">
        <v>7.1562754609999999</v>
      </c>
      <c r="K148" s="9">
        <v>8.8011767499999998</v>
      </c>
      <c r="L148" s="9">
        <v>10.2785283</v>
      </c>
      <c r="M148" s="9">
        <v>11.561820450000001</v>
      </c>
      <c r="N148" s="9">
        <v>12.63545304</v>
      </c>
      <c r="O148" s="9">
        <v>13.452309250000001</v>
      </c>
      <c r="P148" s="9">
        <v>14.1565724</v>
      </c>
      <c r="Q148" s="9">
        <v>14.81299222</v>
      </c>
      <c r="R148" s="9">
        <v>15.23170844</v>
      </c>
      <c r="S148" s="9">
        <v>15.523751130000001</v>
      </c>
      <c r="T148" s="9">
        <v>15.772835990000001</v>
      </c>
      <c r="U148" s="9">
        <v>16.363161389999998</v>
      </c>
      <c r="V148" s="9">
        <v>16.806886550000002</v>
      </c>
      <c r="W148" s="9">
        <v>17.13937219</v>
      </c>
      <c r="X148" s="9">
        <v>16.56202064</v>
      </c>
      <c r="Y148" s="9">
        <v>15.866948020000001</v>
      </c>
      <c r="Z148" s="9">
        <v>15.20988841</v>
      </c>
      <c r="AA148" s="9">
        <v>14.626801950000001</v>
      </c>
      <c r="AB148" s="9">
        <v>14.110798320000001</v>
      </c>
      <c r="AC148" s="9">
        <v>13.66700208</v>
      </c>
      <c r="AD148" s="9">
        <v>13.262133950000001</v>
      </c>
      <c r="AE148" s="9">
        <v>12.84078165</v>
      </c>
      <c r="AF148" s="9">
        <v>12.405055900000001</v>
      </c>
      <c r="AG148" s="9">
        <v>11.9565795</v>
      </c>
      <c r="AH148" s="9">
        <v>11.535648220000001</v>
      </c>
      <c r="AI148" s="9">
        <v>11.164140959999999</v>
      </c>
      <c r="AJ148" s="9">
        <v>10.82712227</v>
      </c>
      <c r="AK148" s="9">
        <v>10.51932734</v>
      </c>
      <c r="AL148" s="9">
        <v>10.213601840000001</v>
      </c>
      <c r="AM148" s="9">
        <v>9.9392488589999903</v>
      </c>
      <c r="AN148" s="9">
        <v>9.6781612320000008</v>
      </c>
      <c r="AO148" s="9">
        <v>9.4207936350000008</v>
      </c>
      <c r="AP148" s="9">
        <v>9.1947890940000008</v>
      </c>
      <c r="AQ148" s="9">
        <v>8.9860687489999904</v>
      </c>
      <c r="AR148" s="9">
        <v>8.79028937</v>
      </c>
      <c r="AS148" s="9">
        <v>8.6037390299999998</v>
      </c>
      <c r="AT148" s="9">
        <v>8.413464222</v>
      </c>
      <c r="AU148" s="9">
        <v>8.2266482869999997</v>
      </c>
      <c r="AV148" s="9">
        <v>8.0446109880000005</v>
      </c>
      <c r="AW148" s="9">
        <v>7.8685062940000003</v>
      </c>
      <c r="AX148" s="9">
        <v>7.6834916739999999</v>
      </c>
    </row>
    <row r="149" spans="1:50">
      <c r="A149" s="51"/>
      <c r="B149" s="56"/>
      <c r="C149" t="s">
        <v>179</v>
      </c>
      <c r="D149" s="9">
        <v>1.1038136638077101</v>
      </c>
      <c r="E149" s="9">
        <v>1.10823690634267</v>
      </c>
      <c r="F149" s="9">
        <v>1.1119666260000001</v>
      </c>
      <c r="G149" s="9">
        <v>1.1202747740000001</v>
      </c>
      <c r="H149" s="9">
        <v>1.1168723380000001</v>
      </c>
      <c r="I149" s="9">
        <v>1.095355842</v>
      </c>
      <c r="J149" s="9">
        <v>1.0949683560000001</v>
      </c>
      <c r="K149" s="9">
        <v>1.097773536</v>
      </c>
      <c r="L149" s="9">
        <v>1.0861804070000001</v>
      </c>
      <c r="M149" s="9">
        <v>1.0719928919999999</v>
      </c>
      <c r="N149" s="9">
        <v>1.062501674</v>
      </c>
      <c r="O149" s="9">
        <v>1.0605130760000001</v>
      </c>
      <c r="P149" s="9">
        <v>1.339231912</v>
      </c>
      <c r="Q149" s="9">
        <v>1.8074894909999999</v>
      </c>
      <c r="R149" s="9">
        <v>2.408960601</v>
      </c>
      <c r="S149" s="9">
        <v>3.1212477359999999</v>
      </c>
      <c r="T149" s="9">
        <v>3.9290013419999998</v>
      </c>
      <c r="U149" s="9">
        <v>4.3938534870000003</v>
      </c>
      <c r="V149" s="9">
        <v>4.4566301509999997</v>
      </c>
      <c r="W149" s="9">
        <v>4.2826423880000002</v>
      </c>
      <c r="X149" s="9">
        <v>7.6692354470000001</v>
      </c>
      <c r="Y149" s="9">
        <v>11.2173</v>
      </c>
      <c r="Z149" s="9">
        <v>15.46088086</v>
      </c>
      <c r="AA149" s="9">
        <v>20.046990050000002</v>
      </c>
      <c r="AB149" s="9">
        <v>24.679097250000002</v>
      </c>
      <c r="AC149" s="9">
        <v>28.879545799999999</v>
      </c>
      <c r="AD149" s="9">
        <v>32.625810780000002</v>
      </c>
      <c r="AE149" s="9">
        <v>37.221422449999999</v>
      </c>
      <c r="AF149" s="9">
        <v>42.121777190000003</v>
      </c>
      <c r="AG149" s="9">
        <v>46.980599150000003</v>
      </c>
      <c r="AH149" s="9">
        <v>51.416950309999997</v>
      </c>
      <c r="AI149" s="9">
        <v>55.618227699999998</v>
      </c>
      <c r="AJ149" s="9">
        <v>60.08155094</v>
      </c>
      <c r="AK149" s="9">
        <v>64.61223493</v>
      </c>
      <c r="AL149" s="9">
        <v>68.95205387</v>
      </c>
      <c r="AM149" s="9">
        <v>72.816590669999997</v>
      </c>
      <c r="AN149" s="9">
        <v>76.291994939999995</v>
      </c>
      <c r="AO149" s="9">
        <v>79.076802009999994</v>
      </c>
      <c r="AP149" s="9">
        <v>81.657582289999894</v>
      </c>
      <c r="AQ149" s="9">
        <v>84.081881440000004</v>
      </c>
      <c r="AR149" s="9">
        <v>86.40660038</v>
      </c>
      <c r="AS149" s="9">
        <v>88.655084639999998</v>
      </c>
      <c r="AT149" s="9">
        <v>90.999743730000006</v>
      </c>
      <c r="AU149" s="9">
        <v>93.371410800000007</v>
      </c>
      <c r="AV149" s="9">
        <v>95.714014370000001</v>
      </c>
      <c r="AW149" s="9">
        <v>98.007829169999894</v>
      </c>
      <c r="AX149" s="9">
        <v>100.0436974</v>
      </c>
    </row>
    <row r="150" spans="1:50">
      <c r="A150" s="51"/>
      <c r="B150" s="56"/>
      <c r="C150" t="s">
        <v>180</v>
      </c>
      <c r="D150" s="9">
        <v>0.78088785454668397</v>
      </c>
      <c r="E150" s="9">
        <v>0.78401705695332402</v>
      </c>
      <c r="F150" s="9">
        <v>0.78685472769999998</v>
      </c>
      <c r="G150" s="9">
        <v>0.79648062620000004</v>
      </c>
      <c r="H150" s="9">
        <v>0.7995925223</v>
      </c>
      <c r="I150" s="9">
        <v>0.79052031060000005</v>
      </c>
      <c r="J150" s="9">
        <v>0.79707556199999996</v>
      </c>
      <c r="K150" s="9">
        <v>0.80627971210000005</v>
      </c>
      <c r="L150" s="9">
        <v>0.80498851100000002</v>
      </c>
      <c r="M150" s="9">
        <v>0.80164131220000001</v>
      </c>
      <c r="N150" s="9">
        <v>0.80160733350000002</v>
      </c>
      <c r="O150" s="9">
        <v>0.80707265859999999</v>
      </c>
      <c r="P150" s="9">
        <v>1.007619987</v>
      </c>
      <c r="Q150" s="9">
        <v>1.3374180550000001</v>
      </c>
      <c r="R150" s="9">
        <v>1.7521169270000001</v>
      </c>
      <c r="S150" s="9">
        <v>2.2334697600000002</v>
      </c>
      <c r="T150" s="9">
        <v>2.7689830560000002</v>
      </c>
      <c r="U150" s="9">
        <v>2.9551129110000001</v>
      </c>
      <c r="V150" s="9">
        <v>2.8131598609999999</v>
      </c>
      <c r="W150" s="9">
        <v>2.4950150930000001</v>
      </c>
      <c r="X150" s="9">
        <v>2.6215042660000001</v>
      </c>
      <c r="Y150" s="9">
        <v>2.6900015270000002</v>
      </c>
      <c r="Z150" s="9">
        <v>2.724079454</v>
      </c>
      <c r="AA150" s="9">
        <v>2.74331361</v>
      </c>
      <c r="AB150" s="9">
        <v>2.7556032899999998</v>
      </c>
      <c r="AC150" s="9">
        <v>2.754525772</v>
      </c>
      <c r="AD150" s="9">
        <v>2.7446234550000002</v>
      </c>
      <c r="AE150" s="9">
        <v>2.6986744329999999</v>
      </c>
      <c r="AF150" s="9">
        <v>2.6322221859999999</v>
      </c>
      <c r="AG150" s="9">
        <v>2.553965727</v>
      </c>
      <c r="AH150" s="9">
        <v>2.473488068</v>
      </c>
      <c r="AI150" s="9">
        <v>2.39983339</v>
      </c>
      <c r="AJ150" s="9">
        <v>2.3454432409999999</v>
      </c>
      <c r="AK150" s="9">
        <v>2.30323251</v>
      </c>
      <c r="AL150" s="9">
        <v>2.2641828670000002</v>
      </c>
      <c r="AM150" s="9">
        <v>2.2330796180000001</v>
      </c>
      <c r="AN150" s="9">
        <v>2.2051537840000002</v>
      </c>
      <c r="AO150" s="9">
        <v>2.1643460779999999</v>
      </c>
      <c r="AP150" s="9">
        <v>2.1236165800000002</v>
      </c>
      <c r="AQ150" s="9">
        <v>2.0832790229999998</v>
      </c>
      <c r="AR150" s="9">
        <v>2.0441768730000001</v>
      </c>
      <c r="AS150" s="9">
        <v>2.0063770700000001</v>
      </c>
      <c r="AT150" s="9">
        <v>1.9726258320000001</v>
      </c>
      <c r="AU150" s="9">
        <v>1.9420946690000001</v>
      </c>
      <c r="AV150" s="9">
        <v>1.9137591970000001</v>
      </c>
      <c r="AW150" s="9">
        <v>1.887198092</v>
      </c>
      <c r="AX150" s="9">
        <v>1.8584564589999999</v>
      </c>
    </row>
    <row r="151" spans="1:50">
      <c r="A151" s="51"/>
      <c r="B151" s="56"/>
      <c r="C151" t="s">
        <v>181</v>
      </c>
      <c r="D151" s="9">
        <v>0.52218743724451999</v>
      </c>
      <c r="E151" s="9">
        <v>0.52427996586540804</v>
      </c>
      <c r="F151" s="9">
        <v>0.52617729229999999</v>
      </c>
      <c r="G151" s="9">
        <v>0.54626010800000002</v>
      </c>
      <c r="H151" s="9">
        <v>0.56996816880000001</v>
      </c>
      <c r="I151" s="9">
        <v>0.58970666500000002</v>
      </c>
      <c r="J151" s="9">
        <v>0.62433488260000003</v>
      </c>
      <c r="K151" s="9">
        <v>0.66421891870000005</v>
      </c>
      <c r="L151" s="9">
        <v>0.69799822079999996</v>
      </c>
      <c r="M151" s="9">
        <v>0.73177350779999994</v>
      </c>
      <c r="N151" s="9">
        <v>0.77022673100000005</v>
      </c>
      <c r="O151" s="9">
        <v>0.81594186420000003</v>
      </c>
      <c r="P151" s="9">
        <v>0.93497020799999997</v>
      </c>
      <c r="Q151" s="9">
        <v>1.106135476</v>
      </c>
      <c r="R151" s="9">
        <v>1.3014001449999999</v>
      </c>
      <c r="S151" s="9">
        <v>1.516895025</v>
      </c>
      <c r="T151" s="9">
        <v>1.75205335</v>
      </c>
      <c r="U151" s="9">
        <v>1.9086424989999999</v>
      </c>
      <c r="V151" s="9">
        <v>1.9476105560000001</v>
      </c>
      <c r="W151" s="9">
        <v>1.916838778</v>
      </c>
      <c r="X151" s="9">
        <v>2.36523248</v>
      </c>
      <c r="Y151" s="9">
        <v>2.714252664</v>
      </c>
      <c r="Z151" s="9">
        <v>2.9789158699999998</v>
      </c>
      <c r="AA151" s="9">
        <v>3.190179986</v>
      </c>
      <c r="AB151" s="9">
        <v>3.3668412480000001</v>
      </c>
      <c r="AC151" s="9">
        <v>3.52951397</v>
      </c>
      <c r="AD151" s="9">
        <v>3.6773954610000001</v>
      </c>
      <c r="AE151" s="9">
        <v>3.8573035610000002</v>
      </c>
      <c r="AF151" s="9">
        <v>4.0447504500000004</v>
      </c>
      <c r="AG151" s="9">
        <v>4.2255649540000002</v>
      </c>
      <c r="AH151" s="9">
        <v>4.4118994249999997</v>
      </c>
      <c r="AI151" s="9">
        <v>4.608043232</v>
      </c>
      <c r="AJ151" s="9">
        <v>4.7126700880000003</v>
      </c>
      <c r="AK151" s="9">
        <v>4.7688045069999996</v>
      </c>
      <c r="AL151" s="9">
        <v>4.7902497049999999</v>
      </c>
      <c r="AM151" s="9">
        <v>4.8058621290000003</v>
      </c>
      <c r="AN151" s="9">
        <v>4.8153643019999999</v>
      </c>
      <c r="AO151" s="9">
        <v>4.8129219230000002</v>
      </c>
      <c r="AP151" s="9">
        <v>4.8179845569999999</v>
      </c>
      <c r="AQ151" s="9">
        <v>4.8266317340000002</v>
      </c>
      <c r="AR151" s="9">
        <v>4.8383350959999998</v>
      </c>
      <c r="AS151" s="9">
        <v>4.8520949519999999</v>
      </c>
      <c r="AT151" s="9">
        <v>4.8523298029999999</v>
      </c>
      <c r="AU151" s="9">
        <v>4.8470365009999998</v>
      </c>
      <c r="AV151" s="9">
        <v>4.8392514469999997</v>
      </c>
      <c r="AW151" s="9">
        <v>4.8309601789999999</v>
      </c>
      <c r="AX151" s="9">
        <v>4.8134510370000001</v>
      </c>
    </row>
    <row r="152" spans="1:50">
      <c r="A152" s="51"/>
      <c r="B152" s="56"/>
      <c r="C152" t="s">
        <v>182</v>
      </c>
      <c r="D152" s="9">
        <v>0.97330043380902398</v>
      </c>
      <c r="E152" s="9">
        <v>0.97720067894938101</v>
      </c>
      <c r="F152" s="9">
        <v>0.98073666410000004</v>
      </c>
      <c r="G152" s="9">
        <v>1.1498615160000001</v>
      </c>
      <c r="H152" s="9">
        <v>1.445702896</v>
      </c>
      <c r="I152" s="9">
        <v>1.8643002049999999</v>
      </c>
      <c r="J152" s="9">
        <v>2.5010711539999999</v>
      </c>
      <c r="K152" s="9">
        <v>3.3992156050000002</v>
      </c>
      <c r="L152" s="9">
        <v>4.5805133949999997</v>
      </c>
      <c r="M152" s="9">
        <v>6.1644758250000002</v>
      </c>
      <c r="N152" s="9">
        <v>8.3252290690000006</v>
      </c>
      <c r="O152" s="9">
        <v>11.301839360000001</v>
      </c>
      <c r="P152" s="9">
        <v>13.013251800000001</v>
      </c>
      <c r="Q152" s="9">
        <v>13.70721754</v>
      </c>
      <c r="R152" s="9">
        <v>13.5487401</v>
      </c>
      <c r="S152" s="9">
        <v>12.919442</v>
      </c>
      <c r="T152" s="9">
        <v>12.065889289999999</v>
      </c>
      <c r="U152" s="9">
        <v>12.094847939999999</v>
      </c>
      <c r="V152" s="9">
        <v>12.223267529999999</v>
      </c>
      <c r="W152" s="9">
        <v>12.3805125</v>
      </c>
      <c r="X152" s="9">
        <v>16.24226805</v>
      </c>
      <c r="Y152" s="9">
        <v>19.182592280000001</v>
      </c>
      <c r="Z152" s="9">
        <v>21.31601053</v>
      </c>
      <c r="AA152" s="9">
        <v>22.92016838</v>
      </c>
      <c r="AB152" s="9">
        <v>24.18646262</v>
      </c>
      <c r="AC152" s="9">
        <v>25.269714409999999</v>
      </c>
      <c r="AD152" s="9">
        <v>26.204251759999998</v>
      </c>
      <c r="AE152" s="9">
        <v>26.970058860000002</v>
      </c>
      <c r="AF152" s="9">
        <v>27.59219272</v>
      </c>
      <c r="AG152" s="9">
        <v>28.084347699999999</v>
      </c>
      <c r="AH152" s="9">
        <v>28.5545373</v>
      </c>
      <c r="AI152" s="9">
        <v>29.075061179999999</v>
      </c>
      <c r="AJ152" s="9">
        <v>29.488293630000001</v>
      </c>
      <c r="AK152" s="9">
        <v>29.85694062</v>
      </c>
      <c r="AL152" s="9">
        <v>30.1447173</v>
      </c>
      <c r="AM152" s="9">
        <v>30.459818330000001</v>
      </c>
      <c r="AN152" s="9">
        <v>30.765267909999999</v>
      </c>
      <c r="AO152" s="9">
        <v>30.83489771</v>
      </c>
      <c r="AP152" s="9">
        <v>30.868347910000001</v>
      </c>
      <c r="AQ152" s="9">
        <v>30.881231929999998</v>
      </c>
      <c r="AR152" s="9">
        <v>30.891819689999998</v>
      </c>
      <c r="AS152" s="9">
        <v>30.905425940000001</v>
      </c>
      <c r="AT152" s="9">
        <v>30.76617684</v>
      </c>
      <c r="AU152" s="9">
        <v>30.560452779999999</v>
      </c>
      <c r="AV152" s="9">
        <v>30.32668383</v>
      </c>
      <c r="AW152" s="9">
        <v>30.087377709999998</v>
      </c>
      <c r="AX152" s="9">
        <v>29.793289420000001</v>
      </c>
    </row>
    <row r="155" spans="1:50">
      <c r="A155" s="51" t="s">
        <v>196</v>
      </c>
      <c r="B155" s="42" t="s">
        <v>184</v>
      </c>
      <c r="C155" t="s">
        <v>185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>
      <c r="A156" s="51"/>
      <c r="B156" s="55" t="s">
        <v>164</v>
      </c>
      <c r="C156" t="s">
        <v>165</v>
      </c>
      <c r="D156" s="9">
        <v>61.554968334335925</v>
      </c>
      <c r="E156" s="9">
        <v>61.554968334336053</v>
      </c>
      <c r="F156" s="9">
        <v>61.558206370781953</v>
      </c>
      <c r="G156" s="9">
        <v>60.619114708456657</v>
      </c>
      <c r="H156" s="9">
        <v>68.826464791615209</v>
      </c>
      <c r="I156" s="9">
        <v>55.425099534909236</v>
      </c>
      <c r="J156" s="9">
        <v>62.444775215243169</v>
      </c>
      <c r="K156" s="9">
        <v>69.961162550766034</v>
      </c>
      <c r="L156" s="9">
        <v>77.870642188659716</v>
      </c>
      <c r="M156" s="9">
        <v>73.214540710432502</v>
      </c>
      <c r="N156" s="9">
        <v>67.196480260607004</v>
      </c>
      <c r="O156" s="9">
        <v>55.872226199873658</v>
      </c>
      <c r="P156" s="9">
        <v>50.931692741276542</v>
      </c>
      <c r="Q156" s="9">
        <v>55.899929205853162</v>
      </c>
      <c r="R156" s="9">
        <v>64.8257527880331</v>
      </c>
      <c r="S156" s="9">
        <v>60.193457364529536</v>
      </c>
      <c r="T156" s="9">
        <v>63.305461930285091</v>
      </c>
      <c r="U156" s="9">
        <v>66.5444985095709</v>
      </c>
      <c r="V156" s="9">
        <v>69.952008183020325</v>
      </c>
      <c r="W156" s="9">
        <v>73.550035910790768</v>
      </c>
      <c r="X156" s="9">
        <v>77.948323391431671</v>
      </c>
      <c r="Y156" s="9">
        <v>82.179696395960249</v>
      </c>
      <c r="Z156" s="9">
        <v>81.653791021288001</v>
      </c>
      <c r="AA156" s="9">
        <v>81.318977603080029</v>
      </c>
      <c r="AB156" s="9">
        <v>81.217139463768447</v>
      </c>
      <c r="AC156" s="9">
        <v>81.259492744651197</v>
      </c>
      <c r="AD156" s="9">
        <v>81.660937031441961</v>
      </c>
      <c r="AE156" s="9">
        <v>82.619578667903184</v>
      </c>
      <c r="AF156" s="9">
        <v>83.475352962543965</v>
      </c>
      <c r="AG156" s="9">
        <v>84.757423921051611</v>
      </c>
      <c r="AH156" s="9">
        <v>86.087030099665256</v>
      </c>
      <c r="AI156" s="9">
        <v>87.240822270165495</v>
      </c>
      <c r="AJ156" s="9">
        <v>89.131729849827821</v>
      </c>
      <c r="AK156" s="9">
        <v>90.920883202404596</v>
      </c>
      <c r="AL156" s="9">
        <v>93.293842990115238</v>
      </c>
      <c r="AM156" s="9">
        <v>95.514506836176878</v>
      </c>
      <c r="AN156" s="9">
        <v>98.324889948954038</v>
      </c>
      <c r="AO156" s="9">
        <v>101.02359217451118</v>
      </c>
      <c r="AP156" s="9">
        <v>103.95926938677061</v>
      </c>
      <c r="AQ156" s="9">
        <v>107.32196164652299</v>
      </c>
      <c r="AR156" s="9">
        <v>111.07462816028828</v>
      </c>
      <c r="AS156" s="9">
        <v>115.42578668595796</v>
      </c>
      <c r="AT156" s="9">
        <v>117.50746525625802</v>
      </c>
      <c r="AU156" s="9">
        <v>120.5840439546251</v>
      </c>
      <c r="AV156" s="9">
        <v>123.87006083365645</v>
      </c>
      <c r="AW156" s="9">
        <v>127.28003482736372</v>
      </c>
      <c r="AX156" s="9">
        <v>131.07288568778498</v>
      </c>
    </row>
    <row r="157" spans="1:50">
      <c r="A157" s="51"/>
      <c r="B157" s="55"/>
      <c r="C157" t="s">
        <v>166</v>
      </c>
      <c r="D157" s="9">
        <v>78.509006875766971</v>
      </c>
      <c r="E157" s="9">
        <v>78.509006875766971</v>
      </c>
      <c r="F157" s="9">
        <v>78.512740454057138</v>
      </c>
      <c r="G157" s="9">
        <v>72.584484742949243</v>
      </c>
      <c r="H157" s="9">
        <v>73.492499215583948</v>
      </c>
      <c r="I157" s="9">
        <v>76.275091986187022</v>
      </c>
      <c r="J157" s="9">
        <v>76.278379545988827</v>
      </c>
      <c r="K157" s="9">
        <v>76.02357093069493</v>
      </c>
      <c r="L157" s="9">
        <v>78.06229331420478</v>
      </c>
      <c r="M157" s="9">
        <v>77.833778641793828</v>
      </c>
      <c r="N157" s="9">
        <v>77.728469010579957</v>
      </c>
      <c r="O157" s="9">
        <v>75.993004674613445</v>
      </c>
      <c r="P157" s="9">
        <v>78.334272932669947</v>
      </c>
      <c r="Q157" s="9">
        <v>77.614651429422253</v>
      </c>
      <c r="R157" s="9">
        <v>78.202843156226038</v>
      </c>
      <c r="S157" s="9">
        <v>78.273651279138676</v>
      </c>
      <c r="T157" s="9">
        <v>78.636929561357931</v>
      </c>
      <c r="U157" s="9">
        <v>78.269300477080634</v>
      </c>
      <c r="V157" s="9">
        <v>78.4139376130274</v>
      </c>
      <c r="W157" s="9">
        <v>78.659533128265494</v>
      </c>
      <c r="X157" s="9">
        <v>78.577869175080011</v>
      </c>
      <c r="Y157" s="9">
        <v>79.693910428486248</v>
      </c>
      <c r="Z157" s="9">
        <v>80.584112741063265</v>
      </c>
      <c r="AA157" s="9">
        <v>81.263779378536398</v>
      </c>
      <c r="AB157" s="9">
        <v>81.976263181627203</v>
      </c>
      <c r="AC157" s="9">
        <v>82.691190511238844</v>
      </c>
      <c r="AD157" s="9">
        <v>83.5352362509675</v>
      </c>
      <c r="AE157" s="9">
        <v>82.627289645391542</v>
      </c>
      <c r="AF157" s="9">
        <v>83.310750952427298</v>
      </c>
      <c r="AG157" s="9">
        <v>84.767958498084496</v>
      </c>
      <c r="AH157" s="9">
        <v>86.332157168497318</v>
      </c>
      <c r="AI157" s="9">
        <v>87.630774493314007</v>
      </c>
      <c r="AJ157" s="9">
        <v>89.432166672111507</v>
      </c>
      <c r="AK157" s="9">
        <v>91.135292298351587</v>
      </c>
      <c r="AL157" s="9">
        <v>93.335923928026475</v>
      </c>
      <c r="AM157" s="9">
        <v>95.254277366119979</v>
      </c>
      <c r="AN157" s="9">
        <v>97.459733442693221</v>
      </c>
      <c r="AO157" s="9">
        <v>100.87867717225649</v>
      </c>
      <c r="AP157" s="9">
        <v>102.84874945786633</v>
      </c>
      <c r="AQ157" s="9">
        <v>104.6848068956441</v>
      </c>
      <c r="AR157" s="9">
        <v>106.46049605357545</v>
      </c>
      <c r="AS157" s="9">
        <v>108.28696535425703</v>
      </c>
      <c r="AT157" s="9">
        <v>110.93378226993531</v>
      </c>
      <c r="AU157" s="9">
        <v>112.56462794157196</v>
      </c>
      <c r="AV157" s="9">
        <v>113.91649442798128</v>
      </c>
      <c r="AW157" s="9">
        <v>115.13512312001353</v>
      </c>
      <c r="AX157" s="9">
        <v>116.53686245994422</v>
      </c>
    </row>
    <row r="158" spans="1:50">
      <c r="A158" s="51"/>
      <c r="B158" s="55" t="s">
        <v>167</v>
      </c>
      <c r="C158" t="s">
        <v>168</v>
      </c>
      <c r="D158" s="9">
        <v>91.535926224245387</v>
      </c>
      <c r="E158" s="9">
        <v>91.535926224245387</v>
      </c>
      <c r="F158" s="9">
        <v>91.103052671281887</v>
      </c>
      <c r="G158" s="9">
        <v>91.148681902963034</v>
      </c>
      <c r="H158" s="9">
        <v>91.53607840838221</v>
      </c>
      <c r="I158" s="9">
        <v>93.512445473032841</v>
      </c>
      <c r="J158" s="9">
        <v>92.451544461634441</v>
      </c>
      <c r="K158" s="9">
        <v>92.944121112268093</v>
      </c>
      <c r="L158" s="9">
        <v>94.08083010314499</v>
      </c>
      <c r="M158" s="9">
        <v>94.824935194546342</v>
      </c>
      <c r="N158" s="9">
        <v>94.999276333781225</v>
      </c>
      <c r="O158" s="9">
        <v>95.160380135042644</v>
      </c>
      <c r="P158" s="9">
        <v>97.235278609976859</v>
      </c>
      <c r="Q158" s="9">
        <v>98.748576136584674</v>
      </c>
      <c r="R158" s="9">
        <v>100.33557860109752</v>
      </c>
      <c r="S158" s="9">
        <v>103.1068276633744</v>
      </c>
      <c r="T158" s="9">
        <v>103.44715408359103</v>
      </c>
      <c r="U158" s="9">
        <v>111.5882925968759</v>
      </c>
      <c r="V158" s="9">
        <v>120.67041626467474</v>
      </c>
      <c r="W158" s="9">
        <v>130.83648314116618</v>
      </c>
      <c r="X158" s="9">
        <v>128.18439918689606</v>
      </c>
      <c r="Y158" s="9">
        <v>121.98273511265442</v>
      </c>
      <c r="Z158" s="9">
        <v>118.99584191391921</v>
      </c>
      <c r="AA158" s="9">
        <v>116.80378407685664</v>
      </c>
      <c r="AB158" s="9">
        <v>115.32425091807346</v>
      </c>
      <c r="AC158" s="9">
        <v>113.81724488399645</v>
      </c>
      <c r="AD158" s="9">
        <v>113.06660993435897</v>
      </c>
      <c r="AE158" s="9">
        <v>111.56583573578119</v>
      </c>
      <c r="AF158" s="9">
        <v>110.11601529016278</v>
      </c>
      <c r="AG158" s="9">
        <v>108.80996230493346</v>
      </c>
      <c r="AH158" s="9">
        <v>115.12039206943955</v>
      </c>
      <c r="AI158" s="9">
        <v>122.41039595313742</v>
      </c>
      <c r="AJ158" s="9">
        <v>123.62519762285156</v>
      </c>
      <c r="AK158" s="9">
        <v>125.10225076610425</v>
      </c>
      <c r="AL158" s="9">
        <v>126.40118340844873</v>
      </c>
      <c r="AM158" s="9">
        <v>127.44457726792248</v>
      </c>
      <c r="AN158" s="9">
        <v>128.72514694111049</v>
      </c>
      <c r="AO158" s="9">
        <v>131.94312232643296</v>
      </c>
      <c r="AP158" s="9">
        <v>134.74591138900394</v>
      </c>
      <c r="AQ158" s="9">
        <v>137.64355113297734</v>
      </c>
      <c r="AR158" s="9">
        <v>140.67206883210073</v>
      </c>
      <c r="AS158" s="9">
        <v>142.97905847722089</v>
      </c>
      <c r="AT158" s="9">
        <v>145.54367302688132</v>
      </c>
      <c r="AU158" s="9">
        <v>148.18722630055399</v>
      </c>
      <c r="AV158" s="9">
        <v>151.02664095666134</v>
      </c>
      <c r="AW158" s="9">
        <v>154.12802970735254</v>
      </c>
      <c r="AX158" s="9">
        <v>157.74141474706985</v>
      </c>
    </row>
    <row r="159" spans="1:50">
      <c r="A159" s="51"/>
      <c r="B159" s="55"/>
      <c r="C159" t="s">
        <v>169</v>
      </c>
      <c r="D159" s="9">
        <v>296.32712567536964</v>
      </c>
      <c r="E159" s="9">
        <v>296.32712567536964</v>
      </c>
      <c r="F159" s="9">
        <v>294.92562023288514</v>
      </c>
      <c r="G159" s="9">
        <v>297.58529477590412</v>
      </c>
      <c r="H159" s="9">
        <v>311.53710018001942</v>
      </c>
      <c r="I159" s="9">
        <v>302.97075832356444</v>
      </c>
      <c r="J159" s="9">
        <v>310.87026090400281</v>
      </c>
      <c r="K159" s="9">
        <v>326.81582579674921</v>
      </c>
      <c r="L159" s="9">
        <v>343.95184200592627</v>
      </c>
      <c r="M159" s="9">
        <v>345.58200175915835</v>
      </c>
      <c r="N159" s="9">
        <v>340.78189690409897</v>
      </c>
      <c r="O159" s="9">
        <v>326.70310612240689</v>
      </c>
      <c r="P159" s="9">
        <v>328.72325528758637</v>
      </c>
      <c r="Q159" s="9">
        <v>346.13846790406438</v>
      </c>
      <c r="R159" s="9">
        <v>374.49842801194336</v>
      </c>
      <c r="S159" s="9">
        <v>391.6611867913789</v>
      </c>
      <c r="T159" s="9">
        <v>423.3614581875579</v>
      </c>
      <c r="U159" s="9">
        <v>361.89727454755337</v>
      </c>
      <c r="V159" s="9">
        <v>350.72168770892301</v>
      </c>
      <c r="W159" s="9">
        <v>342.92391886174283</v>
      </c>
      <c r="X159" s="9">
        <v>427.03931380902668</v>
      </c>
      <c r="Y159" s="9">
        <v>465.70224495847987</v>
      </c>
      <c r="Z159" s="9">
        <v>485.1223920727266</v>
      </c>
      <c r="AA159" s="9">
        <v>544.06373233178306</v>
      </c>
      <c r="AB159" s="9">
        <v>704.52485329060391</v>
      </c>
      <c r="AC159" s="9">
        <v>704.28693282617508</v>
      </c>
      <c r="AD159" s="9">
        <v>726.41112511920539</v>
      </c>
      <c r="AE159" s="9">
        <v>691.679929998587</v>
      </c>
      <c r="AF159" s="9">
        <v>663.6704753200529</v>
      </c>
      <c r="AG159" s="9">
        <v>638.84137948177511</v>
      </c>
      <c r="AH159" s="9">
        <v>654.75893431102634</v>
      </c>
      <c r="AI159" s="9">
        <v>674.18942593455347</v>
      </c>
      <c r="AJ159" s="9">
        <v>743.79770361015289</v>
      </c>
      <c r="AK159" s="9">
        <v>850.2903293864008</v>
      </c>
      <c r="AL159" s="9">
        <v>1050.09915211985</v>
      </c>
      <c r="AM159" s="9">
        <v>940.27389336762894</v>
      </c>
      <c r="AN159" s="9">
        <v>859.22982722495647</v>
      </c>
      <c r="AO159" s="9">
        <v>849.24678407254453</v>
      </c>
      <c r="AP159" s="9">
        <v>836.25856306615299</v>
      </c>
      <c r="AQ159" s="9">
        <v>824.18878442906077</v>
      </c>
      <c r="AR159" s="9">
        <v>812.81069308387487</v>
      </c>
      <c r="AS159" s="9">
        <v>802.15487831723976</v>
      </c>
      <c r="AT159" s="9">
        <v>773.40976609044264</v>
      </c>
      <c r="AU159" s="9">
        <v>746.9734385930941</v>
      </c>
      <c r="AV159" s="9">
        <v>722.16981270838119</v>
      </c>
      <c r="AW159" s="9">
        <v>698.83243594604335</v>
      </c>
      <c r="AX159" s="9">
        <v>677.7960352650839</v>
      </c>
    </row>
    <row r="160" spans="1:50">
      <c r="A160" s="51"/>
      <c r="B160" s="55"/>
      <c r="C160" t="s">
        <v>170</v>
      </c>
      <c r="D160" s="9">
        <v>97.351428231583128</v>
      </c>
      <c r="E160" s="9">
        <v>97.351428231583128</v>
      </c>
      <c r="F160" s="9">
        <v>96.890109398387168</v>
      </c>
      <c r="G160" s="9">
        <v>96.763627719098579</v>
      </c>
      <c r="H160" s="9">
        <v>98.549988762706221</v>
      </c>
      <c r="I160" s="9">
        <v>99.026116105297433</v>
      </c>
      <c r="J160" s="9">
        <v>98.25378141652341</v>
      </c>
      <c r="K160" s="9">
        <v>100.18371191765786</v>
      </c>
      <c r="L160" s="9">
        <v>102.96693264912196</v>
      </c>
      <c r="M160" s="9">
        <v>103.84839666863344</v>
      </c>
      <c r="N160" s="9">
        <v>103.35913002104181</v>
      </c>
      <c r="O160" s="9">
        <v>102.2230231613057</v>
      </c>
      <c r="P160" s="9">
        <v>101.11564201201513</v>
      </c>
      <c r="Q160" s="9">
        <v>102.48745314118797</v>
      </c>
      <c r="R160" s="9">
        <v>105.45888053565371</v>
      </c>
      <c r="S160" s="9">
        <v>109.14199339866504</v>
      </c>
      <c r="T160" s="9">
        <v>110.40794624937405</v>
      </c>
      <c r="U160" s="9">
        <v>123.463901442034</v>
      </c>
      <c r="V160" s="9">
        <v>136.15348418442414</v>
      </c>
      <c r="W160" s="9">
        <v>155.72761729378337</v>
      </c>
      <c r="X160" s="9">
        <v>116.74645075789383</v>
      </c>
      <c r="Y160" s="9">
        <v>125.44226298095809</v>
      </c>
      <c r="Z160" s="9">
        <v>126.33821337473897</v>
      </c>
      <c r="AA160" s="9">
        <v>125.0568574383699</v>
      </c>
      <c r="AB160" s="9">
        <v>123.9345868362154</v>
      </c>
      <c r="AC160" s="9">
        <v>122.3742957013705</v>
      </c>
      <c r="AD160" s="9">
        <v>121.71497948444245</v>
      </c>
      <c r="AE160" s="9">
        <v>120.99695632478088</v>
      </c>
      <c r="AF160" s="9">
        <v>120.2039487125983</v>
      </c>
      <c r="AG160" s="9">
        <v>119.49032933903621</v>
      </c>
      <c r="AH160" s="9">
        <v>125.38183493161411</v>
      </c>
      <c r="AI160" s="9">
        <v>132.21419205645242</v>
      </c>
      <c r="AJ160" s="9">
        <v>137.05684497122803</v>
      </c>
      <c r="AK160" s="9">
        <v>142.49961175941067</v>
      </c>
      <c r="AL160" s="9">
        <v>150.48259632045287</v>
      </c>
      <c r="AM160" s="9">
        <v>164.66799924104939</v>
      </c>
      <c r="AN160" s="9">
        <v>214.75242566262148</v>
      </c>
      <c r="AO160" s="9">
        <v>187.45144534480423</v>
      </c>
      <c r="AP160" s="9">
        <v>177.8465882844464</v>
      </c>
      <c r="AQ160" s="9">
        <v>172.74594057653928</v>
      </c>
      <c r="AR160" s="9">
        <v>169.43003343781942</v>
      </c>
      <c r="AS160" s="9">
        <v>166.9453199473202</v>
      </c>
      <c r="AT160" s="9">
        <v>165.6854236723978</v>
      </c>
      <c r="AU160" s="9">
        <v>164.31501980686355</v>
      </c>
      <c r="AV160" s="9">
        <v>162.97548601840123</v>
      </c>
      <c r="AW160" s="9">
        <v>161.68821623825522</v>
      </c>
      <c r="AX160" s="9">
        <v>160.65508091395691</v>
      </c>
    </row>
    <row r="161" spans="1:50">
      <c r="A161" s="51"/>
      <c r="B161" s="55"/>
      <c r="C161" t="s">
        <v>171</v>
      </c>
      <c r="D161" s="9">
        <v>137.12096766415704</v>
      </c>
      <c r="E161" s="9">
        <v>137.12096766415704</v>
      </c>
      <c r="F161" s="9">
        <v>136.47198362882747</v>
      </c>
      <c r="G161" s="9">
        <v>137.92437642466561</v>
      </c>
      <c r="H161" s="9">
        <v>159.19412807136626</v>
      </c>
      <c r="I161" s="9">
        <v>150.93055627193516</v>
      </c>
      <c r="J161" s="9">
        <v>153.54448884223015</v>
      </c>
      <c r="K161" s="9">
        <v>166.90968505538899</v>
      </c>
      <c r="L161" s="9">
        <v>165.3107262795632</v>
      </c>
      <c r="M161" s="9">
        <v>152.58004832736495</v>
      </c>
      <c r="N161" s="9">
        <v>150.70105102288144</v>
      </c>
      <c r="O161" s="9">
        <v>148.9833956229437</v>
      </c>
      <c r="P161" s="9">
        <v>155.59450438679082</v>
      </c>
      <c r="Q161" s="9">
        <v>175.99783562041355</v>
      </c>
      <c r="R161" s="9">
        <v>186.40488069035962</v>
      </c>
      <c r="S161" s="9">
        <v>175.36513068828651</v>
      </c>
      <c r="T161" s="9">
        <v>191.18417131457144</v>
      </c>
      <c r="U161" s="9">
        <v>203.38395779388773</v>
      </c>
      <c r="V161" s="9">
        <v>224.48454614181128</v>
      </c>
      <c r="W161" s="9">
        <v>252.40079426873839</v>
      </c>
      <c r="X161" s="9">
        <v>216.10938407786475</v>
      </c>
      <c r="Y161" s="9">
        <v>306.89440616352516</v>
      </c>
      <c r="Z161" s="9">
        <v>316.87398136046966</v>
      </c>
      <c r="AA161" s="9">
        <v>359.17110603221897</v>
      </c>
      <c r="AB161" s="9">
        <v>467.62156599263778</v>
      </c>
      <c r="AC161" s="9">
        <v>437.18979690428279</v>
      </c>
      <c r="AD161" s="9">
        <v>420.08232147375185</v>
      </c>
      <c r="AE161" s="9">
        <v>455.27778500881709</v>
      </c>
      <c r="AF161" s="9">
        <v>507.22433656669364</v>
      </c>
      <c r="AG161" s="9">
        <v>595.07923306796931</v>
      </c>
      <c r="AH161" s="9">
        <v>601.31682758262423</v>
      </c>
      <c r="AI161" s="9">
        <v>617.61959076385654</v>
      </c>
      <c r="AJ161" s="9">
        <v>599.12971970465628</v>
      </c>
      <c r="AK161" s="9">
        <v>582.50731879686612</v>
      </c>
      <c r="AL161" s="9">
        <v>567.45139307381294</v>
      </c>
      <c r="AM161" s="9">
        <v>552.40876284621629</v>
      </c>
      <c r="AN161" s="9">
        <v>539.17304076103392</v>
      </c>
      <c r="AO161" s="9">
        <v>527.37653269107898</v>
      </c>
      <c r="AP161" s="9">
        <v>515.18077299891252</v>
      </c>
      <c r="AQ161" s="9">
        <v>503.81971964695981</v>
      </c>
      <c r="AR161" s="9">
        <v>493.05009553418671</v>
      </c>
      <c r="AS161" s="9">
        <v>482.74447579038974</v>
      </c>
      <c r="AT161" s="9">
        <v>473.04683005256322</v>
      </c>
      <c r="AU161" s="9">
        <v>463.59501389697493</v>
      </c>
      <c r="AV161" s="9">
        <v>454.52840334419579</v>
      </c>
      <c r="AW161" s="9">
        <v>445.90891062154208</v>
      </c>
      <c r="AX161" s="9">
        <v>438.4040109384901</v>
      </c>
    </row>
    <row r="162" spans="1:50">
      <c r="A162" s="51"/>
      <c r="B162" s="55"/>
      <c r="C162" t="s">
        <v>172</v>
      </c>
      <c r="D162" s="9">
        <v>130.54896505945985</v>
      </c>
      <c r="E162" s="9">
        <v>130.54896505945985</v>
      </c>
      <c r="F162" s="9">
        <v>129.9320353067761</v>
      </c>
      <c r="G162" s="9">
        <v>103.1556570811739</v>
      </c>
      <c r="H162" s="9">
        <v>102.06753251938601</v>
      </c>
      <c r="I162" s="9">
        <v>105.44874541330687</v>
      </c>
      <c r="J162" s="9">
        <v>106.07907354881435</v>
      </c>
      <c r="K162" s="9">
        <v>108.62877917647486</v>
      </c>
      <c r="L162" s="9">
        <v>111.97188352351824</v>
      </c>
      <c r="M162" s="9">
        <v>114.85088105744124</v>
      </c>
      <c r="N162" s="9">
        <v>117.19553980679706</v>
      </c>
      <c r="O162" s="9">
        <v>119.85525614972613</v>
      </c>
      <c r="P162" s="9">
        <v>120.10146691715305</v>
      </c>
      <c r="Q162" s="9">
        <v>121.24008349597307</v>
      </c>
      <c r="R162" s="9">
        <v>123.01882709642024</v>
      </c>
      <c r="S162" s="9">
        <v>126.23574298835734</v>
      </c>
      <c r="T162" s="9">
        <v>127.00588727437066</v>
      </c>
      <c r="U162" s="9">
        <v>133.46611635749736</v>
      </c>
      <c r="V162" s="9">
        <v>138.85382672842465</v>
      </c>
      <c r="W162" s="9">
        <v>144.56467414693006</v>
      </c>
      <c r="X162" s="9">
        <v>148.04855394304286</v>
      </c>
      <c r="Y162" s="9">
        <v>144.06745615674694</v>
      </c>
      <c r="Z162" s="9">
        <v>140.87846754074025</v>
      </c>
      <c r="AA162" s="9">
        <v>138.2480850500871</v>
      </c>
      <c r="AB162" s="9">
        <v>136.22829227756375</v>
      </c>
      <c r="AC162" s="9">
        <v>134.19186014174164</v>
      </c>
      <c r="AD162" s="9">
        <v>132.76846161296098</v>
      </c>
      <c r="AE162" s="9">
        <v>130.12904771752625</v>
      </c>
      <c r="AF162" s="9">
        <v>127.68227954806741</v>
      </c>
      <c r="AG162" s="9">
        <v>125.03732644601673</v>
      </c>
      <c r="AH162" s="9">
        <v>131.2226433314579</v>
      </c>
      <c r="AI162" s="9">
        <v>138.07679976544259</v>
      </c>
      <c r="AJ162" s="9">
        <v>138.63497064688966</v>
      </c>
      <c r="AK162" s="9">
        <v>139.3315648358606</v>
      </c>
      <c r="AL162" s="9">
        <v>139.71201074726736</v>
      </c>
      <c r="AM162" s="9">
        <v>139.84870257630473</v>
      </c>
      <c r="AN162" s="9">
        <v>140.36367321946881</v>
      </c>
      <c r="AO162" s="9">
        <v>139.40290672300586</v>
      </c>
      <c r="AP162" s="9">
        <v>138.16359362352384</v>
      </c>
      <c r="AQ162" s="9">
        <v>136.93626441454808</v>
      </c>
      <c r="AR162" s="9">
        <v>135.68174202103685</v>
      </c>
      <c r="AS162" s="9">
        <v>134.40435901303968</v>
      </c>
      <c r="AT162" s="9">
        <v>133.83561644073822</v>
      </c>
      <c r="AU162" s="9">
        <v>133.14055504009835</v>
      </c>
      <c r="AV162" s="9">
        <v>132.38064229739032</v>
      </c>
      <c r="AW162" s="9">
        <v>131.57780798246631</v>
      </c>
      <c r="AX162" s="9">
        <v>130.92067753219519</v>
      </c>
    </row>
    <row r="163" spans="1:50">
      <c r="A163" s="51"/>
      <c r="B163" s="55"/>
      <c r="C163" t="s">
        <v>173</v>
      </c>
      <c r="D163" s="9">
        <v>252.39338944067677</v>
      </c>
      <c r="E163" s="9">
        <v>252.39338944067677</v>
      </c>
      <c r="F163" s="9">
        <v>251.20105712415724</v>
      </c>
      <c r="G163" s="9">
        <v>225.44922308546521</v>
      </c>
      <c r="H163" s="9">
        <v>213.13759904111927</v>
      </c>
      <c r="I163" s="9">
        <v>210.70517367667222</v>
      </c>
      <c r="J163" s="9">
        <v>203.90353030099112</v>
      </c>
      <c r="K163" s="9">
        <v>202.63787551050771</v>
      </c>
      <c r="L163" s="9">
        <v>204.37014013521284</v>
      </c>
      <c r="M163" s="9">
        <v>206.42453748499352</v>
      </c>
      <c r="N163" s="9">
        <v>207.54455926448324</v>
      </c>
      <c r="O163" s="9">
        <v>208.68988354797287</v>
      </c>
      <c r="P163" s="9">
        <v>225.01825739038949</v>
      </c>
      <c r="Q163" s="9">
        <v>234.17586103645922</v>
      </c>
      <c r="R163" s="9">
        <v>240.69311794306259</v>
      </c>
      <c r="S163" s="9">
        <v>247.63844204275736</v>
      </c>
      <c r="T163" s="9">
        <v>249.6977302944205</v>
      </c>
      <c r="U163" s="9">
        <v>258.03710863626276</v>
      </c>
      <c r="V163" s="9">
        <v>263.46167615598301</v>
      </c>
      <c r="W163" s="9">
        <v>269.59757742518497</v>
      </c>
      <c r="X163" s="9">
        <v>258.67582725709389</v>
      </c>
      <c r="Y163" s="9">
        <v>233.21225252099953</v>
      </c>
      <c r="Z163" s="9">
        <v>214.27307741515241</v>
      </c>
      <c r="AA163" s="9">
        <v>200.32841810866475</v>
      </c>
      <c r="AB163" s="9">
        <v>188.94522505009181</v>
      </c>
      <c r="AC163" s="9">
        <v>178.72448649046481</v>
      </c>
      <c r="AD163" s="9">
        <v>169.69464898680909</v>
      </c>
      <c r="AE163" s="9">
        <v>163.18734295804614</v>
      </c>
      <c r="AF163" s="9">
        <v>158.03434264350813</v>
      </c>
      <c r="AG163" s="9">
        <v>153.51550807110775</v>
      </c>
      <c r="AH163" s="9">
        <v>160.37314120792522</v>
      </c>
      <c r="AI163" s="9">
        <v>168.43191394191146</v>
      </c>
      <c r="AJ163" s="9">
        <v>167.31185779777218</v>
      </c>
      <c r="AK163" s="9">
        <v>166.11854909197422</v>
      </c>
      <c r="AL163" s="9">
        <v>164.710018085163</v>
      </c>
      <c r="AM163" s="9">
        <v>163.10827064926906</v>
      </c>
      <c r="AN163" s="9">
        <v>162.06679083829252</v>
      </c>
      <c r="AO163" s="9">
        <v>159.35119763772104</v>
      </c>
      <c r="AP163" s="9">
        <v>156.545435220711</v>
      </c>
      <c r="AQ163" s="9">
        <v>153.89939219693983</v>
      </c>
      <c r="AR163" s="9">
        <v>151.34266552148725</v>
      </c>
      <c r="AS163" s="9">
        <v>148.82058241154891</v>
      </c>
      <c r="AT163" s="9">
        <v>140.28878477553047</v>
      </c>
      <c r="AU163" s="9">
        <v>131.13328749503296</v>
      </c>
      <c r="AV163" s="9">
        <v>121.87633873376406</v>
      </c>
      <c r="AW163" s="9">
        <v>112.62685531146872</v>
      </c>
      <c r="AX163" s="9">
        <v>103.5130471868854</v>
      </c>
    </row>
    <row r="164" spans="1:50">
      <c r="A164" s="51"/>
      <c r="B164" s="55"/>
      <c r="C164" t="s">
        <v>174</v>
      </c>
      <c r="D164" s="9">
        <v>66.671435412052062</v>
      </c>
      <c r="E164" s="9">
        <v>66.671435412052062</v>
      </c>
      <c r="F164" s="9">
        <v>66.356002883603594</v>
      </c>
      <c r="G164" s="9">
        <v>67.172497496607392</v>
      </c>
      <c r="H164" s="9">
        <v>67.831654573967569</v>
      </c>
      <c r="I164" s="9">
        <v>69.587827397630946</v>
      </c>
      <c r="J164" s="9">
        <v>68.843176770542499</v>
      </c>
      <c r="K164" s="9">
        <v>69.479614703306595</v>
      </c>
      <c r="L164" s="9">
        <v>70.559899076523934</v>
      </c>
      <c r="M164" s="9">
        <v>71.341106842766891</v>
      </c>
      <c r="N164" s="9">
        <v>71.607910682653227</v>
      </c>
      <c r="O164" s="9">
        <v>71.792441590275828</v>
      </c>
      <c r="P164" s="9">
        <v>70.370351155003306</v>
      </c>
      <c r="Q164" s="9">
        <v>70.230050312984361</v>
      </c>
      <c r="R164" s="9">
        <v>70.717274525748167</v>
      </c>
      <c r="S164" s="9">
        <v>72.799344553143129</v>
      </c>
      <c r="T164" s="9">
        <v>72.534282501138136</v>
      </c>
      <c r="U164" s="9">
        <v>76.983018674360295</v>
      </c>
      <c r="V164" s="9">
        <v>81.039988670788588</v>
      </c>
      <c r="W164" s="9">
        <v>85.52327145122841</v>
      </c>
      <c r="X164" s="9">
        <v>89.13084622847046</v>
      </c>
      <c r="Y164" s="9">
        <v>86.472353704432777</v>
      </c>
      <c r="Z164" s="9">
        <v>86.384616380519176</v>
      </c>
      <c r="AA164" s="9">
        <v>86.51085097172944</v>
      </c>
      <c r="AB164" s="9">
        <v>87.10966838562419</v>
      </c>
      <c r="AC164" s="9">
        <v>87.507776952118874</v>
      </c>
      <c r="AD164" s="9">
        <v>88.54272774210709</v>
      </c>
      <c r="AE164" s="9">
        <v>87.980428679049581</v>
      </c>
      <c r="AF164" s="9">
        <v>87.476814977725965</v>
      </c>
      <c r="AG164" s="9">
        <v>86.981346885481358</v>
      </c>
      <c r="AH164" s="9">
        <v>92.747166958971093</v>
      </c>
      <c r="AI164" s="9">
        <v>99.337712891250362</v>
      </c>
      <c r="AJ164" s="9">
        <v>101.23392980926391</v>
      </c>
      <c r="AK164" s="9">
        <v>103.13669889129523</v>
      </c>
      <c r="AL164" s="9">
        <v>104.76159049377054</v>
      </c>
      <c r="AM164" s="9">
        <v>106.02813651581904</v>
      </c>
      <c r="AN164" s="9">
        <v>107.82716067035476</v>
      </c>
      <c r="AO164" s="9">
        <v>108.54793009035511</v>
      </c>
      <c r="AP164" s="9">
        <v>109.08489983248975</v>
      </c>
      <c r="AQ164" s="9">
        <v>109.62020730029393</v>
      </c>
      <c r="AR164" s="9">
        <v>110.11498929918663</v>
      </c>
      <c r="AS164" s="9">
        <v>110.53289792699211</v>
      </c>
      <c r="AT164" s="9">
        <v>111.21328962108146</v>
      </c>
      <c r="AU164" s="9">
        <v>111.71366484781916</v>
      </c>
      <c r="AV164" s="9">
        <v>112.13212702139914</v>
      </c>
      <c r="AW164" s="9">
        <v>112.50676714398334</v>
      </c>
      <c r="AX164" s="9">
        <v>113.01167300611407</v>
      </c>
    </row>
    <row r="165" spans="1:50">
      <c r="A165" s="51"/>
      <c r="B165" s="55"/>
      <c r="C165" t="s">
        <v>175</v>
      </c>
      <c r="D165" s="9">
        <v>127.89729256327789</v>
      </c>
      <c r="E165" s="9">
        <v>127.89729256327789</v>
      </c>
      <c r="F165" s="9">
        <v>127.29220703614931</v>
      </c>
      <c r="G165" s="9">
        <v>121.94834448345689</v>
      </c>
      <c r="H165" s="9">
        <v>121.734928625851</v>
      </c>
      <c r="I165" s="9">
        <v>120.0432149623792</v>
      </c>
      <c r="J165" s="9">
        <v>117.83773608017492</v>
      </c>
      <c r="K165" s="9">
        <v>119.57377346854062</v>
      </c>
      <c r="L165" s="9">
        <v>123.15321198279835</v>
      </c>
      <c r="M165" s="9">
        <v>124.09686137235676</v>
      </c>
      <c r="N165" s="9">
        <v>122.94900626364029</v>
      </c>
      <c r="O165" s="9">
        <v>120.64942152569547</v>
      </c>
      <c r="P165" s="9">
        <v>126.98484736149757</v>
      </c>
      <c r="Q165" s="9">
        <v>133.19976770551048</v>
      </c>
      <c r="R165" s="9">
        <v>140.86722180290579</v>
      </c>
      <c r="S165" s="9">
        <v>148.5218757556469</v>
      </c>
      <c r="T165" s="9">
        <v>153.95355763255483</v>
      </c>
      <c r="U165" s="9">
        <v>159.23475783386499</v>
      </c>
      <c r="V165" s="9">
        <v>167.55115522246678</v>
      </c>
      <c r="W165" s="9">
        <v>176.47671925782106</v>
      </c>
      <c r="X165" s="9">
        <v>203.30742584496571</v>
      </c>
      <c r="Y165" s="9">
        <v>194.24441633256944</v>
      </c>
      <c r="Z165" s="9">
        <v>192.74503393978603</v>
      </c>
      <c r="AA165" s="9">
        <v>191.25379959284797</v>
      </c>
      <c r="AB165" s="9">
        <v>190.54009030886644</v>
      </c>
      <c r="AC165" s="9">
        <v>189.77675297263059</v>
      </c>
      <c r="AD165" s="9">
        <v>190.15773647211824</v>
      </c>
      <c r="AE165" s="9">
        <v>190.79422126576802</v>
      </c>
      <c r="AF165" s="9">
        <v>192.11686464154647</v>
      </c>
      <c r="AG165" s="9">
        <v>193.44370050456672</v>
      </c>
      <c r="AH165" s="9">
        <v>206.43094468017523</v>
      </c>
      <c r="AI165" s="9">
        <v>220.4742550234154</v>
      </c>
      <c r="AJ165" s="9">
        <v>222.87472526260206</v>
      </c>
      <c r="AK165" s="9">
        <v>225.47359387009473</v>
      </c>
      <c r="AL165" s="9">
        <v>227.7516683493325</v>
      </c>
      <c r="AM165" s="9">
        <v>229.39743452697988</v>
      </c>
      <c r="AN165" s="9">
        <v>231.54066212149135</v>
      </c>
      <c r="AO165" s="9">
        <v>232.94959025868869</v>
      </c>
      <c r="AP165" s="9">
        <v>233.34317021418059</v>
      </c>
      <c r="AQ165" s="9">
        <v>233.65617956217622</v>
      </c>
      <c r="AR165" s="9">
        <v>233.88738654867433</v>
      </c>
      <c r="AS165" s="9">
        <v>234.06125143135554</v>
      </c>
      <c r="AT165" s="9">
        <v>234.46704120930394</v>
      </c>
      <c r="AU165" s="9">
        <v>234.72018121467562</v>
      </c>
      <c r="AV165" s="9">
        <v>234.91082716797405</v>
      </c>
      <c r="AW165" s="9">
        <v>235.06508733050862</v>
      </c>
      <c r="AX165" s="9">
        <v>235.53362046044228</v>
      </c>
    </row>
    <row r="166" spans="1:50">
      <c r="A166" s="51"/>
      <c r="B166" s="56" t="s">
        <v>176</v>
      </c>
      <c r="C166" t="s">
        <v>177</v>
      </c>
      <c r="D166" s="9">
        <v>63.025832252194768</v>
      </c>
      <c r="E166" s="9">
        <v>63.025832252194895</v>
      </c>
      <c r="F166" s="9">
        <v>62.647578594279764</v>
      </c>
      <c r="G166" s="9">
        <v>62.218783507926517</v>
      </c>
      <c r="H166" s="9">
        <v>68.843520729443625</v>
      </c>
      <c r="I166" s="9">
        <v>58.582485232072614</v>
      </c>
      <c r="J166" s="9">
        <v>62.753915778499312</v>
      </c>
      <c r="K166" s="9">
        <v>68.909969552857604</v>
      </c>
      <c r="L166" s="9">
        <v>75.209680545809348</v>
      </c>
      <c r="M166" s="9">
        <v>72.697598985949242</v>
      </c>
      <c r="N166" s="9">
        <v>67.961317532569026</v>
      </c>
      <c r="O166" s="9">
        <v>60.986237557709671</v>
      </c>
      <c r="P166" s="9">
        <v>55.971109141777383</v>
      </c>
      <c r="Q166" s="9">
        <v>60.059002949093262</v>
      </c>
      <c r="R166" s="9">
        <v>67.071953892387683</v>
      </c>
      <c r="S166" s="9">
        <v>66.071335374173984</v>
      </c>
      <c r="T166" s="9">
        <v>68.568014485682099</v>
      </c>
      <c r="U166" s="9">
        <v>72.445690897029863</v>
      </c>
      <c r="V166" s="9">
        <v>75.509980846712651</v>
      </c>
      <c r="W166" s="9">
        <v>78.492340935800073</v>
      </c>
      <c r="X166" s="9">
        <v>89.047996444951863</v>
      </c>
      <c r="Y166" s="9">
        <v>96.167661221520802</v>
      </c>
      <c r="Z166" s="9">
        <v>97.8166201750185</v>
      </c>
      <c r="AA166" s="9">
        <v>98.867037656508984</v>
      </c>
      <c r="AB166" s="9">
        <v>99.857648001639291</v>
      </c>
      <c r="AC166" s="9">
        <v>100.12300169080447</v>
      </c>
      <c r="AD166" s="9">
        <v>101.16037260186316</v>
      </c>
      <c r="AE166" s="9">
        <v>101.82916755133969</v>
      </c>
      <c r="AF166" s="9">
        <v>102.68704572480166</v>
      </c>
      <c r="AG166" s="9">
        <v>103.68596349277367</v>
      </c>
      <c r="AH166" s="9">
        <v>104.58998821710259</v>
      </c>
      <c r="AI166" s="9">
        <v>105.33954616612777</v>
      </c>
      <c r="AJ166" s="9">
        <v>106.49298141912995</v>
      </c>
      <c r="AK166" s="9">
        <v>108.2008613758871</v>
      </c>
      <c r="AL166" s="9">
        <v>109.91686751007626</v>
      </c>
      <c r="AM166" s="9">
        <v>111.76679174623688</v>
      </c>
      <c r="AN166" s="9">
        <v>114.52967903954087</v>
      </c>
      <c r="AO166" s="9">
        <v>116.81576901704669</v>
      </c>
      <c r="AP166" s="9">
        <v>119.66500781416705</v>
      </c>
      <c r="AQ166" s="9">
        <v>122.83845322421732</v>
      </c>
      <c r="AR166" s="9">
        <v>126.36004967274447</v>
      </c>
      <c r="AS166" s="9">
        <v>130.29006534474289</v>
      </c>
      <c r="AT166" s="9">
        <v>136.03520630918689</v>
      </c>
      <c r="AU166" s="9">
        <v>142.74053781856787</v>
      </c>
      <c r="AV166" s="9">
        <v>151.01865961060679</v>
      </c>
      <c r="AW166" s="9">
        <v>161.59644825335852</v>
      </c>
      <c r="AX166" s="9">
        <v>175.40171142033492</v>
      </c>
    </row>
    <row r="167" spans="1:50">
      <c r="A167" s="51"/>
      <c r="B167" s="56"/>
      <c r="C167" t="s">
        <v>178</v>
      </c>
      <c r="D167" s="9">
        <v>33.688537783093601</v>
      </c>
      <c r="E167" s="9">
        <v>33.688537783093601</v>
      </c>
      <c r="F167" s="9">
        <v>33.488059497463354</v>
      </c>
      <c r="G167" s="9">
        <v>31.133042343012466</v>
      </c>
      <c r="H167" s="9">
        <v>32.406932940407984</v>
      </c>
      <c r="I167" s="9">
        <v>34.047901887959441</v>
      </c>
      <c r="J167" s="9">
        <v>35.102706735495047</v>
      </c>
      <c r="K167" s="9">
        <v>36.787137879928757</v>
      </c>
      <c r="L167" s="9">
        <v>38.494235384856879</v>
      </c>
      <c r="M167" s="9">
        <v>39.738455331418649</v>
      </c>
      <c r="N167" s="9">
        <v>40.668904059456779</v>
      </c>
      <c r="O167" s="9">
        <v>41.562515832619638</v>
      </c>
      <c r="P167" s="9">
        <v>42.372861135267996</v>
      </c>
      <c r="Q167" s="9">
        <v>43.625996871434133</v>
      </c>
      <c r="R167" s="9">
        <v>45.254284900920936</v>
      </c>
      <c r="S167" s="9">
        <v>47.931839895928448</v>
      </c>
      <c r="T167" s="9">
        <v>48.741086979355487</v>
      </c>
      <c r="U167" s="9">
        <v>50.500066732584337</v>
      </c>
      <c r="V167" s="9">
        <v>50.48869825671801</v>
      </c>
      <c r="W167" s="9">
        <v>50.387546348216802</v>
      </c>
      <c r="X167" s="9">
        <v>54.313198097109193</v>
      </c>
      <c r="Y167" s="9">
        <v>56.183912671313728</v>
      </c>
      <c r="Z167" s="9">
        <v>56.614699770181794</v>
      </c>
      <c r="AA167" s="9">
        <v>56.984731955655853</v>
      </c>
      <c r="AB167" s="9">
        <v>57.448927529541869</v>
      </c>
      <c r="AC167" s="9">
        <v>57.333182216508305</v>
      </c>
      <c r="AD167" s="9">
        <v>57.724014199677079</v>
      </c>
      <c r="AE167" s="9">
        <v>57.823239088587904</v>
      </c>
      <c r="AF167" s="9">
        <v>57.833615988112548</v>
      </c>
      <c r="AG167" s="9">
        <v>57.789446429284524</v>
      </c>
      <c r="AH167" s="9">
        <v>57.754113721336857</v>
      </c>
      <c r="AI167" s="9">
        <v>57.426732389617946</v>
      </c>
      <c r="AJ167" s="9">
        <v>57.163580199871056</v>
      </c>
      <c r="AK167" s="9">
        <v>57.249592280920027</v>
      </c>
      <c r="AL167" s="9">
        <v>57.112725866966841</v>
      </c>
      <c r="AM167" s="9">
        <v>57.111963958950099</v>
      </c>
      <c r="AN167" s="9">
        <v>57.712004466954426</v>
      </c>
      <c r="AO167" s="9">
        <v>57.640736957406986</v>
      </c>
      <c r="AP167" s="9">
        <v>57.727321178629929</v>
      </c>
      <c r="AQ167" s="9">
        <v>57.849655257157025</v>
      </c>
      <c r="AR167" s="9">
        <v>57.985554524910292</v>
      </c>
      <c r="AS167" s="9">
        <v>58.138954434049275</v>
      </c>
      <c r="AT167" s="9">
        <v>58.053647840510642</v>
      </c>
      <c r="AU167" s="9">
        <v>57.971517052933564</v>
      </c>
      <c r="AV167" s="9">
        <v>57.904113517074677</v>
      </c>
      <c r="AW167" s="9">
        <v>57.847018338884929</v>
      </c>
      <c r="AX167" s="9">
        <v>57.672239756405965</v>
      </c>
    </row>
    <row r="168" spans="1:50">
      <c r="A168" s="51"/>
      <c r="B168" s="56"/>
      <c r="C168" t="s">
        <v>179</v>
      </c>
      <c r="D168" s="9">
        <v>70.887060626158728</v>
      </c>
      <c r="E168" s="9">
        <v>70.887060626158728</v>
      </c>
      <c r="F168" s="9">
        <v>70.442348007375983</v>
      </c>
      <c r="G168" s="9">
        <v>73.857904944525856</v>
      </c>
      <c r="H168" s="9">
        <v>77.70090460035604</v>
      </c>
      <c r="I168" s="9">
        <v>81.379069866061343</v>
      </c>
      <c r="J168" s="9">
        <v>82.006816204194564</v>
      </c>
      <c r="K168" s="9">
        <v>83.858480128868834</v>
      </c>
      <c r="L168" s="9">
        <v>86.604678823703452</v>
      </c>
      <c r="M168" s="9">
        <v>88.592046025162603</v>
      </c>
      <c r="N168" s="9">
        <v>90.037302707865834</v>
      </c>
      <c r="O168" s="9">
        <v>91.729547161466058</v>
      </c>
      <c r="P168" s="9">
        <v>84.215882118500957</v>
      </c>
      <c r="Q168" s="9">
        <v>86.707705992384746</v>
      </c>
      <c r="R168" s="9">
        <v>92.552898509252273</v>
      </c>
      <c r="S168" s="9">
        <v>99.814856827647958</v>
      </c>
      <c r="T168" s="9">
        <v>105.68149992119849</v>
      </c>
      <c r="U168" s="9">
        <v>116.18564960617216</v>
      </c>
      <c r="V168" s="9">
        <v>119.47816731468312</v>
      </c>
      <c r="W168" s="9">
        <v>121.12709240338071</v>
      </c>
      <c r="X168" s="9">
        <v>111.68548491048924</v>
      </c>
      <c r="Y168" s="9">
        <v>125.46270357434352</v>
      </c>
      <c r="Z168" s="9">
        <v>131.24627071499651</v>
      </c>
      <c r="AA168" s="9">
        <v>136.72826606271386</v>
      </c>
      <c r="AB168" s="9">
        <v>141.43254877896942</v>
      </c>
      <c r="AC168" s="9">
        <v>144.9969915598744</v>
      </c>
      <c r="AD168" s="9">
        <v>147.86221331799899</v>
      </c>
      <c r="AE168" s="9">
        <v>148.03703016395315</v>
      </c>
      <c r="AF168" s="9">
        <v>149.01156201435359</v>
      </c>
      <c r="AG168" s="9">
        <v>149.91261961986532</v>
      </c>
      <c r="AH168" s="9">
        <v>150.57714484286421</v>
      </c>
      <c r="AI168" s="9">
        <v>150.41916105186976</v>
      </c>
      <c r="AJ168" s="9">
        <v>149.77609536535525</v>
      </c>
      <c r="AK168" s="9">
        <v>149.8682101208062</v>
      </c>
      <c r="AL168" s="9">
        <v>149.66034310441435</v>
      </c>
      <c r="AM168" s="9">
        <v>149.99660819788429</v>
      </c>
      <c r="AN168" s="9">
        <v>150.69156275570475</v>
      </c>
      <c r="AO168" s="9">
        <v>150.63465764526742</v>
      </c>
      <c r="AP168" s="9">
        <v>150.72547341696645</v>
      </c>
      <c r="AQ168" s="9">
        <v>150.79154576627275</v>
      </c>
      <c r="AR168" s="9">
        <v>150.84910080595427</v>
      </c>
      <c r="AS168" s="9">
        <v>150.94744331063526</v>
      </c>
      <c r="AT168" s="9">
        <v>150.30257154310416</v>
      </c>
      <c r="AU168" s="9">
        <v>149.79513325622833</v>
      </c>
      <c r="AV168" s="9">
        <v>149.37654220896454</v>
      </c>
      <c r="AW168" s="9">
        <v>149.01082386168184</v>
      </c>
      <c r="AX168" s="9">
        <v>148.3484051292175</v>
      </c>
    </row>
    <row r="169" spans="1:50">
      <c r="A169" s="51"/>
      <c r="B169" s="56"/>
      <c r="C169" t="s">
        <v>180</v>
      </c>
      <c r="D169" s="9">
        <v>19.47818685444901</v>
      </c>
      <c r="E169" s="9">
        <v>19.47818685444901</v>
      </c>
      <c r="F169" s="9">
        <v>19.361852697262275</v>
      </c>
      <c r="G169" s="9">
        <v>20.121177117170483</v>
      </c>
      <c r="H169" s="9">
        <v>21.031495495879067</v>
      </c>
      <c r="I169" s="9">
        <v>21.915353731763378</v>
      </c>
      <c r="J169" s="9">
        <v>22.13553832565642</v>
      </c>
      <c r="K169" s="9">
        <v>22.889969107006497</v>
      </c>
      <c r="L169" s="9">
        <v>23.60067153413971</v>
      </c>
      <c r="M169" s="9">
        <v>24.114047969971846</v>
      </c>
      <c r="N169" s="9">
        <v>24.499558605906412</v>
      </c>
      <c r="O169" s="9">
        <v>24.857911684074931</v>
      </c>
      <c r="P169" s="9">
        <v>23.619577277315106</v>
      </c>
      <c r="Q169" s="9">
        <v>24.837929602587788</v>
      </c>
      <c r="R169" s="9">
        <v>26.829932032936895</v>
      </c>
      <c r="S169" s="9">
        <v>30.005786717324586</v>
      </c>
      <c r="T169" s="9">
        <v>31.225916107353374</v>
      </c>
      <c r="U169" s="9">
        <v>35.128990643900337</v>
      </c>
      <c r="V169" s="9">
        <v>37.422909525875433</v>
      </c>
      <c r="W169" s="9">
        <v>39.767718479990236</v>
      </c>
      <c r="X169" s="9">
        <v>40.588387648136859</v>
      </c>
      <c r="Y169" s="9">
        <v>42.21982757828539</v>
      </c>
      <c r="Z169" s="9">
        <v>42.38339281317409</v>
      </c>
      <c r="AA169" s="9">
        <v>42.493931844316286</v>
      </c>
      <c r="AB169" s="9">
        <v>42.729514537871133</v>
      </c>
      <c r="AC169" s="9">
        <v>42.435970139620416</v>
      </c>
      <c r="AD169" s="9">
        <v>42.624478224335206</v>
      </c>
      <c r="AE169" s="9">
        <v>42.529232686861668</v>
      </c>
      <c r="AF169" s="9">
        <v>42.313315957507065</v>
      </c>
      <c r="AG169" s="9">
        <v>42.04603070012152</v>
      </c>
      <c r="AH169" s="9">
        <v>41.874505262809897</v>
      </c>
      <c r="AI169" s="9">
        <v>41.435022470545476</v>
      </c>
      <c r="AJ169" s="9">
        <v>41.048533579257011</v>
      </c>
      <c r="AK169" s="9">
        <v>41.034278660274339</v>
      </c>
      <c r="AL169" s="9">
        <v>40.815076058109817</v>
      </c>
      <c r="AM169" s="9">
        <v>40.730426754098531</v>
      </c>
      <c r="AN169" s="9">
        <v>41.232561375914365</v>
      </c>
      <c r="AO169" s="9">
        <v>41.086144813422855</v>
      </c>
      <c r="AP169" s="9">
        <v>41.042299244510531</v>
      </c>
      <c r="AQ169" s="9">
        <v>41.005571319296017</v>
      </c>
      <c r="AR169" s="9">
        <v>40.978803319196956</v>
      </c>
      <c r="AS169" s="9">
        <v>40.968998509861322</v>
      </c>
      <c r="AT169" s="9">
        <v>40.792930715687106</v>
      </c>
      <c r="AU169" s="9">
        <v>40.65034376223462</v>
      </c>
      <c r="AV169" s="9">
        <v>40.533111959425085</v>
      </c>
      <c r="AW169" s="9">
        <v>40.434500098373029</v>
      </c>
      <c r="AX169" s="9">
        <v>40.24076691243517</v>
      </c>
    </row>
    <row r="170" spans="1:50">
      <c r="A170" s="51"/>
      <c r="B170" s="56"/>
      <c r="C170" t="s">
        <v>181</v>
      </c>
      <c r="D170" s="9">
        <v>39.37206053938359</v>
      </c>
      <c r="E170" s="9">
        <v>39.37206053938359</v>
      </c>
      <c r="F170" s="9">
        <v>39.136307158233578</v>
      </c>
      <c r="G170" s="9">
        <v>40.722648609340666</v>
      </c>
      <c r="H170" s="9">
        <v>42.884002269362931</v>
      </c>
      <c r="I170" s="9">
        <v>44.946748329549678</v>
      </c>
      <c r="J170" s="9">
        <v>45.85136540046647</v>
      </c>
      <c r="K170" s="9">
        <v>47.610932701728508</v>
      </c>
      <c r="L170" s="9">
        <v>49.640342115262925</v>
      </c>
      <c r="M170" s="9">
        <v>51.251996117343786</v>
      </c>
      <c r="N170" s="9">
        <v>52.587650061897612</v>
      </c>
      <c r="O170" s="9">
        <v>53.921802983552759</v>
      </c>
      <c r="P170" s="9">
        <v>54.127498666440466</v>
      </c>
      <c r="Q170" s="9">
        <v>56.528983012682694</v>
      </c>
      <c r="R170" s="9">
        <v>60.188978688486564</v>
      </c>
      <c r="S170" s="9">
        <v>65.085067158713798</v>
      </c>
      <c r="T170" s="9">
        <v>68.395954546859926</v>
      </c>
      <c r="U170" s="9">
        <v>73.610099982263236</v>
      </c>
      <c r="V170" s="9">
        <v>73.462476020934815</v>
      </c>
      <c r="W170" s="9">
        <v>72.754985301449736</v>
      </c>
      <c r="X170" s="9">
        <v>78.501075617453324</v>
      </c>
      <c r="Y170" s="9">
        <v>83.409918883493575</v>
      </c>
      <c r="Z170" s="9">
        <v>85.82883135546291</v>
      </c>
      <c r="AA170" s="9">
        <v>87.710488071443677</v>
      </c>
      <c r="AB170" s="9">
        <v>89.36004352027966</v>
      </c>
      <c r="AC170" s="9">
        <v>90.203576139557882</v>
      </c>
      <c r="AD170" s="9">
        <v>91.336188251896118</v>
      </c>
      <c r="AE170" s="9">
        <v>91.980869664261334</v>
      </c>
      <c r="AF170" s="9">
        <v>92.578196227193672</v>
      </c>
      <c r="AG170" s="9">
        <v>93.026974719635106</v>
      </c>
      <c r="AH170" s="9">
        <v>93.359238143389916</v>
      </c>
      <c r="AI170" s="9">
        <v>93.386899349459227</v>
      </c>
      <c r="AJ170" s="9">
        <v>93.399331804859841</v>
      </c>
      <c r="AK170" s="9">
        <v>93.549822165341766</v>
      </c>
      <c r="AL170" s="9">
        <v>93.262885889254434</v>
      </c>
      <c r="AM170" s="9">
        <v>93.215981129256676</v>
      </c>
      <c r="AN170" s="9">
        <v>93.733880965161106</v>
      </c>
      <c r="AO170" s="9">
        <v>93.503732397372076</v>
      </c>
      <c r="AP170" s="9">
        <v>93.589391322290098</v>
      </c>
      <c r="AQ170" s="9">
        <v>93.699380456558742</v>
      </c>
      <c r="AR170" s="9">
        <v>93.831968934007136</v>
      </c>
      <c r="AS170" s="9">
        <v>94.000217395828983</v>
      </c>
      <c r="AT170" s="9">
        <v>93.741695548943696</v>
      </c>
      <c r="AU170" s="9">
        <v>93.48594309293037</v>
      </c>
      <c r="AV170" s="9">
        <v>93.25442751187957</v>
      </c>
      <c r="AW170" s="9">
        <v>93.048066604354517</v>
      </c>
      <c r="AX170" s="9">
        <v>92.599593832331479</v>
      </c>
    </row>
    <row r="171" spans="1:50">
      <c r="A171" s="51"/>
      <c r="B171" s="56"/>
      <c r="C171" t="s">
        <v>182</v>
      </c>
      <c r="D171" s="9">
        <v>44.107097664348771</v>
      </c>
      <c r="E171" s="9">
        <v>44.107097664348771</v>
      </c>
      <c r="F171" s="9">
        <v>43.841456226047946</v>
      </c>
      <c r="G171" s="9">
        <v>44.177509358359622</v>
      </c>
      <c r="H171" s="9">
        <v>46.414650604002787</v>
      </c>
      <c r="I171" s="9">
        <v>47.982913787702522</v>
      </c>
      <c r="J171" s="9">
        <v>49.200149186888304</v>
      </c>
      <c r="K171" s="9">
        <v>51.598081577963406</v>
      </c>
      <c r="L171" s="9">
        <v>54.242170952664871</v>
      </c>
      <c r="M171" s="9">
        <v>56.07295149232057</v>
      </c>
      <c r="N171" s="9">
        <v>57.52399555689049</v>
      </c>
      <c r="O171" s="9">
        <v>58.640126220866669</v>
      </c>
      <c r="P171" s="9">
        <v>63.371659566855406</v>
      </c>
      <c r="Q171" s="9">
        <v>66.809067260156056</v>
      </c>
      <c r="R171" s="9">
        <v>70.979420231143621</v>
      </c>
      <c r="S171" s="9">
        <v>76.030626430610155</v>
      </c>
      <c r="T171" s="9">
        <v>79.478906674147694</v>
      </c>
      <c r="U171" s="9">
        <v>81.608618364588537</v>
      </c>
      <c r="V171" s="9">
        <v>80.650023239118411</v>
      </c>
      <c r="W171" s="9">
        <v>80.020944527290155</v>
      </c>
      <c r="X171" s="9">
        <v>85.656821126668291</v>
      </c>
      <c r="Y171" s="9">
        <v>91.058180336626791</v>
      </c>
      <c r="Z171" s="9">
        <v>93.474699204538865</v>
      </c>
      <c r="AA171" s="9">
        <v>95.199763310507748</v>
      </c>
      <c r="AB171" s="9">
        <v>96.630561423067007</v>
      </c>
      <c r="AC171" s="9">
        <v>97.227839338151995</v>
      </c>
      <c r="AD171" s="9">
        <v>98.109429169769442</v>
      </c>
      <c r="AE171" s="9">
        <v>98.450015874089658</v>
      </c>
      <c r="AF171" s="9">
        <v>98.61399373469736</v>
      </c>
      <c r="AG171" s="9">
        <v>98.618479133715397</v>
      </c>
      <c r="AH171" s="9">
        <v>98.529239137399941</v>
      </c>
      <c r="AI171" s="9">
        <v>98.184636592632756</v>
      </c>
      <c r="AJ171" s="9">
        <v>97.886035230016901</v>
      </c>
      <c r="AK171" s="9">
        <v>97.994252535452404</v>
      </c>
      <c r="AL171" s="9">
        <v>97.758800452558219</v>
      </c>
      <c r="AM171" s="9">
        <v>97.830718353710651</v>
      </c>
      <c r="AN171" s="9">
        <v>98.480288043748658</v>
      </c>
      <c r="AO171" s="9">
        <v>98.341569575125973</v>
      </c>
      <c r="AP171" s="9">
        <v>98.462106382483043</v>
      </c>
      <c r="AQ171" s="9">
        <v>98.575324094318702</v>
      </c>
      <c r="AR171" s="9">
        <v>98.696244548623042</v>
      </c>
      <c r="AS171" s="9">
        <v>98.847271572464379</v>
      </c>
      <c r="AT171" s="9">
        <v>98.518093719349608</v>
      </c>
      <c r="AU171" s="9">
        <v>98.164426717256106</v>
      </c>
      <c r="AV171" s="9">
        <v>97.82986888456692</v>
      </c>
      <c r="AW171" s="9">
        <v>97.522033228278701</v>
      </c>
      <c r="AX171" s="9">
        <v>96.955937521253347</v>
      </c>
    </row>
  </sheetData>
  <mergeCells count="36">
    <mergeCell ref="A155:A171"/>
    <mergeCell ref="B156:B157"/>
    <mergeCell ref="B158:B165"/>
    <mergeCell ref="B166:B171"/>
    <mergeCell ref="A117:A133"/>
    <mergeCell ref="B118:B119"/>
    <mergeCell ref="B120:B127"/>
    <mergeCell ref="B128:B133"/>
    <mergeCell ref="A136:A152"/>
    <mergeCell ref="B137:B138"/>
    <mergeCell ref="B139:B146"/>
    <mergeCell ref="B147:B152"/>
    <mergeCell ref="A79:A95"/>
    <mergeCell ref="B80:B81"/>
    <mergeCell ref="B82:B89"/>
    <mergeCell ref="B90:B95"/>
    <mergeCell ref="A98:A114"/>
    <mergeCell ref="B99:B100"/>
    <mergeCell ref="B101:B108"/>
    <mergeCell ref="B109:B114"/>
    <mergeCell ref="A41:A57"/>
    <mergeCell ref="B42:B43"/>
    <mergeCell ref="B44:B51"/>
    <mergeCell ref="B52:B57"/>
    <mergeCell ref="A60:A76"/>
    <mergeCell ref="B61:B62"/>
    <mergeCell ref="B63:B70"/>
    <mergeCell ref="B71:B76"/>
    <mergeCell ref="A4:A19"/>
    <mergeCell ref="B4:B5"/>
    <mergeCell ref="B6:B13"/>
    <mergeCell ref="B14:B19"/>
    <mergeCell ref="A22:A38"/>
    <mergeCell ref="B23:B24"/>
    <mergeCell ref="B25:B32"/>
    <mergeCell ref="B33:B38"/>
  </mergeCells>
  <pageMargins left="0.7" right="0.7" top="0.75" bottom="0.75" header="0.3" footer="0.3"/>
  <pageSetup paperSize="9"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108C-288D-4226-B0C2-3ABD75112C90}">
  <sheetPr>
    <tabColor theme="9" tint="0.59999389629810485"/>
  </sheetPr>
  <dimension ref="A1:AX50"/>
  <sheetViews>
    <sheetView workbookViewId="0">
      <pane xSplit="2" ySplit="1" topLeftCell="C33" activePane="bottomRight" state="frozen"/>
      <selection activeCell="R30" sqref="R30"/>
      <selection pane="topRight" activeCell="R30" sqref="R30"/>
      <selection pane="bottomLeft" activeCell="R30" sqref="R30"/>
      <selection pane="bottomRight" activeCell="U53" sqref="U53"/>
    </sheetView>
  </sheetViews>
  <sheetFormatPr baseColWidth="10" defaultRowHeight="15"/>
  <cols>
    <col min="1" max="1" width="34" customWidth="1"/>
    <col min="2" max="2" width="39" customWidth="1"/>
    <col min="3" max="3" width="13.2851562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t="s">
        <v>52</v>
      </c>
    </row>
    <row r="3" spans="1:50">
      <c r="A3" t="s">
        <v>53</v>
      </c>
      <c r="B3" s="30" t="s">
        <v>54</v>
      </c>
      <c r="C3" s="9">
        <v>1.1492990066676601</v>
      </c>
      <c r="D3" s="9">
        <v>1.1677513739710099</v>
      </c>
      <c r="E3" s="9">
        <v>2.2105717089999999</v>
      </c>
      <c r="F3" s="9">
        <v>3.6621390869999999</v>
      </c>
      <c r="G3" s="9">
        <v>6.1054433030000004</v>
      </c>
      <c r="H3" s="9">
        <v>9.8323964910000008</v>
      </c>
      <c r="I3" s="9">
        <v>13.637133479999999</v>
      </c>
      <c r="J3" s="9">
        <v>18.666159189999998</v>
      </c>
      <c r="K3" s="9">
        <v>22.500730730000001</v>
      </c>
      <c r="L3" s="9">
        <v>28.8209473</v>
      </c>
      <c r="M3" s="9">
        <v>38.252210269999999</v>
      </c>
      <c r="N3" s="9">
        <v>46.611756499999998</v>
      </c>
      <c r="O3" s="9">
        <v>63.451112719999998</v>
      </c>
      <c r="P3" s="9">
        <v>85.564656189999994</v>
      </c>
      <c r="Q3" s="9">
        <v>112.5195535</v>
      </c>
      <c r="R3" s="9">
        <v>144.82625630000001</v>
      </c>
      <c r="S3" s="9">
        <v>151.99667500000001</v>
      </c>
      <c r="T3" s="9">
        <v>169.47887700000001</v>
      </c>
      <c r="U3" s="9">
        <v>206.59066350000001</v>
      </c>
      <c r="V3" s="9">
        <v>257.43308469999999</v>
      </c>
      <c r="W3" s="9">
        <v>301.13134480000002</v>
      </c>
      <c r="X3" s="9">
        <v>344.46452249999999</v>
      </c>
      <c r="Y3" s="9">
        <v>454.03873800000002</v>
      </c>
      <c r="Z3" s="9">
        <v>545.53518919999999</v>
      </c>
      <c r="AA3" s="9">
        <v>628.02004910000005</v>
      </c>
      <c r="AB3" s="9">
        <v>704.27351850000002</v>
      </c>
      <c r="AC3" s="9">
        <v>775.72395229999995</v>
      </c>
      <c r="AD3" s="9">
        <v>842.41777330000002</v>
      </c>
      <c r="AE3" s="9">
        <v>858.56938119999995</v>
      </c>
      <c r="AF3" s="9">
        <v>892.23375220000003</v>
      </c>
      <c r="AG3" s="9">
        <v>930.90140580000002</v>
      </c>
      <c r="AH3" s="9">
        <v>918.39511289999996</v>
      </c>
      <c r="AI3" s="9">
        <v>983.48206210000001</v>
      </c>
      <c r="AJ3" s="9">
        <v>1030.6612379999999</v>
      </c>
      <c r="AK3" s="9">
        <v>1068.341621</v>
      </c>
      <c r="AL3" s="9">
        <v>1100.817131</v>
      </c>
      <c r="AM3" s="9">
        <v>1129.817808</v>
      </c>
      <c r="AN3" s="9">
        <v>1147.2912550000001</v>
      </c>
      <c r="AO3" s="9">
        <v>1170.0664830000001</v>
      </c>
      <c r="AP3" s="9">
        <v>1194.8947949999999</v>
      </c>
      <c r="AQ3" s="9">
        <v>1220.1675760000001</v>
      </c>
      <c r="AR3" s="9">
        <v>1244.9630729999999</v>
      </c>
      <c r="AS3" s="9">
        <v>1262.76819</v>
      </c>
      <c r="AT3" s="9">
        <v>1282.9624630000001</v>
      </c>
      <c r="AU3" s="9">
        <v>1303.5738240000001</v>
      </c>
      <c r="AV3" s="9">
        <v>1323.7752989999999</v>
      </c>
      <c r="AW3" s="9">
        <v>1343.8079150000001</v>
      </c>
    </row>
    <row r="4" spans="1:50">
      <c r="B4" s="31" t="s">
        <v>55</v>
      </c>
      <c r="C4" s="32">
        <v>4.9999999999999784E-4</v>
      </c>
      <c r="D4" s="32">
        <v>4.999999999999999E-4</v>
      </c>
      <c r="E4" s="32">
        <v>9.3155149978929618E-4</v>
      </c>
      <c r="F4" s="32">
        <v>1.496780410286915E-3</v>
      </c>
      <c r="G4" s="32">
        <v>2.5184599073255981E-3</v>
      </c>
      <c r="H4" s="32">
        <v>3.6958839835336457E-3</v>
      </c>
      <c r="I4" s="32">
        <v>5.2473743692587971E-3</v>
      </c>
      <c r="J4" s="32">
        <v>7.3407246616638668E-3</v>
      </c>
      <c r="K4" s="32">
        <v>1.0255257274185336E-2</v>
      </c>
      <c r="L4" s="32">
        <v>1.3897483130534983E-2</v>
      </c>
      <c r="M4" s="32">
        <v>1.8396296106100895E-2</v>
      </c>
      <c r="N4" s="32">
        <v>2.4021886613340534E-2</v>
      </c>
      <c r="O4" s="32">
        <v>3.1068215065641162E-2</v>
      </c>
      <c r="P4" s="32">
        <v>3.9953089981079805E-2</v>
      </c>
      <c r="Q4" s="32">
        <v>5.1058405884173368E-2</v>
      </c>
      <c r="R4" s="32">
        <v>6.4645863057748471E-2</v>
      </c>
      <c r="S4" s="32">
        <v>8.1033017882895658E-2</v>
      </c>
      <c r="T4" s="32">
        <v>0.10036625379858927</v>
      </c>
      <c r="U4" s="32">
        <v>0.12275346432883723</v>
      </c>
      <c r="V4" s="32">
        <v>0.14806549670746555</v>
      </c>
      <c r="W4" s="32">
        <v>0.17599775601963716</v>
      </c>
      <c r="X4" s="32">
        <v>0.20602032203685156</v>
      </c>
      <c r="Y4" s="32">
        <v>0.23743635508499142</v>
      </c>
      <c r="Z4" s="32">
        <v>0.26948744156478183</v>
      </c>
      <c r="AA4" s="32">
        <v>0.30144996712449856</v>
      </c>
      <c r="AB4" s="32">
        <v>0.33270095689791379</v>
      </c>
      <c r="AC4" s="32">
        <v>0.36276125778047602</v>
      </c>
      <c r="AD4" s="32">
        <v>0.39130577532327127</v>
      </c>
      <c r="AE4" s="32">
        <v>0.4181448505671217</v>
      </c>
      <c r="AF4" s="32">
        <v>0.44320337720636066</v>
      </c>
      <c r="AG4" s="32">
        <v>0.46648819947871212</v>
      </c>
      <c r="AH4" s="32">
        <v>0.48805892435834303</v>
      </c>
      <c r="AI4" s="32">
        <v>0.50801234488484737</v>
      </c>
      <c r="AJ4" s="32">
        <v>0.52646042433113838</v>
      </c>
      <c r="AK4" s="32">
        <v>0.54352141182523495</v>
      </c>
      <c r="AL4" s="32">
        <v>0.55931315249274727</v>
      </c>
      <c r="AM4" s="32">
        <v>0.57394847890089018</v>
      </c>
      <c r="AN4" s="32">
        <v>0.58753541475698279</v>
      </c>
      <c r="AO4" s="32">
        <v>0.6001712954665388</v>
      </c>
      <c r="AP4" s="32">
        <v>0.61194442894760026</v>
      </c>
      <c r="AQ4" s="32">
        <v>0.62293461292533359</v>
      </c>
      <c r="AR4" s="32">
        <v>0.63321373005493631</v>
      </c>
      <c r="AS4" s="32">
        <v>0.64284744415853823</v>
      </c>
      <c r="AT4" s="32">
        <v>0.65189402173705802</v>
      </c>
      <c r="AU4" s="32">
        <v>0.66040536112031212</v>
      </c>
      <c r="AV4" s="32">
        <v>0.66842782304717052</v>
      </c>
      <c r="AW4" s="32">
        <v>0.67600284430017665</v>
      </c>
    </row>
    <row r="5" spans="1:50">
      <c r="B5" t="s">
        <v>56</v>
      </c>
      <c r="C5" s="33">
        <v>2.3360541304970401</v>
      </c>
      <c r="D5" s="33">
        <v>2.3735602351802898</v>
      </c>
      <c r="E5" s="33">
        <v>2.411668513</v>
      </c>
      <c r="F5" s="33">
        <v>5.9411658320000003</v>
      </c>
      <c r="G5" s="33">
        <v>11.71984501</v>
      </c>
      <c r="H5" s="33">
        <v>20.907650029999999</v>
      </c>
      <c r="I5" s="33">
        <v>33.394862760000002</v>
      </c>
      <c r="J5" s="33">
        <v>50.224304490000002</v>
      </c>
      <c r="K5" s="33">
        <v>69.962698470000007</v>
      </c>
      <c r="L5" s="33">
        <v>94.935697360000006</v>
      </c>
      <c r="M5" s="33">
        <v>127.96644430000001</v>
      </c>
      <c r="N5" s="33">
        <v>167.5400463</v>
      </c>
      <c r="O5" s="33">
        <v>221.77645649999999</v>
      </c>
      <c r="P5" s="33">
        <v>296.25228989999999</v>
      </c>
      <c r="Q5" s="33">
        <v>393.95922890000003</v>
      </c>
      <c r="R5" s="33">
        <v>519.08752379999999</v>
      </c>
      <c r="S5" s="33">
        <v>645.12982250000005</v>
      </c>
      <c r="T5" s="33">
        <v>782.35220839999999</v>
      </c>
      <c r="U5" s="33">
        <v>945.47886040000003</v>
      </c>
      <c r="V5" s="33">
        <v>1147.2955420000001</v>
      </c>
      <c r="W5" s="33">
        <v>1380.938913</v>
      </c>
      <c r="X5" s="33">
        <v>1644.1717349999999</v>
      </c>
      <c r="Y5" s="33">
        <v>2001.4944889999999</v>
      </c>
      <c r="Z5" s="33">
        <v>2429.2947079999999</v>
      </c>
      <c r="AA5" s="33">
        <v>2914.4150679999998</v>
      </c>
      <c r="AB5" s="33">
        <v>3447.2524060000001</v>
      </c>
      <c r="AC5" s="33">
        <v>4020.196805</v>
      </c>
      <c r="AD5" s="33">
        <v>4626.1324139999997</v>
      </c>
      <c r="AE5" s="33">
        <v>5212.5763589999997</v>
      </c>
      <c r="AF5" s="33">
        <v>5798.1879719999997</v>
      </c>
      <c r="AG5" s="33">
        <v>6388.0194970000002</v>
      </c>
      <c r="AH5" s="33">
        <v>6930.6487569999999</v>
      </c>
      <c r="AI5" s="33">
        <v>7506.4455980000002</v>
      </c>
      <c r="AJ5" s="33">
        <v>8095.5512129999997</v>
      </c>
      <c r="AK5" s="33">
        <v>8687.6839380000001</v>
      </c>
      <c r="AL5" s="33">
        <v>9277.4608380000009</v>
      </c>
      <c r="AM5" s="33">
        <v>9861.5456549999999</v>
      </c>
      <c r="AN5" s="33">
        <v>10425.3135</v>
      </c>
      <c r="AO5" s="33">
        <v>10974.82561</v>
      </c>
      <c r="AP5" s="33">
        <v>11512.54522</v>
      </c>
      <c r="AQ5" s="33">
        <v>12039.18597</v>
      </c>
      <c r="AR5" s="33">
        <v>12554.501410000001</v>
      </c>
      <c r="AS5" s="33">
        <v>13051.75122</v>
      </c>
      <c r="AT5" s="33">
        <v>13533.992749999999</v>
      </c>
      <c r="AU5" s="33">
        <v>14002.13492</v>
      </c>
      <c r="AV5" s="33">
        <v>14456.2124</v>
      </c>
      <c r="AW5" s="33">
        <v>14896.50704</v>
      </c>
    </row>
    <row r="6" spans="1:50">
      <c r="B6" t="s">
        <v>57</v>
      </c>
      <c r="C6" s="32">
        <v>7.5360400966123297E-5</v>
      </c>
      <c r="D6" s="32">
        <v>7.5360400966123351E-5</v>
      </c>
      <c r="E6" s="32">
        <v>7.5360400972489787E-5</v>
      </c>
      <c r="F6" s="32">
        <v>1.8175161980347817E-4</v>
      </c>
      <c r="G6" s="32">
        <v>3.5179100192630304E-4</v>
      </c>
      <c r="H6" s="32">
        <v>6.1235816935050109E-4</v>
      </c>
      <c r="I6" s="32">
        <v>9.5786537604966528E-4</v>
      </c>
      <c r="J6" s="32">
        <v>1.4152017218851977E-3</v>
      </c>
      <c r="K6" s="32">
        <v>1.9580220147915857E-3</v>
      </c>
      <c r="L6" s="32">
        <v>2.6488816764315532E-3</v>
      </c>
      <c r="M6" s="32">
        <v>3.5597590112994315E-3</v>
      </c>
      <c r="N6" s="32">
        <v>4.6653842108034527E-3</v>
      </c>
      <c r="O6" s="32">
        <v>6.1641382370582302E-3</v>
      </c>
      <c r="P6" s="32">
        <v>8.1564555734591516E-3</v>
      </c>
      <c r="Q6" s="32">
        <v>1.0731985361334101E-2</v>
      </c>
      <c r="R6" s="32">
        <v>1.3986396142031897E-2</v>
      </c>
      <c r="S6" s="32">
        <v>1.7373118912967663E-2</v>
      </c>
      <c r="T6" s="32">
        <v>2.1164269154130947E-2</v>
      </c>
      <c r="U6" s="32">
        <v>2.5836263847364517E-2</v>
      </c>
      <c r="V6" s="32">
        <v>3.1709868558825495E-2</v>
      </c>
      <c r="W6" s="32">
        <v>3.8612838222888649E-2</v>
      </c>
      <c r="X6" s="32">
        <v>4.6534959109503692E-2</v>
      </c>
      <c r="Y6" s="32">
        <v>5.6915820671991212E-2</v>
      </c>
      <c r="Z6" s="32">
        <v>6.9168040852393864E-2</v>
      </c>
      <c r="AA6" s="32">
        <v>8.2939642107362641E-2</v>
      </c>
      <c r="AB6" s="32">
        <v>9.796440807210427E-2</v>
      </c>
      <c r="AC6" s="32">
        <v>0.11402458404092523</v>
      </c>
      <c r="AD6" s="32">
        <v>0.1309177991092971</v>
      </c>
      <c r="AE6" s="32">
        <v>0.14761969866413344</v>
      </c>
      <c r="AF6" s="32">
        <v>0.16450214211855821</v>
      </c>
      <c r="AG6" s="32">
        <v>0.1816373265871184</v>
      </c>
      <c r="AH6" s="32">
        <v>0.19812014301835351</v>
      </c>
      <c r="AI6" s="32">
        <v>0.21532981747943264</v>
      </c>
      <c r="AJ6" s="32">
        <v>0.23284930818132579</v>
      </c>
      <c r="AK6" s="32">
        <v>0.25045361986229836</v>
      </c>
      <c r="AL6" s="32">
        <v>0.26801467476657054</v>
      </c>
      <c r="AM6" s="32">
        <v>0.28544649329429822</v>
      </c>
      <c r="AN6" s="32">
        <v>0.30256659278622838</v>
      </c>
      <c r="AO6" s="32">
        <v>0.31945493759817561</v>
      </c>
      <c r="AP6" s="32">
        <v>0.33612985500559234</v>
      </c>
      <c r="AQ6" s="32">
        <v>0.3525821529556814</v>
      </c>
      <c r="AR6" s="32">
        <v>0.36878988378462835</v>
      </c>
      <c r="AS6" s="32">
        <v>0.38465564144681758</v>
      </c>
      <c r="AT6" s="32">
        <v>0.40020797572353084</v>
      </c>
      <c r="AU6" s="32">
        <v>0.41544671497953473</v>
      </c>
      <c r="AV6" s="32">
        <v>0.43036184653218384</v>
      </c>
      <c r="AW6" s="32">
        <v>0.44494708186057486</v>
      </c>
    </row>
    <row r="7" spans="1:50">
      <c r="B7" s="34" t="s">
        <v>58</v>
      </c>
      <c r="C7" s="9">
        <v>43.364527004647485</v>
      </c>
      <c r="D7" s="9">
        <v>43.364527004647492</v>
      </c>
      <c r="E7" s="9">
        <v>43.367235901259988</v>
      </c>
      <c r="F7" s="9">
        <v>43.007763832817972</v>
      </c>
      <c r="G7" s="9">
        <v>42.54999496417863</v>
      </c>
      <c r="H7" s="9">
        <v>43.064137190652211</v>
      </c>
      <c r="I7" s="9">
        <v>42.657280872785719</v>
      </c>
      <c r="J7" s="9">
        <v>42.282774535361824</v>
      </c>
      <c r="K7" s="9">
        <v>41.96123258106482</v>
      </c>
      <c r="L7" s="9">
        <v>41.899814221636788</v>
      </c>
      <c r="M7" s="9">
        <v>42.020863220704172</v>
      </c>
      <c r="N7" s="9">
        <v>42.111360778134816</v>
      </c>
      <c r="O7" s="9">
        <v>42.28841696591256</v>
      </c>
      <c r="P7" s="9">
        <v>42.476737291256732</v>
      </c>
      <c r="Q7" s="9">
        <v>42.058728218629177</v>
      </c>
      <c r="R7" s="9">
        <v>41.851904845089983</v>
      </c>
      <c r="S7" s="9">
        <v>41.55481983774829</v>
      </c>
      <c r="T7" s="9">
        <v>41.02889957</v>
      </c>
      <c r="U7" s="9">
        <v>39.979284478506514</v>
      </c>
      <c r="V7" s="9">
        <v>39.090496688822043</v>
      </c>
      <c r="W7" s="9">
        <v>38.43029944862166</v>
      </c>
      <c r="X7" s="9">
        <v>37.747712948813508</v>
      </c>
      <c r="Y7" s="9">
        <v>37.211960316460853</v>
      </c>
      <c r="Z7" s="9">
        <v>36.726230421396458</v>
      </c>
      <c r="AA7" s="9">
        <v>36.298693785688336</v>
      </c>
      <c r="AB7" s="9">
        <v>35.931424575228881</v>
      </c>
      <c r="AC7" s="9">
        <v>35.623850919020832</v>
      </c>
      <c r="AD7" s="9">
        <v>35.373009972767179</v>
      </c>
      <c r="AE7" s="9">
        <v>35.165192336556181</v>
      </c>
      <c r="AF7" s="9">
        <v>34.997370353819434</v>
      </c>
      <c r="AG7" s="9">
        <v>34.860189234718852</v>
      </c>
      <c r="AH7" s="9">
        <v>34.741304813547274</v>
      </c>
      <c r="AI7" s="9">
        <v>34.643211586877818</v>
      </c>
      <c r="AJ7" s="9">
        <v>34.556184684938231</v>
      </c>
      <c r="AK7" s="9">
        <v>34.473542588553435</v>
      </c>
      <c r="AL7" s="9">
        <v>34.393350841043961</v>
      </c>
      <c r="AM7" s="9">
        <v>34.313567669864732</v>
      </c>
      <c r="AN7" s="9">
        <v>34.212830653354615</v>
      </c>
      <c r="AO7" s="9">
        <v>34.111767918257542</v>
      </c>
      <c r="AP7" s="9">
        <v>34.008300790432166</v>
      </c>
      <c r="AQ7" s="9">
        <v>33.900697150352975</v>
      </c>
      <c r="AR7" s="9">
        <v>33.788152349077571</v>
      </c>
      <c r="AS7" s="9">
        <v>33.66577970077099</v>
      </c>
      <c r="AT7" s="9">
        <v>33.536434842871195</v>
      </c>
      <c r="AU7" s="9">
        <v>33.39978774073473</v>
      </c>
      <c r="AV7" s="9">
        <v>33.255237334168164</v>
      </c>
      <c r="AW7" s="9">
        <v>33.101912578109342</v>
      </c>
    </row>
    <row r="8" spans="1:50">
      <c r="B8" t="s">
        <v>59</v>
      </c>
      <c r="C8" s="9">
        <v>49.838807811054266</v>
      </c>
      <c r="D8" s="9">
        <v>50.638985991280073</v>
      </c>
      <c r="E8" s="9">
        <v>95.866384780854432</v>
      </c>
      <c r="F8" s="9">
        <v>157.50041297662762</v>
      </c>
      <c r="G8" s="9">
        <v>259.78658179672811</v>
      </c>
      <c r="H8" s="9">
        <v>423.42367140131148</v>
      </c>
      <c r="I8" s="9">
        <v>581.72303315602971</v>
      </c>
      <c r="J8" s="9">
        <v>789.25700047194209</v>
      </c>
      <c r="K8" s="9">
        <v>944.15839540544232</v>
      </c>
      <c r="L8" s="9">
        <v>1207.5923375615841</v>
      </c>
      <c r="M8" s="9">
        <v>1607.3908956452854</v>
      </c>
      <c r="N8" s="9">
        <v>1962.8844944740704</v>
      </c>
      <c r="O8" s="9">
        <v>2683.247111654478</v>
      </c>
      <c r="P8" s="9">
        <v>3634.5074223993338</v>
      </c>
      <c r="Q8" s="9">
        <v>4732.4293199380045</v>
      </c>
      <c r="R8" s="9">
        <v>6061.2546977382144</v>
      </c>
      <c r="S8" s="9">
        <v>6316.1944455617813</v>
      </c>
      <c r="T8" s="9">
        <v>6953.5318236693829</v>
      </c>
      <c r="U8" s="9">
        <v>8259.3469066699126</v>
      </c>
      <c r="V8" s="9">
        <v>10063.187145058593</v>
      </c>
      <c r="W8" s="9">
        <v>11572.56775403014</v>
      </c>
      <c r="X8" s="9">
        <v>13002.747916380111</v>
      </c>
      <c r="Y8" s="9">
        <v>16895.671500591965</v>
      </c>
      <c r="Z8" s="9">
        <v>20035.451061539316</v>
      </c>
      <c r="AA8" s="9">
        <v>22796.307453553854</v>
      </c>
      <c r="AB8" s="9">
        <v>25305.550810313813</v>
      </c>
      <c r="AC8" s="9">
        <v>27634.274431048823</v>
      </c>
      <c r="AD8" s="9">
        <v>29798.852296177218</v>
      </c>
      <c r="AE8" s="9">
        <v>30191.757424176023</v>
      </c>
      <c r="AF8" s="9">
        <v>31225.835067921354</v>
      </c>
      <c r="AG8" s="9">
        <v>32451.399165053805</v>
      </c>
      <c r="AH8" s="9">
        <v>31906.244556531059</v>
      </c>
      <c r="AI8" s="9">
        <v>34070.977169229212</v>
      </c>
      <c r="AJ8" s="9">
        <v>35615.720087935071</v>
      </c>
      <c r="AK8" s="9">
        <v>36829.52037066772</v>
      </c>
      <c r="AL8" s="9">
        <v>37860.78979831445</v>
      </c>
      <c r="AM8" s="9">
        <v>38768.079809426235</v>
      </c>
      <c r="AN8" s="9">
        <v>39252.081417389694</v>
      </c>
      <c r="AO8" s="9">
        <v>39913.036317027836</v>
      </c>
      <c r="AP8" s="9">
        <v>40636.341601281776</v>
      </c>
      <c r="AQ8" s="9">
        <v>41364.531466656306</v>
      </c>
      <c r="AR8" s="9">
        <v>42065.001979499779</v>
      </c>
      <c r="AS8" s="9">
        <v>42512.075697681321</v>
      </c>
      <c r="AT8" s="9">
        <v>43025.987046249043</v>
      </c>
      <c r="AU8" s="9">
        <v>43539.089025977897</v>
      </c>
      <c r="AV8" s="9">
        <v>44022.461745354427</v>
      </c>
      <c r="AW8" s="9">
        <v>44482.612124101397</v>
      </c>
    </row>
    <row r="9" spans="1:50">
      <c r="B9" s="30" t="s">
        <v>60</v>
      </c>
      <c r="C9" s="9">
        <v>0</v>
      </c>
      <c r="D9" s="9">
        <v>0</v>
      </c>
      <c r="E9" s="9">
        <v>0</v>
      </c>
      <c r="F9" s="9">
        <v>0</v>
      </c>
      <c r="G9" s="9">
        <v>36.324627211646785</v>
      </c>
      <c r="H9" s="9">
        <v>57.475910869640231</v>
      </c>
      <c r="I9" s="9">
        <v>77.160253699424217</v>
      </c>
      <c r="J9" s="9">
        <v>101.84238309532502</v>
      </c>
      <c r="K9" s="9">
        <v>165.17883783059187</v>
      </c>
      <c r="L9" s="9">
        <v>206.31607748934582</v>
      </c>
      <c r="M9" s="9">
        <v>241.2614195934066</v>
      </c>
      <c r="N9" s="9">
        <v>290.54714345055419</v>
      </c>
      <c r="O9" s="9">
        <v>388.77655223328009</v>
      </c>
      <c r="P9" s="9">
        <v>485.60981952464419</v>
      </c>
      <c r="Q9" s="9">
        <v>534.67587544362675</v>
      </c>
      <c r="R9" s="9">
        <v>765.26034928908018</v>
      </c>
      <c r="S9" s="9">
        <v>582.02801450012066</v>
      </c>
      <c r="T9" s="9">
        <v>574.8771375</v>
      </c>
      <c r="U9" s="9">
        <v>660.218757266073</v>
      </c>
      <c r="V9" s="9">
        <v>796.48433119764786</v>
      </c>
      <c r="W9" s="9">
        <v>901.31664640349049</v>
      </c>
      <c r="X9" s="9">
        <v>996.11768824119611</v>
      </c>
      <c r="Y9" s="9">
        <v>1273.1114906456517</v>
      </c>
      <c r="Z9" s="9">
        <v>1485.375476640615</v>
      </c>
      <c r="AA9" s="9">
        <v>1663.4779334756777</v>
      </c>
      <c r="AB9" s="9">
        <v>1818.2446106031991</v>
      </c>
      <c r="AC9" s="9">
        <v>1955.8283838350603</v>
      </c>
      <c r="AD9" s="9">
        <v>2078.1410483678865</v>
      </c>
      <c r="AE9" s="9">
        <v>2075.4252598159164</v>
      </c>
      <c r="AF9" s="9">
        <v>2116.1369890754513</v>
      </c>
      <c r="AG9" s="9">
        <v>2168.3566414483757</v>
      </c>
      <c r="AH9" s="9">
        <v>2102.3800488220836</v>
      </c>
      <c r="AI9" s="9">
        <v>2213.78499445339</v>
      </c>
      <c r="AJ9" s="9">
        <v>2282.1261731021382</v>
      </c>
      <c r="AK9" s="9">
        <v>2327.2666000571935</v>
      </c>
      <c r="AL9" s="9">
        <v>2359.2689748547832</v>
      </c>
      <c r="AM9" s="9">
        <v>2382.1669036446892</v>
      </c>
      <c r="AN9" s="9">
        <v>2379.5248883837221</v>
      </c>
      <c r="AO9" s="9">
        <v>2386.8765668991978</v>
      </c>
      <c r="AP9" s="9">
        <v>2397.0322557072468</v>
      </c>
      <c r="AQ9" s="9">
        <v>2406.4827189304328</v>
      </c>
      <c r="AR9" s="9">
        <v>2413.3389192083096</v>
      </c>
      <c r="AS9" s="9">
        <v>2404.8903830670511</v>
      </c>
      <c r="AT9" s="9">
        <v>2399.5734424538409</v>
      </c>
      <c r="AU9" s="9">
        <v>2393.5101518375732</v>
      </c>
      <c r="AV9" s="9">
        <v>2385.1398890945197</v>
      </c>
      <c r="AW9" s="9">
        <v>2374.874302613287</v>
      </c>
    </row>
    <row r="10" spans="1:50">
      <c r="B10" t="s">
        <v>61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</row>
    <row r="11" spans="1:50">
      <c r="B11" t="s">
        <v>62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</row>
    <row r="12" spans="1:50">
      <c r="B12" s="34" t="s">
        <v>63</v>
      </c>
      <c r="C12" s="9">
        <v>17.80320399999999</v>
      </c>
      <c r="D12" s="9">
        <v>17.803204000000015</v>
      </c>
      <c r="E12" s="9">
        <v>17.803204015729563</v>
      </c>
      <c r="F12" s="9">
        <v>17.803204042407106</v>
      </c>
      <c r="G12" s="9">
        <v>17.803204008047082</v>
      </c>
      <c r="H12" s="9">
        <v>17.803203998086829</v>
      </c>
      <c r="I12" s="9">
        <v>17.803204009991813</v>
      </c>
      <c r="J12" s="9">
        <v>17.803203995164367</v>
      </c>
      <c r="K12" s="9">
        <v>17.803203991482324</v>
      </c>
      <c r="L12" s="9">
        <v>17.803204054580693</v>
      </c>
      <c r="M12" s="9">
        <v>17.803203978691933</v>
      </c>
      <c r="N12" s="9">
        <v>17.803204000148281</v>
      </c>
      <c r="O12" s="9">
        <v>17.80320398933257</v>
      </c>
      <c r="P12" s="9">
        <v>17.803203984101824</v>
      </c>
      <c r="Q12" s="9">
        <v>17.80320399103157</v>
      </c>
      <c r="R12" s="9">
        <v>17.803203999357091</v>
      </c>
      <c r="S12" s="9">
        <v>17.803203996226948</v>
      </c>
      <c r="T12" s="9">
        <v>17.803203994606374</v>
      </c>
      <c r="U12" s="9">
        <v>17.803204002964776</v>
      </c>
      <c r="V12" s="9">
        <v>17.803204005569825</v>
      </c>
      <c r="W12" s="9">
        <v>17.803204002302468</v>
      </c>
      <c r="X12" s="9">
        <v>17.803203997837418</v>
      </c>
      <c r="Y12" s="9">
        <v>17.803204002517209</v>
      </c>
      <c r="Z12" s="9">
        <v>17.80320400311188</v>
      </c>
      <c r="AA12" s="9">
        <v>17.803204002049533</v>
      </c>
      <c r="AB12" s="9">
        <v>17.803203999654681</v>
      </c>
      <c r="AC12" s="9">
        <v>17.803204000242289</v>
      </c>
      <c r="AD12" s="9">
        <v>17.803204001513638</v>
      </c>
      <c r="AE12" s="9">
        <v>17.803203992197286</v>
      </c>
      <c r="AF12" s="9">
        <v>17.80320399966801</v>
      </c>
      <c r="AG12" s="9">
        <v>17.803204006491427</v>
      </c>
      <c r="AH12" s="9">
        <v>17.803203996798775</v>
      </c>
      <c r="AI12" s="9">
        <v>17.803203999485092</v>
      </c>
      <c r="AJ12" s="9">
        <v>17.803204005782053</v>
      </c>
      <c r="AK12" s="9">
        <v>17.803203994646616</v>
      </c>
      <c r="AL12" s="9">
        <v>17.803204006021542</v>
      </c>
      <c r="AM12" s="9">
        <v>17.803204007514211</v>
      </c>
      <c r="AN12" s="9">
        <v>17.803204001316857</v>
      </c>
      <c r="AO12" s="9">
        <v>17.803203994230113</v>
      </c>
      <c r="AP12" s="9">
        <v>17.803204007322936</v>
      </c>
      <c r="AQ12" s="9">
        <v>17.803203998721994</v>
      </c>
      <c r="AR12" s="9">
        <v>17.803204002579715</v>
      </c>
      <c r="AS12" s="9">
        <v>17.803203997651011</v>
      </c>
      <c r="AT12" s="9">
        <v>17.803204004792455</v>
      </c>
      <c r="AU12" s="9">
        <v>17.80320399868387</v>
      </c>
      <c r="AV12" s="9">
        <v>17.803203996405493</v>
      </c>
      <c r="AW12" s="9">
        <v>17.803203998514459</v>
      </c>
    </row>
    <row r="13" spans="1:50">
      <c r="B13" s="34" t="s">
        <v>64</v>
      </c>
      <c r="C13" s="9">
        <v>12378.518285616001</v>
      </c>
      <c r="D13" s="9">
        <v>12378.518285615986</v>
      </c>
      <c r="E13" s="9">
        <v>12378.518282707289</v>
      </c>
      <c r="F13" s="9">
        <v>12780.332419106931</v>
      </c>
      <c r="G13" s="9">
        <v>12533.836546017599</v>
      </c>
      <c r="H13" s="9">
        <v>12513.893164682937</v>
      </c>
      <c r="I13" s="9">
        <v>12493.157366699115</v>
      </c>
      <c r="J13" s="9">
        <v>12387.308065637286</v>
      </c>
      <c r="K13" s="9">
        <v>12334.924683759127</v>
      </c>
      <c r="L13" s="9">
        <v>12321.1670691624</v>
      </c>
      <c r="M13" s="9">
        <v>12338.375303282533</v>
      </c>
      <c r="N13" s="9">
        <v>12358.893815108131</v>
      </c>
      <c r="O13" s="9">
        <v>12392.043183357473</v>
      </c>
      <c r="P13" s="9">
        <v>12258.503028705196</v>
      </c>
      <c r="Q13" s="9">
        <v>12102.695269540873</v>
      </c>
      <c r="R13" s="9">
        <v>11960.169276563145</v>
      </c>
      <c r="S13" s="9">
        <v>12116.844001580781</v>
      </c>
      <c r="T13" s="9">
        <v>12273.518724562215</v>
      </c>
      <c r="U13" s="9">
        <v>12430.193441900883</v>
      </c>
      <c r="V13" s="9">
        <v>12586.868161996223</v>
      </c>
      <c r="W13" s="9">
        <v>12743.542892689853</v>
      </c>
      <c r="X13" s="9">
        <v>12900.217616257709</v>
      </c>
      <c r="Y13" s="9">
        <v>12899.194093159454</v>
      </c>
      <c r="Z13" s="9">
        <v>12898.170574699989</v>
      </c>
      <c r="AA13" s="9">
        <v>12897.14705798385</v>
      </c>
      <c r="AB13" s="9">
        <v>12896.123539611795</v>
      </c>
      <c r="AC13" s="9">
        <v>12895.100019860844</v>
      </c>
      <c r="AD13" s="9">
        <v>12895.100016910153</v>
      </c>
      <c r="AE13" s="9">
        <v>12972.680840108133</v>
      </c>
      <c r="AF13" s="9">
        <v>13050.261661989458</v>
      </c>
      <c r="AG13" s="9">
        <v>13127.842483790715</v>
      </c>
      <c r="AH13" s="9">
        <v>13283.004128151635</v>
      </c>
      <c r="AI13" s="9">
        <v>13359.781002971573</v>
      </c>
      <c r="AJ13" s="9">
        <v>13436.557874567547</v>
      </c>
      <c r="AK13" s="9">
        <v>13513.33475501949</v>
      </c>
      <c r="AL13" s="9">
        <v>13590.111626618325</v>
      </c>
      <c r="AM13" s="9">
        <v>13666.888499539175</v>
      </c>
      <c r="AN13" s="9">
        <v>13757.430143467627</v>
      </c>
      <c r="AO13" s="9">
        <v>13847.971794788273</v>
      </c>
      <c r="AP13" s="9">
        <v>13938.513433261458</v>
      </c>
      <c r="AQ13" s="9">
        <v>14029.055089012798</v>
      </c>
      <c r="AR13" s="9">
        <v>14119.596733551203</v>
      </c>
      <c r="AS13" s="9">
        <v>14217.708411086309</v>
      </c>
      <c r="AT13" s="9">
        <v>14315.820081993172</v>
      </c>
      <c r="AU13" s="9">
        <v>14413.931764914032</v>
      </c>
      <c r="AV13" s="9">
        <v>14512.04343815535</v>
      </c>
      <c r="AW13" s="9">
        <v>14610.155113248615</v>
      </c>
    </row>
    <row r="14" spans="1:50">
      <c r="B14" t="s">
        <v>65</v>
      </c>
      <c r="C14" s="9">
        <v>0.79462151929594249</v>
      </c>
      <c r="D14" s="9">
        <v>0.80737942481585012</v>
      </c>
      <c r="E14" s="9">
        <v>0.82033547540973728</v>
      </c>
      <c r="F14" s="9">
        <v>2.0860187291606684</v>
      </c>
      <c r="G14" s="9">
        <v>4.0315108987727317</v>
      </c>
      <c r="H14" s="9">
        <v>7.2422665693547446</v>
      </c>
      <c r="I14" s="9">
        <v>11.453802627452049</v>
      </c>
      <c r="J14" s="9">
        <v>17.07531754110699</v>
      </c>
      <c r="K14" s="9">
        <v>23.700621138874585</v>
      </c>
      <c r="L14" s="9">
        <v>32.227280724008303</v>
      </c>
      <c r="M14" s="9">
        <v>43.643197156110261</v>
      </c>
      <c r="N14" s="9">
        <v>57.540081375379529</v>
      </c>
      <c r="O14" s="9">
        <v>76.946188785422137</v>
      </c>
      <c r="P14" s="9">
        <v>102.07713579303916</v>
      </c>
      <c r="Q14" s="9">
        <v>134.35632585870661</v>
      </c>
      <c r="R14" s="9">
        <v>177.5209372333382</v>
      </c>
      <c r="S14" s="9">
        <v>223.97978898445197</v>
      </c>
      <c r="T14" s="9">
        <v>290.61507653048704</v>
      </c>
      <c r="U14" s="9">
        <v>379.97669900953213</v>
      </c>
      <c r="V14" s="9">
        <v>499.88080454773024</v>
      </c>
      <c r="W14" s="9">
        <v>634.4873188026462</v>
      </c>
      <c r="X14" s="9">
        <v>786.41242805470301</v>
      </c>
      <c r="Y14" s="9">
        <v>949.1345738625082</v>
      </c>
      <c r="Z14" s="9">
        <v>1138.2214081100683</v>
      </c>
      <c r="AA14" s="9">
        <v>1349.6428124634861</v>
      </c>
      <c r="AB14" s="9">
        <v>1582.3825171241624</v>
      </c>
      <c r="AC14" s="9">
        <v>1832.3427823579927</v>
      </c>
      <c r="AD14" s="9">
        <v>2087.6925301849224</v>
      </c>
      <c r="AE14" s="9">
        <v>2341.0586817544777</v>
      </c>
      <c r="AF14" s="9">
        <v>2590.1947507723139</v>
      </c>
      <c r="AG14" s="9">
        <v>2836.117915589914</v>
      </c>
      <c r="AH14" s="9">
        <v>3074.7484864305993</v>
      </c>
      <c r="AI14" s="9">
        <v>3311.2599845739833</v>
      </c>
      <c r="AJ14" s="9">
        <v>3551.7390278733324</v>
      </c>
      <c r="AK14" s="9">
        <v>3791.8779770919282</v>
      </c>
      <c r="AL14" s="9">
        <v>4027.8051477744275</v>
      </c>
      <c r="AM14" s="9">
        <v>4258.9728686805665</v>
      </c>
      <c r="AN14" s="9">
        <v>4472.6476343779032</v>
      </c>
      <c r="AO14" s="9">
        <v>4674.0783472937919</v>
      </c>
      <c r="AP14" s="9">
        <v>4866.3853054432657</v>
      </c>
      <c r="AQ14" s="9">
        <v>5051.4504153743619</v>
      </c>
      <c r="AR14" s="9">
        <v>5229.3127005829401</v>
      </c>
      <c r="AS14" s="9">
        <v>5413.1885447057412</v>
      </c>
      <c r="AT14" s="9">
        <v>5587.2063551364563</v>
      </c>
      <c r="AU14" s="9">
        <v>5752.7588020661769</v>
      </c>
      <c r="AV14" s="9">
        <v>5911.2747919526728</v>
      </c>
      <c r="AW14" s="9">
        <v>6065.7618573697646</v>
      </c>
    </row>
    <row r="15" spans="1:50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0">
      <c r="A16" t="s">
        <v>66</v>
      </c>
      <c r="B16" t="s">
        <v>54</v>
      </c>
      <c r="C16" s="9">
        <v>2297.4487143286601</v>
      </c>
      <c r="D16" s="9">
        <v>2334.33499656805</v>
      </c>
      <c r="E16" s="9">
        <v>2370.789428</v>
      </c>
      <c r="F16" s="9">
        <v>2443.0154510000002</v>
      </c>
      <c r="G16" s="9">
        <v>2418.1711100000002</v>
      </c>
      <c r="H16" s="9">
        <v>2650.531547</v>
      </c>
      <c r="I16" s="9">
        <v>2585.2118369999998</v>
      </c>
      <c r="J16" s="9">
        <v>2524.1562520000002</v>
      </c>
      <c r="K16" s="9">
        <v>2171.567164</v>
      </c>
      <c r="L16" s="9">
        <v>2045.0040059999999</v>
      </c>
      <c r="M16" s="9">
        <v>2041.0908300000001</v>
      </c>
      <c r="N16" s="9">
        <v>1893.775243</v>
      </c>
      <c r="O16" s="9">
        <v>1978.864887</v>
      </c>
      <c r="P16" s="9">
        <v>2056.0633440000001</v>
      </c>
      <c r="Q16" s="9">
        <v>2091.2224460000002</v>
      </c>
      <c r="R16" s="9">
        <v>2095.4757439999998</v>
      </c>
      <c r="S16" s="9">
        <v>1723.7408820000001</v>
      </c>
      <c r="T16" s="9">
        <v>1519.1253160000001</v>
      </c>
      <c r="U16" s="9">
        <v>1476.3815</v>
      </c>
      <c r="V16" s="9">
        <v>1481.210221</v>
      </c>
      <c r="W16" s="9">
        <v>1409.86402</v>
      </c>
      <c r="X16" s="9">
        <v>1327.5284099999999</v>
      </c>
      <c r="Y16" s="9">
        <v>1458.21576</v>
      </c>
      <c r="Z16" s="9">
        <v>1478.808454</v>
      </c>
      <c r="AA16" s="9">
        <v>1455.3109099999999</v>
      </c>
      <c r="AB16" s="9">
        <v>1412.56295</v>
      </c>
      <c r="AC16" s="9">
        <v>1362.663033</v>
      </c>
      <c r="AD16" s="9">
        <v>1310.419793</v>
      </c>
      <c r="AE16" s="9">
        <v>1194.7128250000001</v>
      </c>
      <c r="AF16" s="9">
        <v>1120.913706</v>
      </c>
      <c r="AG16" s="9">
        <v>1064.6504789999999</v>
      </c>
      <c r="AH16" s="9">
        <v>963.33487349999996</v>
      </c>
      <c r="AI16" s="9">
        <v>952.45920439999998</v>
      </c>
      <c r="AJ16" s="9">
        <v>927.05712089999997</v>
      </c>
      <c r="AK16" s="9">
        <v>897.25089839999998</v>
      </c>
      <c r="AL16" s="9">
        <v>867.34171919999994</v>
      </c>
      <c r="AM16" s="9">
        <v>838.68258800000001</v>
      </c>
      <c r="AN16" s="9">
        <v>805.42721329999995</v>
      </c>
      <c r="AO16" s="9">
        <v>779.48773949999998</v>
      </c>
      <c r="AP16" s="9">
        <v>757.7249832</v>
      </c>
      <c r="AQ16" s="9">
        <v>738.57343879999996</v>
      </c>
      <c r="AR16" s="9">
        <v>721.13938770000004</v>
      </c>
      <c r="AS16" s="9">
        <v>701.56751889999998</v>
      </c>
      <c r="AT16" s="9">
        <v>685.09127000000001</v>
      </c>
      <c r="AU16" s="9">
        <v>670.32569379999995</v>
      </c>
      <c r="AV16" s="9">
        <v>656.65587589999996</v>
      </c>
      <c r="AW16" s="9">
        <v>644.06525239999996</v>
      </c>
    </row>
    <row r="17" spans="2:49">
      <c r="B17" s="31" t="s">
        <v>55</v>
      </c>
      <c r="C17" s="32">
        <v>0.99949999999999906</v>
      </c>
      <c r="D17" s="32">
        <v>0.99950000000000039</v>
      </c>
      <c r="E17" s="32">
        <v>0.99906844837758113</v>
      </c>
      <c r="F17" s="32">
        <v>0.99850321962527167</v>
      </c>
      <c r="G17" s="32">
        <v>0.99748154021766022</v>
      </c>
      <c r="H17" s="32">
        <v>0.99630411582513911</v>
      </c>
      <c r="I17" s="32">
        <v>0.99475262543065257</v>
      </c>
      <c r="J17" s="32">
        <v>0.99265927501979256</v>
      </c>
      <c r="K17" s="32">
        <v>0.98974474305853011</v>
      </c>
      <c r="L17" s="32">
        <v>0.98610251701412532</v>
      </c>
      <c r="M17" s="32">
        <v>0.98160370402374775</v>
      </c>
      <c r="N17" s="32">
        <v>0.97597811312897897</v>
      </c>
      <c r="O17" s="32">
        <v>0.9689317847972595</v>
      </c>
      <c r="P17" s="32">
        <v>0.96004691010763776</v>
      </c>
      <c r="Q17" s="32">
        <v>0.94894159388893984</v>
      </c>
      <c r="R17" s="32">
        <v>0.93535413707616188</v>
      </c>
      <c r="S17" s="32">
        <v>0.91896698211710437</v>
      </c>
      <c r="T17" s="32">
        <v>0.8996337462014109</v>
      </c>
      <c r="U17" s="32">
        <v>0.87724653537406927</v>
      </c>
      <c r="V17" s="32">
        <v>0.8519345031199862</v>
      </c>
      <c r="W17" s="32">
        <v>0.82400224386347187</v>
      </c>
      <c r="X17" s="32">
        <v>0.79397967766410404</v>
      </c>
      <c r="Y17" s="32">
        <v>0.76256364491500861</v>
      </c>
      <c r="Z17" s="32">
        <v>0.73051255853401564</v>
      </c>
      <c r="AA17" s="32">
        <v>0.69855003292350148</v>
      </c>
      <c r="AB17" s="32">
        <v>0.66729904333828782</v>
      </c>
      <c r="AC17" s="32">
        <v>0.63723874235981659</v>
      </c>
      <c r="AD17" s="32">
        <v>0.6086942243515765</v>
      </c>
      <c r="AE17" s="32">
        <v>0.58185514953028339</v>
      </c>
      <c r="AF17" s="32">
        <v>0.55679662289298637</v>
      </c>
      <c r="AG17" s="32">
        <v>0.53351180042106494</v>
      </c>
      <c r="AH17" s="32">
        <v>0.51194107585422721</v>
      </c>
      <c r="AI17" s="32">
        <v>0.49198765537342493</v>
      </c>
      <c r="AJ17" s="32">
        <v>0.47353957561778171</v>
      </c>
      <c r="AK17" s="32">
        <v>0.45647858837826599</v>
      </c>
      <c r="AL17" s="32">
        <v>0.44068684760887056</v>
      </c>
      <c r="AM17" s="32">
        <v>0.42605152109910982</v>
      </c>
      <c r="AN17" s="32">
        <v>0.41246458539664915</v>
      </c>
      <c r="AO17" s="32">
        <v>0.39982870478993016</v>
      </c>
      <c r="AP17" s="32">
        <v>0.38805557115482625</v>
      </c>
      <c r="AQ17" s="32">
        <v>0.37706538697255998</v>
      </c>
      <c r="AR17" s="32">
        <v>0.36678626979247753</v>
      </c>
      <c r="AS17" s="32">
        <v>0.35715255579055405</v>
      </c>
      <c r="AT17" s="32">
        <v>0.3481059782629421</v>
      </c>
      <c r="AU17" s="32">
        <v>0.3395946387783656</v>
      </c>
      <c r="AV17" s="32">
        <v>0.33157217690233542</v>
      </c>
      <c r="AW17" s="32">
        <v>0.32399715590104344</v>
      </c>
    </row>
    <row r="18" spans="2:49">
      <c r="B18" t="s">
        <v>56</v>
      </c>
      <c r="C18" s="33">
        <v>30996.0941631817</v>
      </c>
      <c r="D18" s="33">
        <v>31493.7464809423</v>
      </c>
      <c r="E18" s="33">
        <v>31999.388770000001</v>
      </c>
      <c r="F18" s="33">
        <v>32682.437839999999</v>
      </c>
      <c r="G18" s="33">
        <v>33303.074869999997</v>
      </c>
      <c r="H18" s="33">
        <v>34121.937299999998</v>
      </c>
      <c r="I18" s="33">
        <v>34830.442580000003</v>
      </c>
      <c r="J18" s="33">
        <v>35438.924489999998</v>
      </c>
      <c r="K18" s="33">
        <v>35661.350810000004</v>
      </c>
      <c r="L18" s="33">
        <v>35744.980519999997</v>
      </c>
      <c r="M18" s="33">
        <v>35820.097419999998</v>
      </c>
      <c r="N18" s="33">
        <v>35743.767310000003</v>
      </c>
      <c r="O18" s="33">
        <v>35756.724990000002</v>
      </c>
      <c r="P18" s="33">
        <v>36024.952089999999</v>
      </c>
      <c r="Q18" s="33">
        <v>36314.926930000001</v>
      </c>
      <c r="R18" s="33">
        <v>36594.656329999998</v>
      </c>
      <c r="S18" s="33">
        <v>36488.664389999998</v>
      </c>
      <c r="T18" s="33">
        <v>36183.356489999998</v>
      </c>
      <c r="U18" s="33">
        <v>35649.551520000001</v>
      </c>
      <c r="V18" s="33">
        <v>35033.729299999999</v>
      </c>
      <c r="W18" s="33">
        <v>34382.785709999996</v>
      </c>
      <c r="X18" s="33">
        <v>33687.797310000002</v>
      </c>
      <c r="Y18" s="33">
        <v>33164.377939999998</v>
      </c>
      <c r="Z18" s="33">
        <v>32692.340629999999</v>
      </c>
      <c r="AA18" s="33">
        <v>32224.572680000001</v>
      </c>
      <c r="AB18" s="33">
        <v>31741.572530000001</v>
      </c>
      <c r="AC18" s="33">
        <v>31237.08424</v>
      </c>
      <c r="AD18" s="33">
        <v>30710.028490000001</v>
      </c>
      <c r="AE18" s="33">
        <v>30098.269049999999</v>
      </c>
      <c r="AF18" s="33">
        <v>29448.696339999999</v>
      </c>
      <c r="AG18" s="33">
        <v>28781.07056</v>
      </c>
      <c r="AH18" s="33">
        <v>28051.401290000002</v>
      </c>
      <c r="AI18" s="33">
        <v>27353.778060000001</v>
      </c>
      <c r="AJ18" s="33">
        <v>26671.789410000001</v>
      </c>
      <c r="AK18" s="33">
        <v>26000.111519999999</v>
      </c>
      <c r="AL18" s="33">
        <v>25338.034919999998</v>
      </c>
      <c r="AM18" s="33">
        <v>24686.244859999999</v>
      </c>
      <c r="AN18" s="33">
        <v>24030.947530000001</v>
      </c>
      <c r="AO18" s="33">
        <v>23380.02173</v>
      </c>
      <c r="AP18" s="33">
        <v>22737.74541</v>
      </c>
      <c r="AQ18" s="33">
        <v>22106.575150000001</v>
      </c>
      <c r="AR18" s="33">
        <v>21487.9221</v>
      </c>
      <c r="AS18" s="33">
        <v>20879.250469999999</v>
      </c>
      <c r="AT18" s="33">
        <v>20283.406129999999</v>
      </c>
      <c r="AU18" s="33">
        <v>19701.669709999998</v>
      </c>
      <c r="AV18" s="33">
        <v>19134.6194</v>
      </c>
      <c r="AW18" s="33">
        <v>18582.770939999999</v>
      </c>
    </row>
    <row r="19" spans="2:49">
      <c r="B19" t="s">
        <v>57</v>
      </c>
      <c r="C19" s="32">
        <v>0.99992463959903377</v>
      </c>
      <c r="D19" s="32">
        <v>0.99992463959903333</v>
      </c>
      <c r="E19" s="32">
        <v>0.9999246395525615</v>
      </c>
      <c r="F19" s="32">
        <v>0.99981824855860846</v>
      </c>
      <c r="G19" s="32">
        <v>0.9996482091484572</v>
      </c>
      <c r="H19" s="32">
        <v>0.99938764183152817</v>
      </c>
      <c r="I19" s="32">
        <v>0.99904213470311543</v>
      </c>
      <c r="J19" s="32">
        <v>0.99858479812285594</v>
      </c>
      <c r="K19" s="32">
        <v>0.99804197794238891</v>
      </c>
      <c r="L19" s="32">
        <v>0.99735111824990752</v>
      </c>
      <c r="M19" s="32">
        <v>0.99644024083013849</v>
      </c>
      <c r="N19" s="32">
        <v>0.9953346159646288</v>
      </c>
      <c r="O19" s="32">
        <v>0.9938358616656614</v>
      </c>
      <c r="P19" s="32">
        <v>0.99184354442378753</v>
      </c>
      <c r="Q19" s="32">
        <v>0.9892680146087004</v>
      </c>
      <c r="R19" s="32">
        <v>0.98601360396035598</v>
      </c>
      <c r="S19" s="32">
        <v>0.98262688115435637</v>
      </c>
      <c r="T19" s="32">
        <v>0.97883573080258557</v>
      </c>
      <c r="U19" s="32">
        <v>0.974163736163566</v>
      </c>
      <c r="V19" s="32">
        <v>0.96829013149645216</v>
      </c>
      <c r="W19" s="32">
        <v>0.96138716186099515</v>
      </c>
      <c r="X19" s="32">
        <v>0.95346504074898142</v>
      </c>
      <c r="Y19" s="32">
        <v>0.943084179299572</v>
      </c>
      <c r="Z19" s="32">
        <v>0.93083195909066108</v>
      </c>
      <c r="AA19" s="32">
        <v>0.9170603578357206</v>
      </c>
      <c r="AB19" s="32">
        <v>0.90203559181422333</v>
      </c>
      <c r="AC19" s="32">
        <v>0.88597541610088937</v>
      </c>
      <c r="AD19" s="32">
        <v>0.86908220100390132</v>
      </c>
      <c r="AE19" s="32">
        <v>0.85238030130754661</v>
      </c>
      <c r="AF19" s="32">
        <v>0.83549785793818432</v>
      </c>
      <c r="AG19" s="32">
        <v>0.81836267332757939</v>
      </c>
      <c r="AH19" s="32">
        <v>0.80187985718174914</v>
      </c>
      <c r="AI19" s="32">
        <v>0.78467018246319531</v>
      </c>
      <c r="AJ19" s="32">
        <v>0.76715069161733584</v>
      </c>
      <c r="AK19" s="32">
        <v>0.74954638008004437</v>
      </c>
      <c r="AL19" s="32">
        <v>0.73198532517565196</v>
      </c>
      <c r="AM19" s="32">
        <v>0.71455350656097461</v>
      </c>
      <c r="AN19" s="32">
        <v>0.69743340721377167</v>
      </c>
      <c r="AO19" s="32">
        <v>0.68054506269290416</v>
      </c>
      <c r="AP19" s="32">
        <v>0.663870145286376</v>
      </c>
      <c r="AQ19" s="32">
        <v>0.64741784704431848</v>
      </c>
      <c r="AR19" s="32">
        <v>0.6312101162153716</v>
      </c>
      <c r="AS19" s="32">
        <v>0.61534435855318248</v>
      </c>
      <c r="AT19" s="32">
        <v>0.59979202427646905</v>
      </c>
      <c r="AU19" s="32">
        <v>0.58455328472376278</v>
      </c>
      <c r="AV19" s="32">
        <v>0.56963815346781621</v>
      </c>
      <c r="AW19" s="32">
        <v>0.55505291813942514</v>
      </c>
    </row>
    <row r="20" spans="2:49">
      <c r="B20" s="34" t="s">
        <v>58</v>
      </c>
      <c r="C20" s="9">
        <v>29.084680666685234</v>
      </c>
      <c r="D20" s="9">
        <v>29.084680666685262</v>
      </c>
      <c r="E20" s="9">
        <v>29.087200517303046</v>
      </c>
      <c r="F20" s="9">
        <v>28.981286327757463</v>
      </c>
      <c r="G20" s="9">
        <v>28.345355947681412</v>
      </c>
      <c r="H20" s="9">
        <v>28.927254139881569</v>
      </c>
      <c r="I20" s="9">
        <v>28.752621534545739</v>
      </c>
      <c r="J20" s="9">
        <v>28.447533465516539</v>
      </c>
      <c r="K20" s="9">
        <v>28.196899034828693</v>
      </c>
      <c r="L20" s="9">
        <v>28.203450471301313</v>
      </c>
      <c r="M20" s="9">
        <v>28.471239307981712</v>
      </c>
      <c r="N20" s="9">
        <v>28.653727731811429</v>
      </c>
      <c r="O20" s="9">
        <v>28.935770735038396</v>
      </c>
      <c r="P20" s="9">
        <v>29.179060503406006</v>
      </c>
      <c r="Q20" s="9">
        <v>28.728026001681631</v>
      </c>
      <c r="R20" s="9">
        <v>28.628723868015378</v>
      </c>
      <c r="S20" s="9">
        <v>27.975498884178496</v>
      </c>
      <c r="T20" s="9">
        <v>27.650466399999999</v>
      </c>
      <c r="U20" s="9">
        <v>26.791096901471594</v>
      </c>
      <c r="V20" s="9">
        <v>26.264151271652786</v>
      </c>
      <c r="W20" s="9">
        <v>25.891577718178038</v>
      </c>
      <c r="X20" s="9">
        <v>25.506891488923749</v>
      </c>
      <c r="Y20" s="9">
        <v>25.241334308588065</v>
      </c>
      <c r="Z20" s="9">
        <v>25.022257291490927</v>
      </c>
      <c r="AA20" s="9">
        <v>24.840137299771314</v>
      </c>
      <c r="AB20" s="9">
        <v>24.695630042538685</v>
      </c>
      <c r="AC20" s="9">
        <v>24.587253211292555</v>
      </c>
      <c r="AD20" s="9">
        <v>24.512589359304243</v>
      </c>
      <c r="AE20" s="9">
        <v>24.461761916598579</v>
      </c>
      <c r="AF20" s="9">
        <v>24.433262542204801</v>
      </c>
      <c r="AG20" s="9">
        <v>24.420956105288109</v>
      </c>
      <c r="AH20" s="9">
        <v>24.416533834338928</v>
      </c>
      <c r="AI20" s="9">
        <v>24.423605138460456</v>
      </c>
      <c r="AJ20" s="9">
        <v>24.435532579024372</v>
      </c>
      <c r="AK20" s="9">
        <v>24.448716355064434</v>
      </c>
      <c r="AL20" s="9">
        <v>24.461927579272796</v>
      </c>
      <c r="AM20" s="9">
        <v>24.474052177666032</v>
      </c>
      <c r="AN20" s="9">
        <v>24.465706522696124</v>
      </c>
      <c r="AO20" s="9">
        <v>24.455650088396037</v>
      </c>
      <c r="AP20" s="9">
        <v>24.442638585591617</v>
      </c>
      <c r="AQ20" s="9">
        <v>24.425244362730627</v>
      </c>
      <c r="AR20" s="9">
        <v>24.402670442838147</v>
      </c>
      <c r="AS20" s="9">
        <v>24.369013721427155</v>
      </c>
      <c r="AT20" s="9">
        <v>24.327956942772893</v>
      </c>
      <c r="AU20" s="9">
        <v>24.279846279430597</v>
      </c>
      <c r="AV20" s="9">
        <v>24.224436908147347</v>
      </c>
      <c r="AW20" s="9">
        <v>24.161197344529299</v>
      </c>
    </row>
    <row r="21" spans="2:49">
      <c r="B21" t="s">
        <v>59</v>
      </c>
      <c r="C21" s="9">
        <v>66820.562204335627</v>
      </c>
      <c r="D21" s="9">
        <v>67893.387944249567</v>
      </c>
      <c r="E21" s="9">
        <v>68959.627476538182</v>
      </c>
      <c r="F21" s="9">
        <v>70801.730288566541</v>
      </c>
      <c r="G21" s="9">
        <v>68543.920855349876</v>
      </c>
      <c r="H21" s="9">
        <v>76672.599665842456</v>
      </c>
      <c r="I21" s="9">
        <v>74331.617535888741</v>
      </c>
      <c r="J21" s="9">
        <v>71806.01945096282</v>
      </c>
      <c r="K21" s="9">
        <v>61231.460070657275</v>
      </c>
      <c r="L21" s="9">
        <v>57676.169196833769</v>
      </c>
      <c r="M21" s="9">
        <v>58112.385470257017</v>
      </c>
      <c r="N21" s="9">
        <v>54263.720198167022</v>
      </c>
      <c r="O21" s="9">
        <v>57259.980685849659</v>
      </c>
      <c r="P21" s="9">
        <v>59993.996713411281</v>
      </c>
      <c r="Q21" s="9">
        <v>60076.69280398827</v>
      </c>
      <c r="R21" s="9">
        <v>59990.796447100081</v>
      </c>
      <c r="S21" s="9">
        <v>48222.511121003859</v>
      </c>
      <c r="T21" s="9">
        <v>42004.523507447389</v>
      </c>
      <c r="U21" s="9">
        <v>39553.879830039987</v>
      </c>
      <c r="V21" s="9">
        <v>38902.729309462258</v>
      </c>
      <c r="W21" s="9">
        <v>36503.603845892911</v>
      </c>
      <c r="X21" s="9">
        <v>33861.123102333477</v>
      </c>
      <c r="Y21" s="9">
        <v>36807.311492211826</v>
      </c>
      <c r="Z21" s="9">
        <v>37003.125620819927</v>
      </c>
      <c r="AA21" s="9">
        <v>36150.122818255135</v>
      </c>
      <c r="AB21" s="9">
        <v>34884.132024997067</v>
      </c>
      <c r="AC21" s="9">
        <v>33504.141034038905</v>
      </c>
      <c r="AD21" s="9">
        <v>32121.782274113473</v>
      </c>
      <c r="AE21" s="9">
        <v>29224.780683856898</v>
      </c>
      <c r="AF21" s="9">
        <v>27387.578865853764</v>
      </c>
      <c r="AG21" s="9">
        <v>25999.782615132954</v>
      </c>
      <c r="AH21" s="9">
        <v>23521.298532611363</v>
      </c>
      <c r="AI21" s="9">
        <v>23262.487518757793</v>
      </c>
      <c r="AJ21" s="9">
        <v>22653.134480368484</v>
      </c>
      <c r="AK21" s="9">
        <v>21936.63271430834</v>
      </c>
      <c r="AL21" s="9">
        <v>21216.850321552356</v>
      </c>
      <c r="AM21" s="9">
        <v>20525.961419211984</v>
      </c>
      <c r="AN21" s="9">
        <v>19705.345825990767</v>
      </c>
      <c r="AO21" s="9">
        <v>19062.879405406802</v>
      </c>
      <c r="AP21" s="9">
        <v>18520.797911631082</v>
      </c>
      <c r="AQ21" s="9">
        <v>18039.836722512275</v>
      </c>
      <c r="AR21" s="9">
        <v>17597.726821393193</v>
      </c>
      <c r="AS21" s="9">
        <v>17096.508494581707</v>
      </c>
      <c r="AT21" s="9">
        <v>16666.870918429599</v>
      </c>
      <c r="AU21" s="9">
        <v>16275.404802616664</v>
      </c>
      <c r="AV21" s="9">
        <v>15907.118836103784</v>
      </c>
      <c r="AW21" s="9">
        <v>15561.387665990471</v>
      </c>
    </row>
    <row r="22" spans="2:49">
      <c r="B22" s="30" t="s">
        <v>60</v>
      </c>
      <c r="C22" s="9">
        <v>0</v>
      </c>
      <c r="D22" s="9">
        <v>0</v>
      </c>
      <c r="E22" s="9">
        <v>0</v>
      </c>
      <c r="F22" s="9">
        <v>0</v>
      </c>
      <c r="G22" s="9">
        <v>-171.22426633853431</v>
      </c>
      <c r="H22" s="9">
        <v>-196.01709785605902</v>
      </c>
      <c r="I22" s="9">
        <v>-176.20625637401321</v>
      </c>
      <c r="J22" s="9">
        <v>-119.16843738908243</v>
      </c>
      <c r="K22" s="9">
        <v>-65.710622270201284</v>
      </c>
      <c r="L22" s="9">
        <v>151.53270899460676</v>
      </c>
      <c r="M22" s="9">
        <v>163.68733272281369</v>
      </c>
      <c r="N22" s="9">
        <v>-1554.5823873670711</v>
      </c>
      <c r="O22" s="9">
        <v>-1566.6991004512981</v>
      </c>
      <c r="P22" s="9">
        <v>-2335.9928867947251</v>
      </c>
      <c r="Q22" s="9">
        <v>-3008.0447341768199</v>
      </c>
      <c r="R22" s="9">
        <v>-2737.1465538385796</v>
      </c>
      <c r="S22" s="9">
        <v>-4048.9274097895141</v>
      </c>
      <c r="T22" s="9">
        <v>-1723.6903990000001</v>
      </c>
      <c r="U22" s="9">
        <v>-2053.4258518129968</v>
      </c>
      <c r="V22" s="9">
        <v>-1886.9171714810802</v>
      </c>
      <c r="W22" s="9">
        <v>-1722.0038470809586</v>
      </c>
      <c r="X22" s="9">
        <v>-1555.5262152346875</v>
      </c>
      <c r="Y22" s="9">
        <v>-1653.4066259307697</v>
      </c>
      <c r="Z22" s="9">
        <v>-1634.2804663003278</v>
      </c>
      <c r="AA22" s="9">
        <v>-1572.5101119060812</v>
      </c>
      <c r="AB22" s="9">
        <v>-1496.6450138841624</v>
      </c>
      <c r="AC22" s="9">
        <v>-1419.0057150718667</v>
      </c>
      <c r="AD22" s="9">
        <v>-1343.6741093196458</v>
      </c>
      <c r="AE22" s="9">
        <v>-1207.6946843219653</v>
      </c>
      <c r="AF22" s="9">
        <v>-1117.7961373186656</v>
      </c>
      <c r="AG22" s="9">
        <v>-1047.7255629781782</v>
      </c>
      <c r="AH22" s="9">
        <v>-935.66494182379301</v>
      </c>
      <c r="AI22" s="9">
        <v>-913.21549225615718</v>
      </c>
      <c r="AJ22" s="9">
        <v>-877.66669525459724</v>
      </c>
      <c r="AK22" s="9">
        <v>-838.95719554774735</v>
      </c>
      <c r="AL22" s="9">
        <v>-801.07209432748073</v>
      </c>
      <c r="AM22" s="9">
        <v>-765.20341228643667</v>
      </c>
      <c r="AN22" s="9">
        <v>-722.58401060547692</v>
      </c>
      <c r="AO22" s="9">
        <v>-687.79157591653768</v>
      </c>
      <c r="AP22" s="9">
        <v>-657.71789512230168</v>
      </c>
      <c r="AQ22" s="9">
        <v>-630.72668847000773</v>
      </c>
      <c r="AR22" s="9">
        <v>-605.8804423097879</v>
      </c>
      <c r="AS22" s="9">
        <v>-579.59570888508199</v>
      </c>
      <c r="AT22" s="9">
        <v>-556.42115597557245</v>
      </c>
      <c r="AU22" s="9">
        <v>-535.20517020731029</v>
      </c>
      <c r="AV22" s="9">
        <v>-515.40817016301048</v>
      </c>
      <c r="AW22" s="9">
        <v>-496.96509950218996</v>
      </c>
    </row>
    <row r="23" spans="2:49">
      <c r="B23" s="34" t="s">
        <v>67</v>
      </c>
      <c r="C23" s="9">
        <v>2776.8861244491145</v>
      </c>
      <c r="D23" s="9">
        <v>2776.8861244491163</v>
      </c>
      <c r="E23" s="9">
        <v>2776.8861242083035</v>
      </c>
      <c r="F23" s="9">
        <v>2719.0920356981665</v>
      </c>
      <c r="G23" s="9">
        <v>2661.8998885496353</v>
      </c>
      <c r="H23" s="9">
        <v>2605.817378806456</v>
      </c>
      <c r="I23" s="9">
        <v>2554.9368928688282</v>
      </c>
      <c r="J23" s="9">
        <v>2507.1464618715136</v>
      </c>
      <c r="K23" s="9">
        <v>2466.1463457893501</v>
      </c>
      <c r="L23" s="9">
        <v>2428.4691880061173</v>
      </c>
      <c r="M23" s="9">
        <v>2392.4865053616686</v>
      </c>
      <c r="N23" s="9">
        <v>2360.4029358799817</v>
      </c>
      <c r="O23" s="9">
        <v>2336.7005054957103</v>
      </c>
      <c r="P23" s="9">
        <v>2314.5294309032529</v>
      </c>
      <c r="Q23" s="9">
        <v>2291.3074770390531</v>
      </c>
      <c r="R23" s="9">
        <v>2268.6532927374774</v>
      </c>
      <c r="S23" s="9">
        <v>2247.8990418945004</v>
      </c>
      <c r="T23" s="9">
        <v>2224.8676476330484</v>
      </c>
      <c r="U23" s="9">
        <v>2200.4731285602925</v>
      </c>
      <c r="V23" s="9">
        <v>2175.363846053976</v>
      </c>
      <c r="W23" s="9">
        <v>2153.600332997406</v>
      </c>
      <c r="X23" s="9">
        <v>2132.6633271828468</v>
      </c>
      <c r="Y23" s="9">
        <v>2114.2225294917648</v>
      </c>
      <c r="Z23" s="9">
        <v>2095.7098712346092</v>
      </c>
      <c r="AA23" s="9">
        <v>2077.7231176978471</v>
      </c>
      <c r="AB23" s="9">
        <v>2060.4487759094177</v>
      </c>
      <c r="AC23" s="9">
        <v>2043.9741137543176</v>
      </c>
      <c r="AD23" s="9">
        <v>2028.425461939569</v>
      </c>
      <c r="AE23" s="9">
        <v>2014.3361525933115</v>
      </c>
      <c r="AF23" s="9">
        <v>2001.1199681383318</v>
      </c>
      <c r="AG23" s="9">
        <v>1988.5029574580408</v>
      </c>
      <c r="AH23" s="9">
        <v>1976.9942642383351</v>
      </c>
      <c r="AI23" s="9">
        <v>1965.3008509570748</v>
      </c>
      <c r="AJ23" s="9">
        <v>1953.7703290646186</v>
      </c>
      <c r="AK23" s="9">
        <v>1942.4556353805622</v>
      </c>
      <c r="AL23" s="9">
        <v>1931.3753817022612</v>
      </c>
      <c r="AM23" s="9">
        <v>1920.4900438241646</v>
      </c>
      <c r="AN23" s="9">
        <v>1909.3654016195389</v>
      </c>
      <c r="AO23" s="9">
        <v>1898.2879485187177</v>
      </c>
      <c r="AP23" s="9">
        <v>1887.1980441953108</v>
      </c>
      <c r="AQ23" s="9">
        <v>1876.0563189163524</v>
      </c>
      <c r="AR23" s="9">
        <v>1864.8344752516455</v>
      </c>
      <c r="AS23" s="9">
        <v>1853.4737099427171</v>
      </c>
      <c r="AT23" s="9">
        <v>1841.9970765567398</v>
      </c>
      <c r="AU23" s="9">
        <v>1830.3725019423634</v>
      </c>
      <c r="AV23" s="9">
        <v>1818.5781797167915</v>
      </c>
      <c r="AW23" s="9">
        <v>1806.5923025718243</v>
      </c>
    </row>
    <row r="24" spans="2:49">
      <c r="B24" s="34" t="s">
        <v>68</v>
      </c>
      <c r="C24" s="9">
        <v>224.33105969362265</v>
      </c>
      <c r="D24" s="9">
        <v>224.33105969362265</v>
      </c>
      <c r="E24" s="9">
        <v>224.33105968435106</v>
      </c>
      <c r="F24" s="9">
        <v>212.7559712012384</v>
      </c>
      <c r="G24" s="9">
        <v>212.3771025269555</v>
      </c>
      <c r="H24" s="9">
        <v>208.23394799471353</v>
      </c>
      <c r="I24" s="9">
        <v>204.50690068956601</v>
      </c>
      <c r="J24" s="9">
        <v>202.39639225897594</v>
      </c>
      <c r="K24" s="9">
        <v>199.93201493857609</v>
      </c>
      <c r="L24" s="9">
        <v>197.09733450268155</v>
      </c>
      <c r="M24" s="9">
        <v>193.9061218661823</v>
      </c>
      <c r="N24" s="9">
        <v>190.98820423459395</v>
      </c>
      <c r="O24" s="9">
        <v>188.56458707399045</v>
      </c>
      <c r="P24" s="9">
        <v>188.81012029198604</v>
      </c>
      <c r="Q24" s="9">
        <v>189.3220828790331</v>
      </c>
      <c r="R24" s="9">
        <v>189.68404546830484</v>
      </c>
      <c r="S24" s="9">
        <v>185.51852626004825</v>
      </c>
      <c r="T24" s="9">
        <v>181.27382196184274</v>
      </c>
      <c r="U24" s="9">
        <v>177.02645887222062</v>
      </c>
      <c r="V24" s="9">
        <v>172.82804722979435</v>
      </c>
      <c r="W24" s="9">
        <v>168.99541606714143</v>
      </c>
      <c r="X24" s="9">
        <v>165.31994968449018</v>
      </c>
      <c r="Y24" s="9">
        <v>163.90345891856592</v>
      </c>
      <c r="Z24" s="9">
        <v>162.48117194287229</v>
      </c>
      <c r="AA24" s="9">
        <v>161.0994360636426</v>
      </c>
      <c r="AB24" s="9">
        <v>159.77272313825824</v>
      </c>
      <c r="AC24" s="9">
        <v>158.50781386918922</v>
      </c>
      <c r="AD24" s="9">
        <v>157.30203405039168</v>
      </c>
      <c r="AE24" s="9">
        <v>155.27524168299237</v>
      </c>
      <c r="AF24" s="9">
        <v>153.33945174316224</v>
      </c>
      <c r="AG24" s="9">
        <v>151.47218284548401</v>
      </c>
      <c r="AH24" s="9">
        <v>148.83638108918061</v>
      </c>
      <c r="AI24" s="9">
        <v>147.1057684584724</v>
      </c>
      <c r="AJ24" s="9">
        <v>145.40705635724427</v>
      </c>
      <c r="AK24" s="9">
        <v>143.74361849260853</v>
      </c>
      <c r="AL24" s="9">
        <v>142.11622645585686</v>
      </c>
      <c r="AM24" s="9">
        <v>140.52138079354063</v>
      </c>
      <c r="AN24" s="9">
        <v>138.78794082172806</v>
      </c>
      <c r="AO24" s="9">
        <v>137.08057587953331</v>
      </c>
      <c r="AP24" s="9">
        <v>135.39449900987054</v>
      </c>
      <c r="AQ24" s="9">
        <v>133.72649170353398</v>
      </c>
      <c r="AR24" s="9">
        <v>132.07420224464664</v>
      </c>
      <c r="AS24" s="9">
        <v>130.36374474035594</v>
      </c>
      <c r="AT24" s="9">
        <v>128.66863833519039</v>
      </c>
      <c r="AU24" s="9">
        <v>126.98634433327214</v>
      </c>
      <c r="AV24" s="9">
        <v>125.31510039622898</v>
      </c>
      <c r="AW24" s="9">
        <v>123.65319115482045</v>
      </c>
    </row>
    <row r="25" spans="2:49">
      <c r="B25" t="s">
        <v>69</v>
      </c>
      <c r="C25" s="9">
        <v>86.072623793857446</v>
      </c>
      <c r="D25" s="9">
        <v>87.45454760984687</v>
      </c>
      <c r="E25" s="9">
        <v>88.858658658560017</v>
      </c>
      <c r="F25" s="9">
        <v>88.866556437944382</v>
      </c>
      <c r="G25" s="9">
        <v>88.649451284813154</v>
      </c>
      <c r="H25" s="9">
        <v>88.915537214884239</v>
      </c>
      <c r="I25" s="9">
        <v>88.989582742591338</v>
      </c>
      <c r="J25" s="9">
        <v>88.850574147635228</v>
      </c>
      <c r="K25" s="9">
        <v>87.946109985993587</v>
      </c>
      <c r="L25" s="9">
        <v>86.805583818698864</v>
      </c>
      <c r="M25" s="9">
        <v>85.699099698090336</v>
      </c>
      <c r="N25" s="9">
        <v>84.369693297934916</v>
      </c>
      <c r="O25" s="9">
        <v>83.552757359004104</v>
      </c>
      <c r="P25" s="9">
        <v>83.380811859184647</v>
      </c>
      <c r="Q25" s="9">
        <v>83.208663602835855</v>
      </c>
      <c r="R25" s="9">
        <v>83.020587579650865</v>
      </c>
      <c r="S25" s="9">
        <v>82.022833722290983</v>
      </c>
      <c r="T25" s="9">
        <v>80.503179237374283</v>
      </c>
      <c r="U25" s="9">
        <v>78.445880164985738</v>
      </c>
      <c r="V25" s="9">
        <v>76.211108111661858</v>
      </c>
      <c r="W25" s="9">
        <v>74.046778754434428</v>
      </c>
      <c r="X25" s="9">
        <v>71.844729896605955</v>
      </c>
      <c r="Y25" s="9">
        <v>70.116875017327686</v>
      </c>
      <c r="Z25" s="9">
        <v>68.513660972055277</v>
      </c>
      <c r="AA25" s="9">
        <v>66.953739615170463</v>
      </c>
      <c r="AB25" s="9">
        <v>65.401884264878504</v>
      </c>
      <c r="AC25" s="9">
        <v>63.847791575722958</v>
      </c>
      <c r="AD25" s="9">
        <v>62.29300372600558</v>
      </c>
      <c r="AE25" s="9">
        <v>60.628031477895348</v>
      </c>
      <c r="AF25" s="9">
        <v>58.93037428161621</v>
      </c>
      <c r="AG25" s="9">
        <v>57.231243927368546</v>
      </c>
      <c r="AH25" s="9">
        <v>55.457459454177844</v>
      </c>
      <c r="AI25" s="9">
        <v>53.758403298208968</v>
      </c>
      <c r="AJ25" s="9">
        <v>52.110550772317907</v>
      </c>
      <c r="AK25" s="9">
        <v>50.504063142547075</v>
      </c>
      <c r="AL25" s="9">
        <v>48.937256865200219</v>
      </c>
      <c r="AM25" s="9">
        <v>47.409687473035454</v>
      </c>
      <c r="AN25" s="9">
        <v>45.88385978191652</v>
      </c>
      <c r="AO25" s="9">
        <v>44.382013486164745</v>
      </c>
      <c r="AP25" s="9">
        <v>42.910628667162904</v>
      </c>
      <c r="AQ25" s="9">
        <v>41.473179999756717</v>
      </c>
      <c r="AR25" s="9">
        <v>40.071417933601737</v>
      </c>
      <c r="AS25" s="9">
        <v>38.699141829454121</v>
      </c>
      <c r="AT25" s="9">
        <v>37.361974794073049</v>
      </c>
      <c r="AU25" s="9">
        <v>36.061394479534776</v>
      </c>
      <c r="AV25" s="9">
        <v>34.797801318025606</v>
      </c>
      <c r="AW25" s="9">
        <v>33.57149094065938</v>
      </c>
    </row>
    <row r="26" spans="2:49">
      <c r="B26" t="s">
        <v>70</v>
      </c>
      <c r="C26" s="9">
        <v>27.122100452334202</v>
      </c>
      <c r="D26" s="9">
        <v>27.557554547988399</v>
      </c>
      <c r="E26" s="9">
        <v>28</v>
      </c>
      <c r="F26" s="9">
        <v>28.117913869999999</v>
      </c>
      <c r="G26" s="9">
        <v>28.164838339999999</v>
      </c>
      <c r="H26" s="9">
        <v>28.36581945</v>
      </c>
      <c r="I26" s="9">
        <v>28.50646167</v>
      </c>
      <c r="J26" s="9">
        <v>28.579251410000001</v>
      </c>
      <c r="K26" s="9">
        <v>28.40492922</v>
      </c>
      <c r="L26" s="9">
        <v>28.152126519999999</v>
      </c>
      <c r="M26" s="9">
        <v>27.90784288</v>
      </c>
      <c r="N26" s="9">
        <v>27.58817337</v>
      </c>
      <c r="O26" s="9">
        <v>27.34144427</v>
      </c>
      <c r="P26" s="9">
        <v>27.306864879999999</v>
      </c>
      <c r="Q26" s="9">
        <v>27.273588019999998</v>
      </c>
      <c r="R26" s="9">
        <v>27.236597799999998</v>
      </c>
      <c r="S26" s="9">
        <v>26.93538422</v>
      </c>
      <c r="T26" s="9">
        <v>26.519351360000002</v>
      </c>
      <c r="U26" s="9">
        <v>25.922164169999999</v>
      </c>
      <c r="V26" s="9">
        <v>25.261582669999999</v>
      </c>
      <c r="W26" s="9">
        <v>24.591276860000001</v>
      </c>
      <c r="X26" s="9">
        <v>23.90621878</v>
      </c>
      <c r="Y26" s="9">
        <v>23.331202210000001</v>
      </c>
      <c r="Z26" s="9">
        <v>22.797658760000001</v>
      </c>
      <c r="AA26" s="9">
        <v>22.278519729999999</v>
      </c>
      <c r="AB26" s="9">
        <v>21.762492680000001</v>
      </c>
      <c r="AC26" s="9">
        <v>21.245726730000001</v>
      </c>
      <c r="AD26" s="9">
        <v>20.727237280000001</v>
      </c>
      <c r="AE26" s="9">
        <v>20.172083959999998</v>
      </c>
      <c r="AF26" s="9">
        <v>19.60605709</v>
      </c>
      <c r="AG26" s="9">
        <v>19.03971408</v>
      </c>
      <c r="AH26" s="9">
        <v>18.448538490000001</v>
      </c>
      <c r="AI26" s="9">
        <v>17.883825980000001</v>
      </c>
      <c r="AJ26" s="9">
        <v>17.336141309999999</v>
      </c>
      <c r="AK26" s="9">
        <v>16.802212279999999</v>
      </c>
      <c r="AL26" s="9">
        <v>16.281299780000001</v>
      </c>
      <c r="AM26" s="9">
        <v>15.77343812</v>
      </c>
      <c r="AN26" s="9">
        <v>15.26934453</v>
      </c>
      <c r="AO26" s="9">
        <v>14.77313129</v>
      </c>
      <c r="AP26" s="9">
        <v>14.286955839999999</v>
      </c>
      <c r="AQ26" s="9">
        <v>13.81197697</v>
      </c>
      <c r="AR26" s="9">
        <v>13.34878048</v>
      </c>
      <c r="AS26" s="9">
        <v>12.89578698</v>
      </c>
      <c r="AT26" s="9">
        <v>12.454293699999999</v>
      </c>
      <c r="AU26" s="9">
        <v>12.02479817</v>
      </c>
      <c r="AV26" s="9">
        <v>11.607439490000001</v>
      </c>
      <c r="AW26" s="9">
        <v>11.202322240000001</v>
      </c>
    </row>
    <row r="27" spans="2:49">
      <c r="B27" t="s">
        <v>71</v>
      </c>
      <c r="C27" s="2">
        <v>7.3993003357617013</v>
      </c>
      <c r="D27" s="2">
        <v>7.3993003357617004</v>
      </c>
      <c r="E27" s="2">
        <v>7.3993003355506586</v>
      </c>
      <c r="F27" s="2">
        <v>7.0464353548755723</v>
      </c>
      <c r="G27" s="2">
        <v>7.0628807229651578</v>
      </c>
      <c r="H27" s="2">
        <v>6.9536396372276466</v>
      </c>
      <c r="I27" s="2">
        <v>6.8573304847244207</v>
      </c>
      <c r="J27" s="2">
        <v>6.8145368889194291</v>
      </c>
      <c r="K27" s="2">
        <v>6.7593103809405255</v>
      </c>
      <c r="L27" s="2">
        <v>6.6909419791718427</v>
      </c>
      <c r="M27" s="2">
        <v>6.6097418776269654</v>
      </c>
      <c r="N27" s="2">
        <v>6.5371129821254552</v>
      </c>
      <c r="O27" s="2">
        <v>6.4589774596504332</v>
      </c>
      <c r="P27" s="2">
        <v>6.4725283361411083</v>
      </c>
      <c r="Q27" s="2">
        <v>6.4955805459251659</v>
      </c>
      <c r="R27" s="2">
        <v>6.5138961127000554</v>
      </c>
      <c r="S27" s="2">
        <v>6.3770329493112481</v>
      </c>
      <c r="T27" s="2">
        <v>6.250689506823452</v>
      </c>
      <c r="U27" s="2">
        <v>6.1232539065947691</v>
      </c>
      <c r="V27" s="2">
        <v>5.9965225656143506</v>
      </c>
      <c r="W27" s="2">
        <v>5.8747961741502142</v>
      </c>
      <c r="X27" s="2">
        <v>5.7581663508560528</v>
      </c>
      <c r="Y27" s="2">
        <v>5.7088108514406546</v>
      </c>
      <c r="Z27" s="2">
        <v>5.6592527022997956</v>
      </c>
      <c r="AA27" s="2">
        <v>5.6111061152595809</v>
      </c>
      <c r="AB27" s="2">
        <v>5.5649848214997037</v>
      </c>
      <c r="AC27" s="2">
        <v>5.5210204635456037</v>
      </c>
      <c r="AD27" s="2">
        <v>5.4787244001279785</v>
      </c>
      <c r="AE27" s="2">
        <v>5.407823181594595</v>
      </c>
      <c r="AF27" s="2">
        <v>5.3400821630491526</v>
      </c>
      <c r="AG27" s="2">
        <v>5.2747646914415158</v>
      </c>
      <c r="AH27" s="2">
        <v>5.1826760984798739</v>
      </c>
      <c r="AI27" s="2">
        <v>5.1225563774571352</v>
      </c>
      <c r="AJ27" s="2">
        <v>5.0635514498485641</v>
      </c>
      <c r="AK27" s="2">
        <v>5.0057792165940791</v>
      </c>
      <c r="AL27" s="2">
        <v>4.949212350923113</v>
      </c>
      <c r="AM27" s="2">
        <v>4.8937823705082986</v>
      </c>
      <c r="AN27" s="2">
        <v>4.8345399383008711</v>
      </c>
      <c r="AO27" s="2">
        <v>4.7762213566680281</v>
      </c>
      <c r="AP27" s="2">
        <v>4.7186613973031362</v>
      </c>
      <c r="AQ27" s="2">
        <v>4.6617494641280643</v>
      </c>
      <c r="AR27" s="2">
        <v>4.6054051956755124</v>
      </c>
      <c r="AS27" s="2">
        <v>4.5472236281863383</v>
      </c>
      <c r="AT27" s="2">
        <v>4.4895721421383321</v>
      </c>
      <c r="AU27" s="2">
        <v>4.4323624759863351</v>
      </c>
      <c r="AV27" s="2">
        <v>4.3755333682506432</v>
      </c>
      <c r="AW27" s="2">
        <v>4.3190251250571245</v>
      </c>
    </row>
    <row r="28" spans="2:49">
      <c r="B28" s="31" t="s">
        <v>72</v>
      </c>
      <c r="C28" s="2">
        <v>1.4177560569980194</v>
      </c>
      <c r="D28" s="2">
        <v>1.4177560569980179</v>
      </c>
      <c r="E28" s="2">
        <v>1.4177511759106003</v>
      </c>
      <c r="F28" s="2">
        <v>1.4085918936575423</v>
      </c>
      <c r="G28" s="2">
        <v>1.5333394519794836</v>
      </c>
      <c r="H28" s="2">
        <v>1.3018044475123194</v>
      </c>
      <c r="I28" s="2">
        <v>1.4184643958953884</v>
      </c>
      <c r="J28" s="2">
        <v>1.5832447201330992</v>
      </c>
      <c r="K28" s="2">
        <v>1.7142549320823066</v>
      </c>
      <c r="L28" s="2">
        <v>1.6743604519487321</v>
      </c>
      <c r="M28" s="2">
        <v>1.5989334459281153</v>
      </c>
      <c r="N28" s="2">
        <v>1.3975853268712222</v>
      </c>
      <c r="O28" s="2">
        <v>1.284683102377091</v>
      </c>
      <c r="P28" s="2">
        <v>1.3783150918753546</v>
      </c>
      <c r="Q28" s="2">
        <v>1.5685386027280115</v>
      </c>
      <c r="R28" s="2">
        <v>1.5086805338327609</v>
      </c>
      <c r="S28" s="2">
        <v>1.5557177423415525</v>
      </c>
      <c r="T28" s="2">
        <v>1.603971291596757</v>
      </c>
      <c r="U28" s="2">
        <v>1.6554982785579737</v>
      </c>
      <c r="V28" s="2">
        <v>1.708992816924835</v>
      </c>
      <c r="W28" s="2">
        <v>1.7670830475941453</v>
      </c>
      <c r="X28" s="2">
        <v>1.8280364840643071</v>
      </c>
      <c r="Y28" s="2">
        <v>1.8203548529809208</v>
      </c>
      <c r="Z28" s="2">
        <v>1.8054094273664125</v>
      </c>
      <c r="AA28" s="2">
        <v>1.7896628964303378</v>
      </c>
      <c r="AB28" s="2">
        <v>1.7760056985923209</v>
      </c>
      <c r="AC28" s="2">
        <v>1.7655292182036741</v>
      </c>
      <c r="AD28" s="2">
        <v>1.7583286629849739</v>
      </c>
      <c r="AE28" s="2">
        <v>1.7538909464486574</v>
      </c>
      <c r="AF28" s="2">
        <v>1.7517513562380158</v>
      </c>
      <c r="AG28" s="2">
        <v>1.7513839813787917</v>
      </c>
      <c r="AH28" s="2">
        <v>1.7522160694352149</v>
      </c>
      <c r="AI28" s="2">
        <v>1.7540875288913818</v>
      </c>
      <c r="AJ28" s="2">
        <v>1.7566669369103018</v>
      </c>
      <c r="AK28" s="2">
        <v>1.759554743190052</v>
      </c>
      <c r="AL28" s="2">
        <v>1.7626122296122329</v>
      </c>
      <c r="AM28" s="2">
        <v>1.7657086545204073</v>
      </c>
      <c r="AN28" s="2">
        <v>1.7813720614197779</v>
      </c>
      <c r="AO28" s="2">
        <v>1.798939845396345</v>
      </c>
      <c r="AP28" s="2">
        <v>1.8173459912463767</v>
      </c>
      <c r="AQ28" s="2">
        <v>1.8360138507629926</v>
      </c>
      <c r="AR28" s="2">
        <v>1.8546930663365708</v>
      </c>
      <c r="AS28" s="2">
        <v>1.8795838883131528</v>
      </c>
      <c r="AT28" s="2">
        <v>1.9054476734105206</v>
      </c>
      <c r="AU28" s="2">
        <v>1.9317246110839261</v>
      </c>
      <c r="AV28" s="2">
        <v>1.9581130249544629</v>
      </c>
      <c r="AW28" s="2">
        <v>1.9844338244987139</v>
      </c>
    </row>
    <row r="29" spans="2:49">
      <c r="B29" s="34" t="s">
        <v>64</v>
      </c>
      <c r="C29" s="9">
        <v>12378.518285615966</v>
      </c>
      <c r="D29" s="9">
        <v>12378.518285615974</v>
      </c>
      <c r="E29" s="9">
        <v>12378.518285054104</v>
      </c>
      <c r="F29" s="9">
        <v>12780.332417209916</v>
      </c>
      <c r="G29" s="9">
        <v>12533.836543003876</v>
      </c>
      <c r="H29" s="9">
        <v>12513.893166317963</v>
      </c>
      <c r="I29" s="9">
        <v>12493.157366592382</v>
      </c>
      <c r="J29" s="9">
        <v>12387.30806359186</v>
      </c>
      <c r="K29" s="9">
        <v>12334.924682007579</v>
      </c>
      <c r="L29" s="9">
        <v>12321.167072774782</v>
      </c>
      <c r="M29" s="9">
        <v>12338.375304173029</v>
      </c>
      <c r="N29" s="9">
        <v>12358.893814094718</v>
      </c>
      <c r="O29" s="9">
        <v>12392.043181357365</v>
      </c>
      <c r="P29" s="9">
        <v>12258.503025812073</v>
      </c>
      <c r="Q29" s="9">
        <v>12102.695270382579</v>
      </c>
      <c r="R29" s="9">
        <v>11960.169275894934</v>
      </c>
      <c r="S29" s="9">
        <v>12116.844000493711</v>
      </c>
      <c r="T29" s="9">
        <v>12273.518721866923</v>
      </c>
      <c r="U29" s="9">
        <v>12430.193444408302</v>
      </c>
      <c r="V29" s="9">
        <v>12586.868167072354</v>
      </c>
      <c r="W29" s="9">
        <v>12743.542890783412</v>
      </c>
      <c r="X29" s="9">
        <v>12900.21761591987</v>
      </c>
      <c r="Y29" s="9">
        <v>12899.194095361949</v>
      </c>
      <c r="Z29" s="9">
        <v>12898.170576781979</v>
      </c>
      <c r="AA29" s="9">
        <v>12897.147056908621</v>
      </c>
      <c r="AB29" s="9">
        <v>12896.123539976359</v>
      </c>
      <c r="AC29" s="9">
        <v>12895.100019744994</v>
      </c>
      <c r="AD29" s="9">
        <v>12895.100016887023</v>
      </c>
      <c r="AE29" s="9">
        <v>12972.680839265739</v>
      </c>
      <c r="AF29" s="9">
        <v>13050.261660581204</v>
      </c>
      <c r="AG29" s="9">
        <v>13127.84248634287</v>
      </c>
      <c r="AH29" s="9">
        <v>13283.004126885813</v>
      </c>
      <c r="AI29" s="9">
        <v>13359.781003502081</v>
      </c>
      <c r="AJ29" s="9">
        <v>13436.557881100936</v>
      </c>
      <c r="AK29" s="9">
        <v>13513.334753573397</v>
      </c>
      <c r="AL29" s="9">
        <v>13590.111628119897</v>
      </c>
      <c r="AM29" s="9">
        <v>13666.88850464558</v>
      </c>
      <c r="AN29" s="9">
        <v>13757.430150736966</v>
      </c>
      <c r="AO29" s="9">
        <v>13847.97179570457</v>
      </c>
      <c r="AP29" s="9">
        <v>13938.513440326184</v>
      </c>
      <c r="AQ29" s="9">
        <v>14029.055088616928</v>
      </c>
      <c r="AR29" s="9">
        <v>14119.596738485943</v>
      </c>
      <c r="AS29" s="9">
        <v>14217.70840991305</v>
      </c>
      <c r="AT29" s="9">
        <v>14315.820081644248</v>
      </c>
      <c r="AU29" s="9">
        <v>14413.931762131851</v>
      </c>
      <c r="AV29" s="9">
        <v>14512.043432648576</v>
      </c>
      <c r="AW29" s="9">
        <v>14610.155109623282</v>
      </c>
    </row>
    <row r="30" spans="2:49">
      <c r="B30" t="s">
        <v>65</v>
      </c>
      <c r="C30" s="9">
        <v>40250.177607412697</v>
      </c>
      <c r="D30" s="9">
        <v>40896.407228188509</v>
      </c>
      <c r="E30" s="9">
        <v>41552.869214763785</v>
      </c>
      <c r="F30" s="9">
        <v>41458.277158017634</v>
      </c>
      <c r="G30" s="9">
        <v>45205.215336811292</v>
      </c>
      <c r="H30" s="9">
        <v>38653.075475977166</v>
      </c>
      <c r="I30" s="9">
        <v>42325.755925415659</v>
      </c>
      <c r="J30" s="9">
        <v>47363.290511325096</v>
      </c>
      <c r="K30" s="9">
        <v>50969.701318840314</v>
      </c>
      <c r="L30" s="9">
        <v>49340.453023841459</v>
      </c>
      <c r="M30" s="9">
        <v>46708.898507765996</v>
      </c>
      <c r="N30" s="9">
        <v>40359.357926480414</v>
      </c>
      <c r="O30" s="9">
        <v>36767.18947345981</v>
      </c>
      <c r="P30" s="9">
        <v>39397.015416778646</v>
      </c>
      <c r="Q30" s="9">
        <v>44779.625480639865</v>
      </c>
      <c r="R30" s="9">
        <v>43012.344348173559</v>
      </c>
      <c r="S30" s="9">
        <v>43862.86035506722</v>
      </c>
      <c r="T30" s="9">
        <v>44524.84926154487</v>
      </c>
      <c r="U30" s="9">
        <v>44920.332248909013</v>
      </c>
      <c r="V30" s="9">
        <v>45190.147937728689</v>
      </c>
      <c r="W30" s="9">
        <v>45486.341688411689</v>
      </c>
      <c r="X30" s="9">
        <v>45744.482451747419</v>
      </c>
      <c r="Y30" s="9">
        <v>44456.589558996544</v>
      </c>
      <c r="Z30" s="9">
        <v>43083.296348392447</v>
      </c>
      <c r="AA30" s="9">
        <v>41735.011275099278</v>
      </c>
      <c r="AB30" s="9">
        <v>40457.213055216773</v>
      </c>
      <c r="AC30" s="9">
        <v>39263.541527237787</v>
      </c>
      <c r="AD30" s="9">
        <v>38149.112974515214</v>
      </c>
      <c r="AE30" s="9">
        <v>37033.633384726025</v>
      </c>
      <c r="AF30" s="9">
        <v>35950.562907213709</v>
      </c>
      <c r="AG30" s="9">
        <v>34904.768748919771</v>
      </c>
      <c r="AH30" s="9">
        <v>33837.057946561421</v>
      </c>
      <c r="AI30" s="9">
        <v>32836.334089009542</v>
      </c>
      <c r="AJ30" s="9">
        <v>31877.542630204076</v>
      </c>
      <c r="AK30" s="9">
        <v>30946.548589009719</v>
      </c>
      <c r="AL30" s="9">
        <v>30039.231752676318</v>
      </c>
      <c r="AM30" s="9">
        <v>29153.34429737732</v>
      </c>
      <c r="AN30" s="9">
        <v>28472.00168187037</v>
      </c>
      <c r="AO30" s="9">
        <v>27818.401327608863</v>
      </c>
      <c r="AP30" s="9">
        <v>27178.174907835361</v>
      </c>
      <c r="AQ30" s="9">
        <v>26544.513386180588</v>
      </c>
      <c r="AR30" s="9">
        <v>25915.321985869221</v>
      </c>
      <c r="AS30" s="9">
        <v>25371.873287799994</v>
      </c>
      <c r="AT30" s="9">
        <v>24840.429436265549</v>
      </c>
      <c r="AU30" s="9">
        <v>24314.535551374262</v>
      </c>
      <c r="AV30" s="9">
        <v>23791.244169358626</v>
      </c>
      <c r="AW30" s="9">
        <v>23269.532156000241</v>
      </c>
    </row>
    <row r="31" spans="2:49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2:49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>
      <c r="A33" t="s">
        <v>73</v>
      </c>
      <c r="B33" t="s">
        <v>54</v>
      </c>
      <c r="C33" s="9">
        <v>2298.5980133353301</v>
      </c>
      <c r="D33" s="9">
        <v>2335.5027479420201</v>
      </c>
      <c r="E33" s="9">
        <v>2373</v>
      </c>
      <c r="F33" s="9">
        <v>2446.6775899999998</v>
      </c>
      <c r="G33" s="9">
        <v>2424.2765530000001</v>
      </c>
      <c r="H33" s="9">
        <v>2660.3639440000002</v>
      </c>
      <c r="I33" s="9">
        <v>2598.8489709999999</v>
      </c>
      <c r="J33" s="9">
        <v>2542.822412</v>
      </c>
      <c r="K33" s="9">
        <v>2194.0678939999998</v>
      </c>
      <c r="L33" s="9">
        <v>2073.8249529999998</v>
      </c>
      <c r="M33" s="9">
        <v>2079.3430400000002</v>
      </c>
      <c r="N33" s="9">
        <v>1940.3869999999999</v>
      </c>
      <c r="O33" s="9">
        <v>2042.316</v>
      </c>
      <c r="P33" s="9">
        <v>2141.6280000000002</v>
      </c>
      <c r="Q33" s="9">
        <v>2203.7420000000002</v>
      </c>
      <c r="R33" s="9">
        <v>2240.3020000000001</v>
      </c>
      <c r="S33" s="9">
        <v>1875.7375569999999</v>
      </c>
      <c r="T33" s="9">
        <v>1688.6041929999999</v>
      </c>
      <c r="U33" s="9">
        <v>1682.972164</v>
      </c>
      <c r="V33" s="9">
        <v>1738.6433059999999</v>
      </c>
      <c r="W33" s="9">
        <v>1710.995365</v>
      </c>
      <c r="X33" s="9">
        <v>1671.992933</v>
      </c>
      <c r="Y33" s="9">
        <v>1912.254498</v>
      </c>
      <c r="Z33" s="9">
        <v>2024.3436429999999</v>
      </c>
      <c r="AA33" s="9">
        <v>2083.3309589999999</v>
      </c>
      <c r="AB33" s="9">
        <v>2116.836468</v>
      </c>
      <c r="AC33" s="9">
        <v>2138.3869850000001</v>
      </c>
      <c r="AD33" s="9">
        <v>2152.837567</v>
      </c>
      <c r="AE33" s="9">
        <v>2053.2822059999999</v>
      </c>
      <c r="AF33" s="9">
        <v>2013.1474579999999</v>
      </c>
      <c r="AG33" s="9">
        <v>1995.5518850000001</v>
      </c>
      <c r="AH33" s="9">
        <v>1881.7299860000001</v>
      </c>
      <c r="AI33" s="9">
        <v>1935.941266</v>
      </c>
      <c r="AJ33" s="9">
        <v>1957.718359</v>
      </c>
      <c r="AK33" s="9">
        <v>1965.592519</v>
      </c>
      <c r="AL33" s="9">
        <v>1968.15885</v>
      </c>
      <c r="AM33" s="9">
        <v>1968.5003959999999</v>
      </c>
      <c r="AN33" s="9">
        <v>1952.718468</v>
      </c>
      <c r="AO33" s="9">
        <v>1949.554222</v>
      </c>
      <c r="AP33" s="9">
        <v>1952.619778</v>
      </c>
      <c r="AQ33" s="9">
        <v>1958.7410150000001</v>
      </c>
      <c r="AR33" s="9">
        <v>1966.1024609999999</v>
      </c>
      <c r="AS33" s="9">
        <v>1964.335709</v>
      </c>
      <c r="AT33" s="9">
        <v>1968.053733</v>
      </c>
      <c r="AU33" s="9">
        <v>1973.8995179999999</v>
      </c>
      <c r="AV33" s="9">
        <v>1980.4311749999999</v>
      </c>
      <c r="AW33" s="9">
        <v>1987.873167</v>
      </c>
    </row>
    <row r="34" spans="1:49">
      <c r="B34" t="s">
        <v>56</v>
      </c>
      <c r="C34" s="9">
        <v>30998.430217312201</v>
      </c>
      <c r="D34" s="9">
        <v>31496.120041177499</v>
      </c>
      <c r="E34" s="9">
        <v>32001.800439999999</v>
      </c>
      <c r="F34" s="9">
        <v>32688.379000000001</v>
      </c>
      <c r="G34" s="9">
        <v>33314.794710000002</v>
      </c>
      <c r="H34" s="9">
        <v>34142.844949999999</v>
      </c>
      <c r="I34" s="9">
        <v>34863.837440000003</v>
      </c>
      <c r="J34" s="9">
        <v>35489.148800000003</v>
      </c>
      <c r="K34" s="9">
        <v>35731.31351</v>
      </c>
      <c r="L34" s="9">
        <v>35839.916219999999</v>
      </c>
      <c r="M34" s="9">
        <v>35948.063869999998</v>
      </c>
      <c r="N34" s="9">
        <v>35911.307350000003</v>
      </c>
      <c r="O34" s="9">
        <v>35978.501450000003</v>
      </c>
      <c r="P34" s="9">
        <v>36321.204380000003</v>
      </c>
      <c r="Q34" s="9">
        <v>36708.886160000002</v>
      </c>
      <c r="R34" s="9">
        <v>37113.743849999999</v>
      </c>
      <c r="S34" s="9">
        <v>37133.79421</v>
      </c>
      <c r="T34" s="9">
        <v>36965.708700000003</v>
      </c>
      <c r="U34" s="9">
        <v>36595.030379999997</v>
      </c>
      <c r="V34" s="9">
        <v>36181.024839999998</v>
      </c>
      <c r="W34" s="9">
        <v>35763.724620000001</v>
      </c>
      <c r="X34" s="9">
        <v>35331.96905</v>
      </c>
      <c r="Y34" s="9">
        <v>35165.872430000003</v>
      </c>
      <c r="Z34" s="9">
        <v>35121.635340000001</v>
      </c>
      <c r="AA34" s="9">
        <v>35138.98775</v>
      </c>
      <c r="AB34" s="9">
        <v>35188.824939999999</v>
      </c>
      <c r="AC34" s="9">
        <v>35257.281040000002</v>
      </c>
      <c r="AD34" s="9">
        <v>35336.160900000003</v>
      </c>
      <c r="AE34" s="9">
        <v>35310.845410000002</v>
      </c>
      <c r="AF34" s="9">
        <v>35246.884310000001</v>
      </c>
      <c r="AG34" s="9">
        <v>35169.090060000002</v>
      </c>
      <c r="AH34" s="9">
        <v>34982.050040000002</v>
      </c>
      <c r="AI34" s="9">
        <v>34860.223660000003</v>
      </c>
      <c r="AJ34" s="9">
        <v>34767.340629999999</v>
      </c>
      <c r="AK34" s="9">
        <v>34687.795460000001</v>
      </c>
      <c r="AL34" s="9">
        <v>34615.495759999998</v>
      </c>
      <c r="AM34" s="9">
        <v>34547.790520000002</v>
      </c>
      <c r="AN34" s="9">
        <v>34456.261030000001</v>
      </c>
      <c r="AO34" s="9">
        <v>34354.847329999997</v>
      </c>
      <c r="AP34" s="9">
        <v>34250.29062</v>
      </c>
      <c r="AQ34" s="9">
        <v>34145.761120000003</v>
      </c>
      <c r="AR34" s="9">
        <v>34042.423510000001</v>
      </c>
      <c r="AS34" s="9">
        <v>33931.001689999997</v>
      </c>
      <c r="AT34" s="9">
        <v>33817.398880000001</v>
      </c>
      <c r="AU34" s="9">
        <v>33703.804640000002</v>
      </c>
      <c r="AV34" s="9">
        <v>33590.8318</v>
      </c>
      <c r="AW34" s="9">
        <v>33479.277979999999</v>
      </c>
    </row>
    <row r="35" spans="1:49">
      <c r="B35" t="s">
        <v>58</v>
      </c>
      <c r="C35" s="9">
        <v>29.091820589854258</v>
      </c>
      <c r="D35" s="9">
        <v>29.091820589854304</v>
      </c>
      <c r="E35" s="9">
        <v>29.100503110799881</v>
      </c>
      <c r="F35" s="9">
        <v>29.002280882577441</v>
      </c>
      <c r="G35" s="9">
        <v>28.381129766182895</v>
      </c>
      <c r="H35" s="9">
        <v>28.979502425339998</v>
      </c>
      <c r="I35" s="9">
        <v>28.825584491731561</v>
      </c>
      <c r="J35" s="9">
        <v>28.549094160710023</v>
      </c>
      <c r="K35" s="9">
        <v>28.338055814151005</v>
      </c>
      <c r="L35" s="9">
        <v>28.393795461173458</v>
      </c>
      <c r="M35" s="9">
        <v>28.720502204627163</v>
      </c>
      <c r="N35" s="9">
        <v>28.977005464505218</v>
      </c>
      <c r="O35" s="9">
        <v>29.350613616819253</v>
      </c>
      <c r="P35" s="9">
        <v>29.710343782675753</v>
      </c>
      <c r="Q35" s="9">
        <v>29.408670402157544</v>
      </c>
      <c r="R35" s="9">
        <v>29.483547805845756</v>
      </c>
      <c r="S35" s="9">
        <v>29.075872238114936</v>
      </c>
      <c r="T35" s="9">
        <v>28.993209620000002</v>
      </c>
      <c r="U35" s="9">
        <v>28.409992618426411</v>
      </c>
      <c r="V35" s="9">
        <v>28.163290481044665</v>
      </c>
      <c r="W35" s="9">
        <v>28.098364606672913</v>
      </c>
      <c r="X35" s="9">
        <v>28.028749462484463</v>
      </c>
      <c r="Y35" s="9">
        <v>28.083596113670307</v>
      </c>
      <c r="Z35" s="9">
        <v>28.176331068936502</v>
      </c>
      <c r="AA35" s="9">
        <v>28.29431877439897</v>
      </c>
      <c r="AB35" s="9">
        <v>28.4337896333438</v>
      </c>
      <c r="AC35" s="9">
        <v>28.590903275285367</v>
      </c>
      <c r="AD35" s="9">
        <v>28.762334666348849</v>
      </c>
      <c r="AE35" s="9">
        <v>28.937346229916042</v>
      </c>
      <c r="AF35" s="9">
        <v>29.115310802831733</v>
      </c>
      <c r="AG35" s="9">
        <v>29.290735172156278</v>
      </c>
      <c r="AH35" s="9">
        <v>29.455630453968958</v>
      </c>
      <c r="AI35" s="9">
        <v>29.6152913743121</v>
      </c>
      <c r="AJ35" s="9">
        <v>29.76365537897005</v>
      </c>
      <c r="AK35" s="9">
        <v>29.897424058413051</v>
      </c>
      <c r="AL35" s="9">
        <v>30.01670323048047</v>
      </c>
      <c r="AM35" s="9">
        <v>30.121427124026368</v>
      </c>
      <c r="AN35" s="9">
        <v>30.192487138923841</v>
      </c>
      <c r="AO35" s="9">
        <v>30.250974834927288</v>
      </c>
      <c r="AP35" s="9">
        <v>30.296292280967606</v>
      </c>
      <c r="AQ35" s="9">
        <v>30.327831876840328</v>
      </c>
      <c r="AR35" s="9">
        <v>30.3456864505536</v>
      </c>
      <c r="AS35" s="9">
        <v>30.345415972384714</v>
      </c>
      <c r="AT35" s="9">
        <v>30.330908634097138</v>
      </c>
      <c r="AU35" s="9">
        <v>30.30270451249698</v>
      </c>
      <c r="AV35" s="9">
        <v>30.260875177992428</v>
      </c>
      <c r="AW35" s="9">
        <v>30.205146270682572</v>
      </c>
    </row>
    <row r="36" spans="1:49">
      <c r="A36" s="3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>
      <c r="A37" s="18"/>
      <c r="B37" t="s">
        <v>59</v>
      </c>
      <c r="C37" s="9">
        <v>66870.401012146962</v>
      </c>
      <c r="D37" s="9">
        <v>67944.026930240972</v>
      </c>
      <c r="E37" s="9">
        <v>69055.49387774209</v>
      </c>
      <c r="F37" s="9">
        <v>70959.230698465268</v>
      </c>
      <c r="G37" s="9">
        <v>68803.707432862298</v>
      </c>
      <c r="H37" s="9">
        <v>77096.023343825393</v>
      </c>
      <c r="I37" s="9">
        <v>74913.340580370466</v>
      </c>
      <c r="J37" s="9">
        <v>72595.276448811404</v>
      </c>
      <c r="K37" s="9">
        <v>62175.61846386781</v>
      </c>
      <c r="L37" s="9">
        <v>58883.761539226325</v>
      </c>
      <c r="M37" s="9">
        <v>59719.776381851021</v>
      </c>
      <c r="N37" s="9">
        <v>56226.604711430839</v>
      </c>
      <c r="O37" s="9">
        <v>59943.227795398838</v>
      </c>
      <c r="P37" s="9">
        <v>63628.504134136369</v>
      </c>
      <c r="Q37" s="9">
        <v>64809.122144625486</v>
      </c>
      <c r="R37" s="9">
        <v>66052.051125995335</v>
      </c>
      <c r="S37" s="9">
        <v>54538.705555805849</v>
      </c>
      <c r="T37" s="9">
        <v>48958.05535000001</v>
      </c>
      <c r="U37" s="9">
        <v>47813.226735861739</v>
      </c>
      <c r="V37" s="9">
        <v>48965.916458887055</v>
      </c>
      <c r="W37" s="9">
        <v>48076.17160351036</v>
      </c>
      <c r="X37" s="9">
        <v>46863.871030283415</v>
      </c>
      <c r="Y37" s="9">
        <v>53702.982983495793</v>
      </c>
      <c r="Z37" s="9">
        <v>57038.576671375609</v>
      </c>
      <c r="AA37" s="9">
        <v>58946.430268082688</v>
      </c>
      <c r="AB37" s="9">
        <v>60189.682817887937</v>
      </c>
      <c r="AC37" s="9">
        <v>61138.415464370199</v>
      </c>
      <c r="AD37" s="9">
        <v>61920.634583038249</v>
      </c>
      <c r="AE37" s="9">
        <v>59416.53809223431</v>
      </c>
      <c r="AF37" s="9">
        <v>58613.413933155949</v>
      </c>
      <c r="AG37" s="9">
        <v>58451.181791547213</v>
      </c>
      <c r="AH37" s="9">
        <v>55427.543084255361</v>
      </c>
      <c r="AI37" s="9">
        <v>57333.464682972823</v>
      </c>
      <c r="AJ37" s="9">
        <v>58268.854554167374</v>
      </c>
      <c r="AK37" s="9">
        <v>58766.153066927305</v>
      </c>
      <c r="AL37" s="9">
        <v>59077.640130836728</v>
      </c>
      <c r="AM37" s="9">
        <v>59294.041215596313</v>
      </c>
      <c r="AN37" s="9">
        <v>58957.427228227258</v>
      </c>
      <c r="AO37" s="9">
        <v>58975.915722618796</v>
      </c>
      <c r="AP37" s="9">
        <v>59157.139511659014</v>
      </c>
      <c r="AQ37" s="9">
        <v>59404.368183989682</v>
      </c>
      <c r="AR37" s="9">
        <v>59662.728804861799</v>
      </c>
      <c r="AS37" s="9">
        <v>59608.584235042857</v>
      </c>
      <c r="AT37" s="9">
        <v>59692.857930052269</v>
      </c>
      <c r="AU37" s="9">
        <v>59814.493825409227</v>
      </c>
      <c r="AV37" s="9">
        <v>59929.580585533709</v>
      </c>
      <c r="AW37" s="9">
        <v>60043.999778673919</v>
      </c>
    </row>
    <row r="38" spans="1:49">
      <c r="A38" s="18"/>
      <c r="B38" s="30" t="s">
        <v>60</v>
      </c>
      <c r="C38" s="9">
        <v>0</v>
      </c>
      <c r="D38" s="9">
        <v>0</v>
      </c>
      <c r="E38" s="9">
        <v>0</v>
      </c>
      <c r="F38" s="9">
        <v>0</v>
      </c>
      <c r="G38" s="9">
        <v>-134.89963907776803</v>
      </c>
      <c r="H38" s="9">
        <v>-138.5411869250988</v>
      </c>
      <c r="I38" s="9">
        <v>-99.04600268661811</v>
      </c>
      <c r="J38" s="9">
        <v>-17.326054329112246</v>
      </c>
      <c r="K38" s="9">
        <v>99.468215571968472</v>
      </c>
      <c r="L38" s="9">
        <v>357.84878648395255</v>
      </c>
      <c r="M38" s="9">
        <v>404.94875231622029</v>
      </c>
      <c r="N38" s="9">
        <v>-1264.0352441405357</v>
      </c>
      <c r="O38" s="9">
        <v>-1177.9225475507985</v>
      </c>
      <c r="P38" s="9">
        <v>-1850.3830675978325</v>
      </c>
      <c r="Q38" s="9">
        <v>-2473.3688586263211</v>
      </c>
      <c r="R38" s="9">
        <v>-1971.8862045494993</v>
      </c>
      <c r="S38" s="9">
        <v>-3466.8993954949406</v>
      </c>
      <c r="T38" s="9">
        <v>-1148.813261</v>
      </c>
      <c r="U38" s="9">
        <v>-1393.2070949350423</v>
      </c>
      <c r="V38" s="9">
        <v>-1090.432840940997</v>
      </c>
      <c r="W38" s="9">
        <v>-820.68720095009576</v>
      </c>
      <c r="X38" s="9">
        <v>-559.40852664229226</v>
      </c>
      <c r="Y38" s="9">
        <v>-380.29513519998426</v>
      </c>
      <c r="Z38" s="9">
        <v>-148.90498899836345</v>
      </c>
      <c r="AA38" s="9">
        <v>90.967821569596637</v>
      </c>
      <c r="AB38" s="9">
        <v>321.59959734612465</v>
      </c>
      <c r="AC38" s="9">
        <v>536.82266838043859</v>
      </c>
      <c r="AD38" s="9">
        <v>734.46693829925232</v>
      </c>
      <c r="AE38" s="9">
        <v>867.73057549395139</v>
      </c>
      <c r="AF38" s="9">
        <v>998.34085247688529</v>
      </c>
      <c r="AG38" s="9">
        <v>1120.6310784701977</v>
      </c>
      <c r="AH38" s="9">
        <v>1166.7151069982904</v>
      </c>
      <c r="AI38" s="9">
        <v>1300.5695021972324</v>
      </c>
      <c r="AJ38" s="9">
        <v>1404.4594778475409</v>
      </c>
      <c r="AK38" s="9">
        <v>1488.309404509446</v>
      </c>
      <c r="AL38" s="9">
        <v>1558.1968805273023</v>
      </c>
      <c r="AM38" s="9">
        <v>1616.9634913582529</v>
      </c>
      <c r="AN38" s="9">
        <v>1656.9408777782453</v>
      </c>
      <c r="AO38" s="9">
        <v>1699.0849909826604</v>
      </c>
      <c r="AP38" s="9">
        <v>1739.3143599758685</v>
      </c>
      <c r="AQ38" s="9">
        <v>1775.7560304604249</v>
      </c>
      <c r="AR38" s="9">
        <v>1807.4584774870793</v>
      </c>
      <c r="AS38" s="9">
        <v>1825.2946747601973</v>
      </c>
      <c r="AT38" s="9">
        <v>1843.1522864214817</v>
      </c>
      <c r="AU38" s="9">
        <v>1858.3049816860105</v>
      </c>
      <c r="AV38" s="9">
        <v>1869.7317190956237</v>
      </c>
      <c r="AW38" s="9">
        <v>1877.9092031647547</v>
      </c>
    </row>
    <row r="39" spans="1:49">
      <c r="B39" t="s">
        <v>62</v>
      </c>
      <c r="C39" s="9">
        <v>86.072623793857446</v>
      </c>
      <c r="D39" s="9">
        <v>87.45454760984687</v>
      </c>
      <c r="E39" s="9">
        <v>88.858658658560017</v>
      </c>
      <c r="F39" s="9">
        <v>88.866556437944382</v>
      </c>
      <c r="G39" s="9">
        <v>88.649451284813154</v>
      </c>
      <c r="H39" s="9">
        <v>88.915537214884239</v>
      </c>
      <c r="I39" s="9">
        <v>88.989582742591338</v>
      </c>
      <c r="J39" s="9">
        <v>88.850574147635228</v>
      </c>
      <c r="K39" s="9">
        <v>87.946109985993587</v>
      </c>
      <c r="L39" s="9">
        <v>86.805583818698864</v>
      </c>
      <c r="M39" s="9">
        <v>85.699099698090336</v>
      </c>
      <c r="N39" s="9">
        <v>84.369693297934916</v>
      </c>
      <c r="O39" s="9">
        <v>83.552757359004104</v>
      </c>
      <c r="P39" s="9">
        <v>83.380811859184647</v>
      </c>
      <c r="Q39" s="9">
        <v>83.208663602835855</v>
      </c>
      <c r="R39" s="9">
        <v>83.020587579650865</v>
      </c>
      <c r="S39" s="9">
        <v>82.022833722290983</v>
      </c>
      <c r="T39" s="9">
        <v>80.503179237374283</v>
      </c>
      <c r="U39" s="9">
        <v>78.445880164985738</v>
      </c>
      <c r="V39" s="9">
        <v>76.211108111661858</v>
      </c>
      <c r="W39" s="9">
        <v>74.046778754434428</v>
      </c>
      <c r="X39" s="9">
        <v>71.844729896605955</v>
      </c>
      <c r="Y39" s="9">
        <v>70.116875017327686</v>
      </c>
      <c r="Z39" s="9">
        <v>68.513660972055277</v>
      </c>
      <c r="AA39" s="9">
        <v>66.953739615170463</v>
      </c>
      <c r="AB39" s="9">
        <v>65.401884264878504</v>
      </c>
      <c r="AC39" s="9">
        <v>63.847791575722958</v>
      </c>
      <c r="AD39" s="9">
        <v>62.29300372600558</v>
      </c>
      <c r="AE39" s="9">
        <v>60.628031477895348</v>
      </c>
      <c r="AF39" s="9">
        <v>58.93037428161621</v>
      </c>
      <c r="AG39" s="9">
        <v>57.231243927368546</v>
      </c>
      <c r="AH39" s="9">
        <v>55.457459454177844</v>
      </c>
      <c r="AI39" s="9">
        <v>53.758403298208968</v>
      </c>
      <c r="AJ39" s="9">
        <v>52.110550772317907</v>
      </c>
      <c r="AK39" s="9">
        <v>50.504063142547075</v>
      </c>
      <c r="AL39" s="9">
        <v>48.937256865200219</v>
      </c>
      <c r="AM39" s="9">
        <v>47.409687473035454</v>
      </c>
      <c r="AN39" s="9">
        <v>45.88385978191652</v>
      </c>
      <c r="AO39" s="9">
        <v>44.382013486164745</v>
      </c>
      <c r="AP39" s="9">
        <v>42.910628667162904</v>
      </c>
      <c r="AQ39" s="9">
        <v>41.473179999756717</v>
      </c>
      <c r="AR39" s="9">
        <v>40.071417933601737</v>
      </c>
      <c r="AS39" s="9">
        <v>38.699141829454121</v>
      </c>
      <c r="AT39" s="9">
        <v>37.361974794073049</v>
      </c>
      <c r="AU39" s="9">
        <v>36.061394479534776</v>
      </c>
      <c r="AV39" s="9">
        <v>34.797801318025606</v>
      </c>
      <c r="AW39" s="9">
        <v>33.57149094065938</v>
      </c>
    </row>
    <row r="40" spans="1:49">
      <c r="B40" t="s">
        <v>65</v>
      </c>
      <c r="C40" s="9">
        <v>40250.972228931991</v>
      </c>
      <c r="D40" s="9">
        <v>40897.214607613329</v>
      </c>
      <c r="E40" s="9">
        <v>41553.689550239193</v>
      </c>
      <c r="F40" s="9">
        <v>41460.363176746796</v>
      </c>
      <c r="G40" s="9">
        <v>45209.246847710063</v>
      </c>
      <c r="H40" s="9">
        <v>38660.317742546518</v>
      </c>
      <c r="I40" s="9">
        <v>42337.209728043112</v>
      </c>
      <c r="J40" s="9">
        <v>47380.365828866205</v>
      </c>
      <c r="K40" s="9">
        <v>50993.401939979187</v>
      </c>
      <c r="L40" s="9">
        <v>49372.680304565467</v>
      </c>
      <c r="M40" s="9">
        <v>46752.541704922107</v>
      </c>
      <c r="N40" s="9">
        <v>40416.898007855794</v>
      </c>
      <c r="O40" s="9">
        <v>36844.135662245229</v>
      </c>
      <c r="P40" s="9">
        <v>39499.092552571688</v>
      </c>
      <c r="Q40" s="9">
        <v>44913.981806498574</v>
      </c>
      <c r="R40" s="9">
        <v>43189.865285406901</v>
      </c>
      <c r="S40" s="9">
        <v>44086.840144051668</v>
      </c>
      <c r="T40" s="9">
        <v>44815.464338075355</v>
      </c>
      <c r="U40" s="9">
        <v>45300.308947918544</v>
      </c>
      <c r="V40" s="9">
        <v>45690.028742276416</v>
      </c>
      <c r="W40" s="9">
        <v>46120.829007214335</v>
      </c>
      <c r="X40" s="9">
        <v>46530.894879802123</v>
      </c>
      <c r="Y40" s="9">
        <v>45405.724132859053</v>
      </c>
      <c r="Z40" s="9">
        <v>44221.517756502515</v>
      </c>
      <c r="AA40" s="9">
        <v>43084.654087562762</v>
      </c>
      <c r="AB40" s="9">
        <v>42039.595572340935</v>
      </c>
      <c r="AC40" s="9">
        <v>41095.884309595778</v>
      </c>
      <c r="AD40" s="9">
        <v>40236.80550470014</v>
      </c>
      <c r="AE40" s="9">
        <v>39374.6920664805</v>
      </c>
      <c r="AF40" s="9">
        <v>38540.757657986025</v>
      </c>
      <c r="AG40" s="9">
        <v>37740.886664509686</v>
      </c>
      <c r="AH40" s="9">
        <v>36911.806432992023</v>
      </c>
      <c r="AI40" s="9">
        <v>36147.594073583525</v>
      </c>
      <c r="AJ40" s="9">
        <v>35429.281658077409</v>
      </c>
      <c r="AK40" s="9">
        <v>34738.426566101647</v>
      </c>
      <c r="AL40" s="9">
        <v>34067.036900450745</v>
      </c>
      <c r="AM40" s="9">
        <v>33412.317166057888</v>
      </c>
      <c r="AN40" s="9">
        <v>32944.649316248273</v>
      </c>
      <c r="AO40" s="9">
        <v>32492.479674902654</v>
      </c>
      <c r="AP40" s="9">
        <v>32044.560213278626</v>
      </c>
      <c r="AQ40" s="9">
        <v>31595.96380155495</v>
      </c>
      <c r="AR40" s="9">
        <v>31144.634686452162</v>
      </c>
      <c r="AS40" s="9">
        <v>30785.061832505733</v>
      </c>
      <c r="AT40" s="9">
        <v>30427.635791402005</v>
      </c>
      <c r="AU40" s="9">
        <v>30067.29435344044</v>
      </c>
      <c r="AV40" s="9">
        <v>29702.5189613113</v>
      </c>
      <c r="AW40" s="9">
        <v>29335.294013370007</v>
      </c>
    </row>
    <row r="41" spans="1:49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49">
      <c r="A42" t="s">
        <v>74</v>
      </c>
    </row>
    <row r="43" spans="1:49">
      <c r="A43" t="s">
        <v>75</v>
      </c>
    </row>
    <row r="44" spans="1:49">
      <c r="A44" t="s">
        <v>76</v>
      </c>
    </row>
    <row r="45" spans="1:49">
      <c r="A45" t="s">
        <v>77</v>
      </c>
    </row>
    <row r="47" spans="1:49">
      <c r="A47" t="s">
        <v>78</v>
      </c>
    </row>
    <row r="48" spans="1:49">
      <c r="A48" t="s">
        <v>79</v>
      </c>
    </row>
    <row r="49" spans="1:1">
      <c r="A49" t="s">
        <v>80</v>
      </c>
    </row>
    <row r="50" spans="1:1">
      <c r="A50" t="s">
        <v>81</v>
      </c>
    </row>
  </sheetData>
  <pageMargins left="0.7" right="0.7" top="0.75" bottom="0.75" header="0.3" footer="0.3"/>
  <pageSetup paperSize="9" orientation="portrait" r:id="rId1"/>
  <headerFooter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292D-21C4-4820-AD75-B269ECA902A1}">
  <sheetPr>
    <tabColor theme="9" tint="0.59999389629810485"/>
  </sheetPr>
  <dimension ref="A1:AX50"/>
  <sheetViews>
    <sheetView zoomScale="60" workbookViewId="0">
      <pane xSplit="2" ySplit="1" topLeftCell="C2" activePane="bottomRight" state="frozen"/>
      <selection activeCell="R30" sqref="R30"/>
      <selection pane="topRight" activeCell="R30" sqref="R30"/>
      <selection pane="bottomLeft" activeCell="R30" sqref="R30"/>
      <selection pane="bottomRight" activeCell="BB32" sqref="BB32"/>
    </sheetView>
  </sheetViews>
  <sheetFormatPr baseColWidth="10" defaultRowHeight="15"/>
  <cols>
    <col min="1" max="1" width="34" customWidth="1"/>
    <col min="2" max="2" width="39" customWidth="1"/>
    <col min="3" max="3" width="13.2851562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2" max="22" width="0" hidden="1" customWidth="1"/>
    <col min="23" max="23" width="11.42578125" hidden="1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t="s">
        <v>52</v>
      </c>
    </row>
    <row r="3" spans="1:50">
      <c r="A3" t="s">
        <v>53</v>
      </c>
      <c r="B3" t="s">
        <v>54</v>
      </c>
      <c r="C3" s="9">
        <v>1.1492990066676601</v>
      </c>
      <c r="D3" s="9">
        <v>1.1677513739710099</v>
      </c>
      <c r="E3" s="9">
        <v>2.2105717089999999</v>
      </c>
      <c r="F3" s="9">
        <v>3.6621390869999999</v>
      </c>
      <c r="G3" s="9">
        <v>6.1054433030000004</v>
      </c>
      <c r="H3" s="9">
        <v>9.8323964910000008</v>
      </c>
      <c r="I3" s="9">
        <v>13.637133479999999</v>
      </c>
      <c r="J3" s="9">
        <v>18.666159189999998</v>
      </c>
      <c r="K3" s="9">
        <v>22.500730730000001</v>
      </c>
      <c r="L3" s="9">
        <v>28.8209473</v>
      </c>
      <c r="M3" s="9">
        <v>38.252210269999999</v>
      </c>
      <c r="N3" s="9">
        <v>46.611756499999998</v>
      </c>
      <c r="O3" s="9">
        <v>63.451112719999998</v>
      </c>
      <c r="P3" s="9">
        <v>85.564656189999994</v>
      </c>
      <c r="Q3" s="9">
        <v>112.5195535</v>
      </c>
      <c r="R3" s="9">
        <v>144.82625630000001</v>
      </c>
      <c r="S3" s="9">
        <v>151.99667500000001</v>
      </c>
      <c r="T3" s="9">
        <v>169.47887700000001</v>
      </c>
      <c r="U3" s="9">
        <v>206.59066350000001</v>
      </c>
      <c r="V3" s="9">
        <v>257.43308469999999</v>
      </c>
      <c r="W3" s="9">
        <v>395.89007049999998</v>
      </c>
      <c r="X3" s="9">
        <v>500.99010229999999</v>
      </c>
      <c r="Y3" s="9">
        <v>504.9982708</v>
      </c>
      <c r="Z3" s="9">
        <v>603.53163240000003</v>
      </c>
      <c r="AA3" s="9">
        <v>774.1415872</v>
      </c>
      <c r="AB3" s="9">
        <v>969.03815689999999</v>
      </c>
      <c r="AC3" s="9">
        <v>1161.7895779999999</v>
      </c>
      <c r="AD3" s="9">
        <v>1316.3145979999999</v>
      </c>
      <c r="AE3" s="9">
        <v>1435.7397599999999</v>
      </c>
      <c r="AF3" s="9">
        <v>1509.7647469999999</v>
      </c>
      <c r="AG3" s="9">
        <v>1547.1216750000001</v>
      </c>
      <c r="AH3" s="9">
        <v>1561.239824</v>
      </c>
      <c r="AI3" s="9">
        <v>1603.524273</v>
      </c>
      <c r="AJ3" s="9">
        <v>1622.4214440000001</v>
      </c>
      <c r="AK3" s="9">
        <v>1626.120218</v>
      </c>
      <c r="AL3" s="9">
        <v>1625.284367</v>
      </c>
      <c r="AM3" s="9">
        <v>1620.6955720000001</v>
      </c>
      <c r="AN3" s="9">
        <v>1600.4273519999999</v>
      </c>
      <c r="AO3" s="9">
        <v>1585.811946</v>
      </c>
      <c r="AP3" s="9">
        <v>1572.3951529999999</v>
      </c>
      <c r="AQ3" s="9">
        <v>1558.4151340000001</v>
      </c>
      <c r="AR3" s="9">
        <v>1598.4901480000001</v>
      </c>
      <c r="AS3" s="9">
        <v>1597.594934</v>
      </c>
      <c r="AT3" s="9">
        <v>1591.276112</v>
      </c>
      <c r="AU3" s="9">
        <v>1582.14447</v>
      </c>
      <c r="AV3" s="9">
        <v>1570.766768</v>
      </c>
      <c r="AW3" s="9">
        <v>1532.6473289999999</v>
      </c>
    </row>
    <row r="4" spans="1:50">
      <c r="B4" t="s">
        <v>55</v>
      </c>
      <c r="C4" s="32">
        <v>4.9999999999999784E-4</v>
      </c>
      <c r="D4" s="32">
        <v>4.999999999999999E-4</v>
      </c>
      <c r="E4" s="32">
        <v>9.3155149978929618E-4</v>
      </c>
      <c r="F4" s="32">
        <v>1.496780410286915E-3</v>
      </c>
      <c r="G4" s="32">
        <v>2.5184599073255981E-3</v>
      </c>
      <c r="H4" s="32">
        <v>3.6958839835336457E-3</v>
      </c>
      <c r="I4" s="32">
        <v>5.2473743692587971E-3</v>
      </c>
      <c r="J4" s="32">
        <v>7.3407246616638668E-3</v>
      </c>
      <c r="K4" s="32">
        <v>1.0255257274185336E-2</v>
      </c>
      <c r="L4" s="32">
        <v>1.3897483130534983E-2</v>
      </c>
      <c r="M4" s="32">
        <v>1.8396296106100895E-2</v>
      </c>
      <c r="N4" s="32">
        <v>2.4021886613340534E-2</v>
      </c>
      <c r="O4" s="32">
        <v>3.1068215065641162E-2</v>
      </c>
      <c r="P4" s="32">
        <v>3.9953089981079805E-2</v>
      </c>
      <c r="Q4" s="32">
        <v>5.1058405884173368E-2</v>
      </c>
      <c r="R4" s="32">
        <v>6.4645863057748471E-2</v>
      </c>
      <c r="S4" s="32">
        <v>8.1033017882895658E-2</v>
      </c>
      <c r="T4" s="32">
        <v>0.10036625379858927</v>
      </c>
      <c r="U4" s="32">
        <v>0.12275346432883723</v>
      </c>
      <c r="V4" s="32">
        <v>0.14806549670746555</v>
      </c>
      <c r="W4" s="32">
        <v>0.17606145715427929</v>
      </c>
      <c r="X4" s="32">
        <v>0.20617015416675377</v>
      </c>
      <c r="Y4" s="32">
        <v>0.25221365337856572</v>
      </c>
      <c r="Z4" s="32">
        <v>0.32818100824823121</v>
      </c>
      <c r="AA4" s="32">
        <v>0.4388752102124695</v>
      </c>
      <c r="AB4" s="32">
        <v>0.56237649417362179</v>
      </c>
      <c r="AC4" s="32">
        <v>0.68571436379229234</v>
      </c>
      <c r="AD4" s="32">
        <v>0.79367168609270378</v>
      </c>
      <c r="AE4" s="32">
        <v>0.87568263088993303</v>
      </c>
      <c r="AF4" s="32">
        <v>0.93019384241978564</v>
      </c>
      <c r="AG4" s="32">
        <v>0.9627045444937411</v>
      </c>
      <c r="AH4" s="32">
        <v>0.98067972285838656</v>
      </c>
      <c r="AI4" s="32">
        <v>0.99016489378550809</v>
      </c>
      <c r="AJ4" s="32">
        <v>0.99503993011673764</v>
      </c>
      <c r="AK4" s="32">
        <v>0.99751057005917343</v>
      </c>
      <c r="AL4" s="32">
        <v>0.99875362484824204</v>
      </c>
      <c r="AM4" s="32">
        <v>0.99937674534839394</v>
      </c>
      <c r="AN4" s="32">
        <v>0.99968853588154916</v>
      </c>
      <c r="AO4" s="32">
        <v>0.99984439983574203</v>
      </c>
      <c r="AP4" s="32">
        <v>0.99992227939587075</v>
      </c>
      <c r="AQ4" s="32">
        <v>0.99996118194035466</v>
      </c>
      <c r="AR4" s="32">
        <v>0.9999806120799879</v>
      </c>
      <c r="AS4" s="32">
        <v>0.99999031741407607</v>
      </c>
      <c r="AT4" s="32">
        <v>0.99999516428184199</v>
      </c>
      <c r="AU4" s="32">
        <v>0.99999758556133811</v>
      </c>
      <c r="AV4" s="32">
        <v>0.99999879422091498</v>
      </c>
      <c r="AW4" s="32">
        <v>0.99999939777440849</v>
      </c>
    </row>
    <row r="5" spans="1:50">
      <c r="B5" t="s">
        <v>56</v>
      </c>
      <c r="C5" s="33">
        <v>2.3360541304970401</v>
      </c>
      <c r="D5" s="33">
        <v>2.3735602351802898</v>
      </c>
      <c r="E5" s="33">
        <v>2.411668513</v>
      </c>
      <c r="F5" s="33">
        <v>5.9411658320000003</v>
      </c>
      <c r="G5" s="33">
        <v>11.71984501</v>
      </c>
      <c r="H5" s="33">
        <v>20.907650029999999</v>
      </c>
      <c r="I5" s="33">
        <v>33.394862760000002</v>
      </c>
      <c r="J5" s="33">
        <v>50.224304490000002</v>
      </c>
      <c r="K5" s="33">
        <v>69.962698470000007</v>
      </c>
      <c r="L5" s="33">
        <v>94.935697360000006</v>
      </c>
      <c r="M5" s="33">
        <v>127.96644430000001</v>
      </c>
      <c r="N5" s="33">
        <v>167.5400463</v>
      </c>
      <c r="O5" s="33">
        <v>221.77645649999999</v>
      </c>
      <c r="P5" s="33">
        <v>296.25228989999999</v>
      </c>
      <c r="Q5" s="33">
        <v>393.95922890000003</v>
      </c>
      <c r="R5" s="33">
        <v>519.08752379999999</v>
      </c>
      <c r="S5" s="33">
        <v>645.12982250000005</v>
      </c>
      <c r="T5" s="33">
        <v>782.35220839999999</v>
      </c>
      <c r="U5" s="33">
        <v>945.47886040000003</v>
      </c>
      <c r="V5" s="33">
        <v>1147.2955420000001</v>
      </c>
      <c r="W5" s="33">
        <v>1475.697639</v>
      </c>
      <c r="X5" s="33">
        <v>1889.8819980000001</v>
      </c>
      <c r="Y5" s="33">
        <v>2283.273064</v>
      </c>
      <c r="Z5" s="33">
        <v>2751.4327760000001</v>
      </c>
      <c r="AA5" s="33">
        <v>3361.7986030000002</v>
      </c>
      <c r="AB5" s="33">
        <v>4129.9324610000003</v>
      </c>
      <c r="AC5" s="33">
        <v>5043.9260899999999</v>
      </c>
      <c r="AD5" s="33">
        <v>6056.3897200000001</v>
      </c>
      <c r="AE5" s="33">
        <v>7125.8155850000003</v>
      </c>
      <c r="AF5" s="33">
        <v>8202.838495</v>
      </c>
      <c r="AG5" s="33">
        <v>9249.7870920000005</v>
      </c>
      <c r="AH5" s="33">
        <v>10244.71342</v>
      </c>
      <c r="AI5" s="33">
        <v>11218.43974</v>
      </c>
      <c r="AJ5" s="33">
        <v>12148.3649</v>
      </c>
      <c r="AK5" s="33">
        <v>13021.487289999999</v>
      </c>
      <c r="AL5" s="33">
        <v>13836.30565</v>
      </c>
      <c r="AM5" s="33">
        <v>14592.232120000001</v>
      </c>
      <c r="AN5" s="33">
        <v>15280.64496</v>
      </c>
      <c r="AO5" s="33">
        <v>15911.4166</v>
      </c>
      <c r="AP5" s="33">
        <v>16489.34821</v>
      </c>
      <c r="AQ5" s="33">
        <v>17017.179080000002</v>
      </c>
      <c r="AR5" s="33">
        <v>17481.190630000001</v>
      </c>
      <c r="AS5" s="33">
        <v>17913.37285</v>
      </c>
      <c r="AT5" s="33">
        <v>18310.42411</v>
      </c>
      <c r="AU5" s="33">
        <v>18671.873640000002</v>
      </c>
      <c r="AV5" s="33">
        <v>18997.848829999999</v>
      </c>
      <c r="AW5" s="33">
        <v>19263.972900000001</v>
      </c>
    </row>
    <row r="6" spans="1:50">
      <c r="B6" t="s">
        <v>57</v>
      </c>
      <c r="C6" s="32">
        <v>7.5360400966123297E-5</v>
      </c>
      <c r="D6" s="32">
        <v>7.5360400966123351E-5</v>
      </c>
      <c r="E6" s="32">
        <v>7.5360400972489787E-5</v>
      </c>
      <c r="F6" s="32">
        <v>1.8175161980347817E-4</v>
      </c>
      <c r="G6" s="32">
        <v>3.5179100192630304E-4</v>
      </c>
      <c r="H6" s="32">
        <v>6.1235816935050109E-4</v>
      </c>
      <c r="I6" s="32">
        <v>9.5786537604966528E-4</v>
      </c>
      <c r="J6" s="32">
        <v>1.4152017218851977E-3</v>
      </c>
      <c r="K6" s="32">
        <v>1.9580220147915857E-3</v>
      </c>
      <c r="L6" s="32">
        <v>2.6488816764315532E-3</v>
      </c>
      <c r="M6" s="32">
        <v>3.5597590112994315E-3</v>
      </c>
      <c r="N6" s="32">
        <v>4.6653842108034527E-3</v>
      </c>
      <c r="O6" s="32">
        <v>6.1641382370582302E-3</v>
      </c>
      <c r="P6" s="32">
        <v>8.1564555734591516E-3</v>
      </c>
      <c r="Q6" s="32">
        <v>1.0731985361334101E-2</v>
      </c>
      <c r="R6" s="32">
        <v>1.3986396142031897E-2</v>
      </c>
      <c r="S6" s="32">
        <v>1.7373118912967663E-2</v>
      </c>
      <c r="T6" s="32">
        <v>2.1164269154130947E-2</v>
      </c>
      <c r="U6" s="32">
        <v>2.5836263847364517E-2</v>
      </c>
      <c r="V6" s="32">
        <v>3.1709868558825495E-2</v>
      </c>
      <c r="W6" s="32">
        <v>4.0651349872090105E-2</v>
      </c>
      <c r="X6" s="32">
        <v>5.1641860890481908E-2</v>
      </c>
      <c r="Y6" s="32">
        <v>6.2663554262329224E-2</v>
      </c>
      <c r="Z6" s="32">
        <v>7.6183754868537068E-2</v>
      </c>
      <c r="AA6" s="32">
        <v>9.4089181361257379E-2</v>
      </c>
      <c r="AB6" s="32">
        <v>0.11693637006321238</v>
      </c>
      <c r="AC6" s="32">
        <v>0.14455415779543157</v>
      </c>
      <c r="AD6" s="32">
        <v>0.17580481014945545</v>
      </c>
      <c r="AE6" s="32">
        <v>0.20954929921348484</v>
      </c>
      <c r="AF6" s="32">
        <v>0.24439835727390738</v>
      </c>
      <c r="AG6" s="32">
        <v>0.27924809730752109</v>
      </c>
      <c r="AH6" s="32">
        <v>0.31340988984841495</v>
      </c>
      <c r="AI6" s="32">
        <v>0.34734316582607494</v>
      </c>
      <c r="AJ6" s="32">
        <v>0.38041303321313297</v>
      </c>
      <c r="AK6" s="32">
        <v>0.41226250240550805</v>
      </c>
      <c r="AL6" s="32">
        <v>0.44280653019029964</v>
      </c>
      <c r="AM6" s="32">
        <v>0.47200191463340641</v>
      </c>
      <c r="AN6" s="32">
        <v>0.49962349351290847</v>
      </c>
      <c r="AO6" s="32">
        <v>0.52584324443572494</v>
      </c>
      <c r="AP6" s="32">
        <v>0.55074279634741929</v>
      </c>
      <c r="AQ6" s="32">
        <v>0.57437280265519852</v>
      </c>
      <c r="AR6" s="32">
        <v>0.59763178197674194</v>
      </c>
      <c r="AS6" s="32">
        <v>0.6198757030888894</v>
      </c>
      <c r="AT6" s="32">
        <v>0.64105263486659469</v>
      </c>
      <c r="AU6" s="32">
        <v>0.66116184049804716</v>
      </c>
      <c r="AV6" s="32">
        <v>0.68021851042396975</v>
      </c>
      <c r="AW6" s="32">
        <v>0.69797633791450475</v>
      </c>
    </row>
    <row r="7" spans="1:50">
      <c r="B7" t="s">
        <v>58</v>
      </c>
      <c r="C7" s="9">
        <v>43.364527004647485</v>
      </c>
      <c r="D7" s="9">
        <v>43.364527004647492</v>
      </c>
      <c r="E7" s="9">
        <v>43.367235901259988</v>
      </c>
      <c r="F7" s="9">
        <v>43.007763832817972</v>
      </c>
      <c r="G7" s="9">
        <v>42.54999496417863</v>
      </c>
      <c r="H7" s="9">
        <v>43.064137190652211</v>
      </c>
      <c r="I7" s="9">
        <v>42.657280872785719</v>
      </c>
      <c r="J7" s="9">
        <v>42.282774535361824</v>
      </c>
      <c r="K7" s="9">
        <v>41.96123258106482</v>
      </c>
      <c r="L7" s="9">
        <v>41.899814221636788</v>
      </c>
      <c r="M7" s="9">
        <v>42.020863220704172</v>
      </c>
      <c r="N7" s="9">
        <v>42.111360778134816</v>
      </c>
      <c r="O7" s="9">
        <v>42.28841696591256</v>
      </c>
      <c r="P7" s="9">
        <v>42.476737291256732</v>
      </c>
      <c r="Q7" s="9">
        <v>42.058728218629177</v>
      </c>
      <c r="R7" s="9">
        <v>41.851904845089983</v>
      </c>
      <c r="S7" s="9">
        <v>41.55481983774829</v>
      </c>
      <c r="T7" s="9">
        <v>41.02889957</v>
      </c>
      <c r="U7" s="9">
        <v>39.979284478506514</v>
      </c>
      <c r="V7" s="9">
        <v>39.090496688822043</v>
      </c>
      <c r="W7" s="9">
        <v>38.345637552400234</v>
      </c>
      <c r="X7" s="9">
        <v>37.654357565626675</v>
      </c>
      <c r="Y7" s="9">
        <v>37.013062631112</v>
      </c>
      <c r="Z7" s="9">
        <v>36.421789519558274</v>
      </c>
      <c r="AA7" s="9">
        <v>35.87794633883896</v>
      </c>
      <c r="AB7" s="9">
        <v>35.389450815984603</v>
      </c>
      <c r="AC7" s="9">
        <v>34.95009744155508</v>
      </c>
      <c r="AD7" s="9">
        <v>34.549962655730127</v>
      </c>
      <c r="AE7" s="9">
        <v>34.199020185682791</v>
      </c>
      <c r="AF7" s="9">
        <v>33.888002272315674</v>
      </c>
      <c r="AG7" s="9">
        <v>33.590058248169413</v>
      </c>
      <c r="AH7" s="9">
        <v>33.307783835698395</v>
      </c>
      <c r="AI7" s="9">
        <v>33.050236248481283</v>
      </c>
      <c r="AJ7" s="9">
        <v>32.812978143720677</v>
      </c>
      <c r="AK7" s="9">
        <v>32.589512705742813</v>
      </c>
      <c r="AL7" s="9">
        <v>32.381436138316204</v>
      </c>
      <c r="AM7" s="9">
        <v>32.180224569692037</v>
      </c>
      <c r="AN7" s="9">
        <v>31.994921751719062</v>
      </c>
      <c r="AO7" s="9">
        <v>31.820913008847409</v>
      </c>
      <c r="AP7" s="9">
        <v>31.651254451103263</v>
      </c>
      <c r="AQ7" s="9">
        <v>31.483759664293345</v>
      </c>
      <c r="AR7" s="9">
        <v>31.146846721643151</v>
      </c>
      <c r="AS7" s="9">
        <v>30.983229652085814</v>
      </c>
      <c r="AT7" s="9">
        <v>30.819655290825633</v>
      </c>
      <c r="AU7" s="9">
        <v>30.656120348309052</v>
      </c>
      <c r="AV7" s="9">
        <v>30.492221578763111</v>
      </c>
      <c r="AW7" s="9">
        <v>30.322676263343752</v>
      </c>
    </row>
    <row r="8" spans="1:50">
      <c r="B8" t="s">
        <v>82</v>
      </c>
      <c r="C8" s="9">
        <v>49.838807811054266</v>
      </c>
      <c r="D8" s="9">
        <v>50.638985991280073</v>
      </c>
      <c r="E8" s="9">
        <v>95.866384780854432</v>
      </c>
      <c r="F8" s="9">
        <v>157.50041297662762</v>
      </c>
      <c r="G8" s="9">
        <v>259.78658179672811</v>
      </c>
      <c r="H8" s="9">
        <v>423.42367140131148</v>
      </c>
      <c r="I8" s="9">
        <v>581.72303315602971</v>
      </c>
      <c r="J8" s="9">
        <v>789.25700047194209</v>
      </c>
      <c r="K8" s="9">
        <v>944.15839540544232</v>
      </c>
      <c r="L8" s="9">
        <v>1207.5923375615841</v>
      </c>
      <c r="M8" s="9">
        <v>1607.3908956452854</v>
      </c>
      <c r="N8" s="9">
        <v>1962.8844944740704</v>
      </c>
      <c r="O8" s="9">
        <v>2683.247111654478</v>
      </c>
      <c r="P8" s="9">
        <v>3634.5074223993338</v>
      </c>
      <c r="Q8" s="9">
        <v>4732.4293199380045</v>
      </c>
      <c r="R8" s="9">
        <v>6061.2546977382144</v>
      </c>
      <c r="S8" s="9">
        <v>6316.1944455617813</v>
      </c>
      <c r="T8" s="9">
        <v>6953.5318236693829</v>
      </c>
      <c r="U8" s="9">
        <v>8259.3469066699126</v>
      </c>
      <c r="V8" s="9">
        <v>10063.187145058593</v>
      </c>
      <c r="W8" s="9">
        <v>15180.657153987175</v>
      </c>
      <c r="X8" s="9">
        <v>18864.460448844085</v>
      </c>
      <c r="Y8" s="9">
        <v>18691.532625723656</v>
      </c>
      <c r="Z8" s="9">
        <v>21981.702083668217</v>
      </c>
      <c r="AA8" s="9">
        <v>27774.610324225221</v>
      </c>
      <c r="AB8" s="9">
        <v>34293.728192424918</v>
      </c>
      <c r="AC8" s="9">
        <v>40604.658957683154</v>
      </c>
      <c r="AD8" s="9">
        <v>45478.620204092418</v>
      </c>
      <c r="AE8" s="9">
        <v>49100.893033627362</v>
      </c>
      <c r="AF8" s="9">
        <v>51162.911176998103</v>
      </c>
      <c r="AG8" s="9">
        <v>51967.907180255424</v>
      </c>
      <c r="AH8" s="9">
        <v>52001.438573475811</v>
      </c>
      <c r="AI8" s="9">
        <v>52996.856052824194</v>
      </c>
      <c r="AJ8" s="9">
        <v>53236.479381875746</v>
      </c>
      <c r="AK8" s="9">
        <v>52994.465505576278</v>
      </c>
      <c r="AL8" s="9">
        <v>52629.04193661418</v>
      </c>
      <c r="AM8" s="9">
        <v>52154.347466065497</v>
      </c>
      <c r="AN8" s="9">
        <v>51205.547896550939</v>
      </c>
      <c r="AO8" s="9">
        <v>50461.983982057027</v>
      </c>
      <c r="AP8" s="9">
        <v>49768.279085284441</v>
      </c>
      <c r="AQ8" s="9">
        <v>49064.767536053507</v>
      </c>
      <c r="AR8" s="9">
        <v>49787.927625812685</v>
      </c>
      <c r="AS8" s="9">
        <v>49498.650731130874</v>
      </c>
      <c r="AT8" s="9">
        <v>49042.581244365232</v>
      </c>
      <c r="AU8" s="9">
        <v>48502.411280731641</v>
      </c>
      <c r="AV8" s="9">
        <v>47896.16833841359</v>
      </c>
      <c r="AW8" s="9">
        <v>46473.968783145501</v>
      </c>
    </row>
    <row r="9" spans="1:50">
      <c r="B9" s="30" t="s">
        <v>60</v>
      </c>
      <c r="C9" s="9">
        <v>0</v>
      </c>
      <c r="D9" s="9">
        <v>0</v>
      </c>
      <c r="E9" s="9">
        <v>0</v>
      </c>
      <c r="F9" s="9">
        <v>0</v>
      </c>
      <c r="G9" s="9">
        <v>36.324627211646785</v>
      </c>
      <c r="H9" s="9">
        <v>57.475910869640231</v>
      </c>
      <c r="I9" s="9">
        <v>77.160253699424217</v>
      </c>
      <c r="J9" s="9">
        <v>101.84238309532502</v>
      </c>
      <c r="K9" s="9">
        <v>165.17883783059187</v>
      </c>
      <c r="L9" s="9">
        <v>206.31607748934582</v>
      </c>
      <c r="M9" s="9">
        <v>241.2614195934066</v>
      </c>
      <c r="N9" s="9">
        <v>290.54714345055419</v>
      </c>
      <c r="O9" s="9">
        <v>388.77655223328009</v>
      </c>
      <c r="P9" s="9">
        <v>485.60981952464419</v>
      </c>
      <c r="Q9" s="9">
        <v>534.67587544362675</v>
      </c>
      <c r="R9" s="9">
        <v>765.26034928908018</v>
      </c>
      <c r="S9" s="9">
        <v>582.02801450012066</v>
      </c>
      <c r="T9" s="9">
        <v>574.8771375</v>
      </c>
      <c r="U9" s="9">
        <v>660.218757266073</v>
      </c>
      <c r="V9" s="9">
        <v>796.48433119764786</v>
      </c>
      <c r="W9" s="9">
        <v>1346.2281121539233</v>
      </c>
      <c r="X9" s="9">
        <v>1351.3290323779552</v>
      </c>
      <c r="Y9" s="9">
        <v>1359.813206907161</v>
      </c>
      <c r="Z9" s="9">
        <v>1367.6953154731277</v>
      </c>
      <c r="AA9" s="9">
        <v>1374.7513418341728</v>
      </c>
      <c r="AB9" s="9">
        <v>1380.916584143429</v>
      </c>
      <c r="AC9" s="9">
        <v>1386.2046827744086</v>
      </c>
      <c r="AD9" s="9">
        <v>1528.8798232035085</v>
      </c>
      <c r="AE9" s="9">
        <v>1625.7423271709195</v>
      </c>
      <c r="AF9" s="9">
        <v>1668.4417034731553</v>
      </c>
      <c r="AG9" s="9">
        <v>1669.2563147104049</v>
      </c>
      <c r="AH9" s="9">
        <v>1645.6270965082199</v>
      </c>
      <c r="AI9" s="9">
        <v>1652.2817718948231</v>
      </c>
      <c r="AJ9" s="9">
        <v>1635.6166454013614</v>
      </c>
      <c r="AK9" s="9">
        <v>1604.5139894724546</v>
      </c>
      <c r="AL9" s="9">
        <v>1570.5931177456796</v>
      </c>
      <c r="AM9" s="9">
        <v>1534.1536525752124</v>
      </c>
      <c r="AN9" s="9">
        <v>1483.8903406657746</v>
      </c>
      <c r="AO9" s="9">
        <v>1440.7678775220661</v>
      </c>
      <c r="AP9" s="9">
        <v>1399.9514916572041</v>
      </c>
      <c r="AQ9" s="9">
        <v>1359.6317878261148</v>
      </c>
      <c r="AR9" s="9">
        <v>1366.5706668236965</v>
      </c>
      <c r="AS9" s="9">
        <v>1338.0890556068575</v>
      </c>
      <c r="AT9" s="9">
        <v>1305.5828645527483</v>
      </c>
      <c r="AU9" s="9">
        <v>1271.4465782414964</v>
      </c>
      <c r="AV9" s="9">
        <v>1236.2394110508269</v>
      </c>
      <c r="AW9" s="9">
        <v>1180.8798187161863</v>
      </c>
    </row>
    <row r="10" spans="1:50">
      <c r="B10" t="s">
        <v>61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</row>
    <row r="11" spans="1:50">
      <c r="B11" t="s">
        <v>62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</row>
    <row r="12" spans="1:50">
      <c r="B12" t="s">
        <v>63</v>
      </c>
      <c r="C12" s="9">
        <v>17.80320399999999</v>
      </c>
      <c r="D12" s="9">
        <v>17.803204000000015</v>
      </c>
      <c r="E12" s="9">
        <v>17.803204015729563</v>
      </c>
      <c r="F12" s="9">
        <v>17.803204042407106</v>
      </c>
      <c r="G12" s="9">
        <v>17.803204008047082</v>
      </c>
      <c r="H12" s="9">
        <v>17.803203998086829</v>
      </c>
      <c r="I12" s="9">
        <v>17.803204009991813</v>
      </c>
      <c r="J12" s="9">
        <v>17.803203995164367</v>
      </c>
      <c r="K12" s="9">
        <v>17.803203991482324</v>
      </c>
      <c r="L12" s="9">
        <v>17.803204054580693</v>
      </c>
      <c r="M12" s="9">
        <v>17.803203978691933</v>
      </c>
      <c r="N12" s="9">
        <v>17.803204000148281</v>
      </c>
      <c r="O12" s="9">
        <v>17.80320398933257</v>
      </c>
      <c r="P12" s="9">
        <v>17.803203984101824</v>
      </c>
      <c r="Q12" s="9">
        <v>17.80320399103157</v>
      </c>
      <c r="R12" s="9">
        <v>17.803203999357091</v>
      </c>
      <c r="S12" s="9">
        <v>17.803203996226948</v>
      </c>
      <c r="T12" s="9">
        <v>17.803203994606374</v>
      </c>
      <c r="U12" s="9">
        <v>17.803204002964776</v>
      </c>
      <c r="V12" s="9">
        <v>17.803204005569825</v>
      </c>
      <c r="W12" s="9">
        <v>17.803204000509311</v>
      </c>
      <c r="X12" s="9">
        <v>17.803203998193489</v>
      </c>
      <c r="Y12" s="9">
        <v>17.803203998137558</v>
      </c>
      <c r="Z12" s="9">
        <v>17.803204002915855</v>
      </c>
      <c r="AA12" s="9">
        <v>17.803203998842211</v>
      </c>
      <c r="AB12" s="9">
        <v>17.803203998685003</v>
      </c>
      <c r="AC12" s="9">
        <v>17.803203999654183</v>
      </c>
      <c r="AD12" s="9">
        <v>17.803203997279056</v>
      </c>
      <c r="AE12" s="9">
        <v>17.803204005032583</v>
      </c>
      <c r="AF12" s="9">
        <v>17.803204000781157</v>
      </c>
      <c r="AG12" s="9">
        <v>17.803203998428629</v>
      </c>
      <c r="AH12" s="9">
        <v>17.803203999265328</v>
      </c>
      <c r="AI12" s="9">
        <v>17.803204002168364</v>
      </c>
      <c r="AJ12" s="9">
        <v>17.803203998161404</v>
      </c>
      <c r="AK12" s="9">
        <v>17.803204001372556</v>
      </c>
      <c r="AL12" s="9">
        <v>17.803204003302739</v>
      </c>
      <c r="AM12" s="9">
        <v>17.803203996855906</v>
      </c>
      <c r="AN12" s="9">
        <v>17.803203995438132</v>
      </c>
      <c r="AO12" s="9">
        <v>17.803203995713261</v>
      </c>
      <c r="AP12" s="9">
        <v>17.803204005884609</v>
      </c>
      <c r="AQ12" s="9">
        <v>17.803203998723919</v>
      </c>
      <c r="AR12" s="9">
        <v>17.803203997031023</v>
      </c>
      <c r="AS12" s="9">
        <v>17.803203999799198</v>
      </c>
      <c r="AT12" s="9">
        <v>17.803204000271421</v>
      </c>
      <c r="AU12" s="9">
        <v>17.803204000478644</v>
      </c>
      <c r="AV12" s="9">
        <v>17.803203996145772</v>
      </c>
      <c r="AW12" s="9">
        <v>17.803204005065762</v>
      </c>
    </row>
    <row r="13" spans="1:50">
      <c r="B13" t="s">
        <v>64</v>
      </c>
      <c r="C13" s="9">
        <v>12378.518285616001</v>
      </c>
      <c r="D13" s="9">
        <v>12378.518285615986</v>
      </c>
      <c r="E13" s="9">
        <v>12378.518282707289</v>
      </c>
      <c r="F13" s="9">
        <v>12780.332419106931</v>
      </c>
      <c r="G13" s="9">
        <v>12533.836546017599</v>
      </c>
      <c r="H13" s="9">
        <v>12513.893164682937</v>
      </c>
      <c r="I13" s="9">
        <v>12493.157366699115</v>
      </c>
      <c r="J13" s="9">
        <v>12387.308065637286</v>
      </c>
      <c r="K13" s="9">
        <v>12334.924683759127</v>
      </c>
      <c r="L13" s="9">
        <v>12321.1670691624</v>
      </c>
      <c r="M13" s="9">
        <v>12338.375303282533</v>
      </c>
      <c r="N13" s="9">
        <v>12358.893815108131</v>
      </c>
      <c r="O13" s="9">
        <v>12392.043183357473</v>
      </c>
      <c r="P13" s="9">
        <v>12258.503028705196</v>
      </c>
      <c r="Q13" s="9">
        <v>12102.695269540873</v>
      </c>
      <c r="R13" s="9">
        <v>11960.169276563145</v>
      </c>
      <c r="S13" s="9">
        <v>12116.844001580781</v>
      </c>
      <c r="T13" s="9">
        <v>12273.518724562215</v>
      </c>
      <c r="U13" s="9">
        <v>12430.193441900883</v>
      </c>
      <c r="V13" s="9">
        <v>12586.868161996223</v>
      </c>
      <c r="W13" s="9">
        <v>12193.434084636359</v>
      </c>
      <c r="X13" s="9">
        <v>11800.00000190488</v>
      </c>
      <c r="Y13" s="9">
        <v>11770.968310253756</v>
      </c>
      <c r="Z13" s="9">
        <v>11741.936612737363</v>
      </c>
      <c r="AA13" s="9">
        <v>11712.904920854355</v>
      </c>
      <c r="AB13" s="9">
        <v>11683.873229325431</v>
      </c>
      <c r="AC13" s="9">
        <v>11654.841538330313</v>
      </c>
      <c r="AD13" s="9">
        <v>11709.674000305249</v>
      </c>
      <c r="AE13" s="9">
        <v>11764.506466665738</v>
      </c>
      <c r="AF13" s="9">
        <v>11819.338929944395</v>
      </c>
      <c r="AG13" s="9">
        <v>11874.17139525226</v>
      </c>
      <c r="AH13" s="9">
        <v>11929.003856898518</v>
      </c>
      <c r="AI13" s="9">
        <v>11952.380688190067</v>
      </c>
      <c r="AJ13" s="9">
        <v>11975.757535896868</v>
      </c>
      <c r="AK13" s="9">
        <v>11999.134370771251</v>
      </c>
      <c r="AL13" s="9">
        <v>12022.511204065515</v>
      </c>
      <c r="AM13" s="9">
        <v>12045.888041972841</v>
      </c>
      <c r="AN13" s="9">
        <v>12065.734193983917</v>
      </c>
      <c r="AO13" s="9">
        <v>12085.580337328354</v>
      </c>
      <c r="AP13" s="9">
        <v>12105.4264824698</v>
      </c>
      <c r="AQ13" s="9">
        <v>12125.27263361208</v>
      </c>
      <c r="AR13" s="9">
        <v>12145.118773297194</v>
      </c>
      <c r="AS13" s="9">
        <v>12156.821276681012</v>
      </c>
      <c r="AT13" s="9">
        <v>12168.523768835848</v>
      </c>
      <c r="AU13" s="9">
        <v>12180.226268926272</v>
      </c>
      <c r="AV13" s="9">
        <v>12191.928769021582</v>
      </c>
      <c r="AW13" s="9">
        <v>12203.631266528619</v>
      </c>
    </row>
    <row r="14" spans="1:50">
      <c r="B14" t="s">
        <v>65</v>
      </c>
      <c r="C14" s="9">
        <v>0.79462151929594249</v>
      </c>
      <c r="D14" s="9">
        <v>0.80737942481585012</v>
      </c>
      <c r="E14" s="9">
        <v>0.82033547540973728</v>
      </c>
      <c r="F14" s="9">
        <v>2.0860187291606684</v>
      </c>
      <c r="G14" s="9">
        <v>4.0315108987727317</v>
      </c>
      <c r="H14" s="9">
        <v>7.2422665693547446</v>
      </c>
      <c r="I14" s="9">
        <v>11.453802627452049</v>
      </c>
      <c r="J14" s="9">
        <v>17.07531754110699</v>
      </c>
      <c r="K14" s="9">
        <v>23.700621138874585</v>
      </c>
      <c r="L14" s="9">
        <v>32.227280724008303</v>
      </c>
      <c r="M14" s="9">
        <v>43.643197156110261</v>
      </c>
      <c r="N14" s="9">
        <v>57.540081375379529</v>
      </c>
      <c r="O14" s="9">
        <v>76.946188785422137</v>
      </c>
      <c r="P14" s="9">
        <v>102.07713579303916</v>
      </c>
      <c r="Q14" s="9">
        <v>134.35632585870661</v>
      </c>
      <c r="R14" s="9">
        <v>177.5209372333382</v>
      </c>
      <c r="S14" s="9">
        <v>223.97978898445197</v>
      </c>
      <c r="T14" s="9">
        <v>290.61507653048704</v>
      </c>
      <c r="U14" s="9">
        <v>379.97669900953213</v>
      </c>
      <c r="V14" s="9">
        <v>499.88080454773024</v>
      </c>
      <c r="W14" s="9">
        <v>641.36341183205036</v>
      </c>
      <c r="X14" s="9">
        <v>790.60996662064201</v>
      </c>
      <c r="Y14" s="9">
        <v>946.11641504817317</v>
      </c>
      <c r="Z14" s="9">
        <v>1129.1665369494601</v>
      </c>
      <c r="AA14" s="9">
        <v>1369.626739772347</v>
      </c>
      <c r="AB14" s="9">
        <v>1669.4188495562819</v>
      </c>
      <c r="AC14" s="9">
        <v>2028.3643611193395</v>
      </c>
      <c r="AD14" s="9">
        <v>2434.1800827415764</v>
      </c>
      <c r="AE14" s="9">
        <v>2856.0159827552038</v>
      </c>
      <c r="AF14" s="9">
        <v>3270.9576610496883</v>
      </c>
      <c r="AG14" s="9">
        <v>3781.0617709519638</v>
      </c>
      <c r="AH14" s="9">
        <v>4353.3996483116453</v>
      </c>
      <c r="AI14" s="9">
        <v>4883.801102966263</v>
      </c>
      <c r="AJ14" s="9">
        <v>5394.0026937942821</v>
      </c>
      <c r="AK14" s="9">
        <v>5866.2101490360028</v>
      </c>
      <c r="AL14" s="9">
        <v>6304.3375371323673</v>
      </c>
      <c r="AM14" s="9">
        <v>6725.6030357778063</v>
      </c>
      <c r="AN14" s="9">
        <v>7095.9391995870847</v>
      </c>
      <c r="AO14" s="9">
        <v>7427.331715513702</v>
      </c>
      <c r="AP14" s="9">
        <v>7727.3855570780725</v>
      </c>
      <c r="AQ14" s="9">
        <v>7998.4077377067106</v>
      </c>
      <c r="AR14" s="9">
        <v>8232.982829573788</v>
      </c>
      <c r="AS14" s="9">
        <v>8411.7513440861858</v>
      </c>
      <c r="AT14" s="9">
        <v>8555.1464730107855</v>
      </c>
      <c r="AU14" s="9">
        <v>8672.2269310652991</v>
      </c>
      <c r="AV14" s="9">
        <v>8766.8501452960591</v>
      </c>
      <c r="AW14" s="9">
        <v>8829.2760470421326</v>
      </c>
    </row>
    <row r="15" spans="1:50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0">
      <c r="A16" t="s">
        <v>66</v>
      </c>
      <c r="B16" t="s">
        <v>54</v>
      </c>
      <c r="C16" s="9">
        <v>2297.4487143286601</v>
      </c>
      <c r="D16" s="9">
        <v>2334.33499656805</v>
      </c>
      <c r="E16" s="9">
        <v>2370.789428</v>
      </c>
      <c r="F16" s="9">
        <v>2443.0154510000002</v>
      </c>
      <c r="G16" s="9">
        <v>2418.1711100000002</v>
      </c>
      <c r="H16" s="9">
        <v>2650.531547</v>
      </c>
      <c r="I16" s="9">
        <v>2585.2118369999998</v>
      </c>
      <c r="J16" s="9">
        <v>2524.1562520000002</v>
      </c>
      <c r="K16" s="9">
        <v>2171.567164</v>
      </c>
      <c r="L16" s="9">
        <v>2045.0040059999999</v>
      </c>
      <c r="M16" s="9">
        <v>2041.0908300000001</v>
      </c>
      <c r="N16" s="9">
        <v>1893.775243</v>
      </c>
      <c r="O16" s="9">
        <v>1978.864887</v>
      </c>
      <c r="P16" s="9">
        <v>2056.0633440000001</v>
      </c>
      <c r="Q16" s="9">
        <v>2091.2224460000002</v>
      </c>
      <c r="R16" s="9">
        <v>2095.4757439999998</v>
      </c>
      <c r="S16" s="9">
        <v>1723.7408820000001</v>
      </c>
      <c r="T16" s="9">
        <v>1519.1253160000001</v>
      </c>
      <c r="U16" s="9">
        <v>1476.3815</v>
      </c>
      <c r="V16" s="9">
        <v>1481.210221</v>
      </c>
      <c r="W16" s="9">
        <v>1852.7001479999999</v>
      </c>
      <c r="X16" s="9">
        <v>1928.9935399999999</v>
      </c>
      <c r="Y16" s="9">
        <v>1497.2655400000001</v>
      </c>
      <c r="Z16" s="9">
        <v>1235.488961</v>
      </c>
      <c r="AA16" s="9">
        <v>989.78029600000002</v>
      </c>
      <c r="AB16" s="9">
        <v>754.07468080000001</v>
      </c>
      <c r="AC16" s="9">
        <v>532.48669740000003</v>
      </c>
      <c r="AD16" s="9">
        <v>342.19813529999999</v>
      </c>
      <c r="AE16" s="9">
        <v>203.8265725</v>
      </c>
      <c r="AF16" s="9">
        <v>113.2999073</v>
      </c>
      <c r="AG16" s="9">
        <v>59.935945310000001</v>
      </c>
      <c r="AH16" s="9">
        <v>30.757835530000001</v>
      </c>
      <c r="AI16" s="9">
        <v>15.92748068</v>
      </c>
      <c r="AJ16" s="9">
        <v>8.0874389030000007</v>
      </c>
      <c r="AK16" s="9">
        <v>4.0582154309999998</v>
      </c>
      <c r="AL16" s="9">
        <v>2.0282413620000002</v>
      </c>
      <c r="AM16" s="9">
        <v>1.010736082</v>
      </c>
      <c r="AN16" s="9">
        <v>0.49863087890000002</v>
      </c>
      <c r="AO16" s="9">
        <v>0.2467907533</v>
      </c>
      <c r="AP16" s="9">
        <v>0.1222177611</v>
      </c>
      <c r="AQ16" s="9">
        <v>6.0496423000000001E-2</v>
      </c>
      <c r="AR16" s="9">
        <v>3.0991266699999999E-2</v>
      </c>
      <c r="AS16" s="9">
        <v>1.54689444E-2</v>
      </c>
      <c r="AT16" s="9">
        <v>7.6946060500000003E-3</v>
      </c>
      <c r="AU16" s="9">
        <v>3.8204651700000001E-3</v>
      </c>
      <c r="AV16" s="9">
        <v>1.8940588700000001E-3</v>
      </c>
      <c r="AW16" s="9">
        <v>9.2282168899999995E-4</v>
      </c>
    </row>
    <row r="17" spans="2:49">
      <c r="B17" t="s">
        <v>55</v>
      </c>
      <c r="C17" s="32">
        <v>0.99949999999999906</v>
      </c>
      <c r="D17" s="32">
        <v>0.99950000000000039</v>
      </c>
      <c r="E17" s="32">
        <v>0.99906844837758113</v>
      </c>
      <c r="F17" s="32">
        <v>0.99850321962527167</v>
      </c>
      <c r="G17" s="32">
        <v>0.99748154021766022</v>
      </c>
      <c r="H17" s="32">
        <v>0.99630411582513911</v>
      </c>
      <c r="I17" s="32">
        <v>0.99475262543065257</v>
      </c>
      <c r="J17" s="32">
        <v>0.99265927501979256</v>
      </c>
      <c r="K17" s="32">
        <v>0.98974474305853011</v>
      </c>
      <c r="L17" s="32">
        <v>0.98610251701412532</v>
      </c>
      <c r="M17" s="32">
        <v>0.98160370402374775</v>
      </c>
      <c r="N17" s="32">
        <v>0.97597811312897897</v>
      </c>
      <c r="O17" s="32">
        <v>0.9689317847972595</v>
      </c>
      <c r="P17" s="32">
        <v>0.96004691010763776</v>
      </c>
      <c r="Q17" s="32">
        <v>0.94894159388893984</v>
      </c>
      <c r="R17" s="32">
        <v>0.93535413707616188</v>
      </c>
      <c r="S17" s="32">
        <v>0.91896698211710437</v>
      </c>
      <c r="T17" s="32">
        <v>0.8996337462014109</v>
      </c>
      <c r="U17" s="32">
        <v>0.87724653537406927</v>
      </c>
      <c r="V17" s="32">
        <v>0.8519345031199862</v>
      </c>
      <c r="W17" s="32">
        <v>0.82393854262335908</v>
      </c>
      <c r="X17" s="32">
        <v>0.79382984554517844</v>
      </c>
      <c r="Y17" s="32">
        <v>0.74778634652154741</v>
      </c>
      <c r="Z17" s="32">
        <v>0.67181899196927597</v>
      </c>
      <c r="AA17" s="32">
        <v>0.56112478990091419</v>
      </c>
      <c r="AB17" s="32">
        <v>0.43762350565227465</v>
      </c>
      <c r="AC17" s="32">
        <v>0.31428563644379665</v>
      </c>
      <c r="AD17" s="32">
        <v>0.20632831348523129</v>
      </c>
      <c r="AE17" s="32">
        <v>0.1243173688051083</v>
      </c>
      <c r="AF17" s="32">
        <v>6.9806157765049823E-2</v>
      </c>
      <c r="AG17" s="32">
        <v>3.7295455076902934E-2</v>
      </c>
      <c r="AH17" s="32">
        <v>1.9320276846386823E-2</v>
      </c>
      <c r="AI17" s="32">
        <v>9.835106634387027E-3</v>
      </c>
      <c r="AJ17" s="32">
        <v>4.9600704370772021E-3</v>
      </c>
      <c r="AK17" s="32">
        <v>2.489430205214842E-3</v>
      </c>
      <c r="AL17" s="32">
        <v>1.2463747597005193E-3</v>
      </c>
      <c r="AM17" s="32">
        <v>6.23254702170154E-4</v>
      </c>
      <c r="AN17" s="32">
        <v>3.1146404280703088E-4</v>
      </c>
      <c r="AO17" s="32">
        <v>1.5560000871518796E-4</v>
      </c>
      <c r="AP17" s="32">
        <v>7.7721088130174365E-5</v>
      </c>
      <c r="AQ17" s="32">
        <v>3.8817689411789075E-5</v>
      </c>
      <c r="AR17" s="32">
        <v>1.9387461275613781E-5</v>
      </c>
      <c r="AS17" s="32">
        <v>9.682551121945843E-6</v>
      </c>
      <c r="AT17" s="32">
        <v>4.8354705905707748E-6</v>
      </c>
      <c r="AU17" s="32">
        <v>2.4147326733829734E-6</v>
      </c>
      <c r="AV17" s="32">
        <v>1.2058165634577705E-6</v>
      </c>
      <c r="AW17" s="32">
        <v>6.0210924965710922E-7</v>
      </c>
    </row>
    <row r="18" spans="2:49">
      <c r="B18" t="s">
        <v>56</v>
      </c>
      <c r="C18" s="33">
        <v>30996.0941631817</v>
      </c>
      <c r="D18" s="33">
        <v>31493.7464809423</v>
      </c>
      <c r="E18" s="33">
        <v>31999.388770000001</v>
      </c>
      <c r="F18" s="33">
        <v>32682.437839999999</v>
      </c>
      <c r="G18" s="33">
        <v>33303.074869999997</v>
      </c>
      <c r="H18" s="33">
        <v>34121.937299999998</v>
      </c>
      <c r="I18" s="33">
        <v>34830.442580000003</v>
      </c>
      <c r="J18" s="33">
        <v>35438.924489999998</v>
      </c>
      <c r="K18" s="33">
        <v>35661.350810000004</v>
      </c>
      <c r="L18" s="33">
        <v>35744.980519999997</v>
      </c>
      <c r="M18" s="33">
        <v>35820.097419999998</v>
      </c>
      <c r="N18" s="33">
        <v>35743.767310000003</v>
      </c>
      <c r="O18" s="33">
        <v>35756.724990000002</v>
      </c>
      <c r="P18" s="33">
        <v>36024.952089999999</v>
      </c>
      <c r="Q18" s="33">
        <v>36314.926930000001</v>
      </c>
      <c r="R18" s="33">
        <v>36594.656329999998</v>
      </c>
      <c r="S18" s="33">
        <v>36488.664389999998</v>
      </c>
      <c r="T18" s="33">
        <v>36183.356489999998</v>
      </c>
      <c r="U18" s="33">
        <v>35649.551520000001</v>
      </c>
      <c r="V18" s="33">
        <v>35033.729299999999</v>
      </c>
      <c r="W18" s="33">
        <v>34825.62184</v>
      </c>
      <c r="X18" s="33">
        <v>34706.04939</v>
      </c>
      <c r="Y18" s="33">
        <v>34153.745080000001</v>
      </c>
      <c r="Z18" s="33">
        <v>33364.308440000001</v>
      </c>
      <c r="AA18" s="33">
        <v>32368.117999999999</v>
      </c>
      <c r="AB18" s="33">
        <v>31187.843000000001</v>
      </c>
      <c r="AC18" s="33">
        <v>29849.059120000002</v>
      </c>
      <c r="AD18" s="33">
        <v>28393.121159999999</v>
      </c>
      <c r="AE18" s="33">
        <v>26879.621859999999</v>
      </c>
      <c r="AF18" s="33">
        <v>25360.556059999999</v>
      </c>
      <c r="AG18" s="33">
        <v>23874.11664</v>
      </c>
      <c r="AH18" s="33">
        <v>22443.193859999999</v>
      </c>
      <c r="AI18" s="33">
        <v>21079.416799999999</v>
      </c>
      <c r="AJ18" s="33">
        <v>19786.305680000001</v>
      </c>
      <c r="AK18" s="33">
        <v>18563.939989999999</v>
      </c>
      <c r="AL18" s="33">
        <v>17410.53628</v>
      </c>
      <c r="AM18" s="33">
        <v>16323.388499999999</v>
      </c>
      <c r="AN18" s="33">
        <v>15303.67535</v>
      </c>
      <c r="AO18" s="33">
        <v>14347.442429999999</v>
      </c>
      <c r="AP18" s="33">
        <v>13450.849490000001</v>
      </c>
      <c r="AQ18" s="33">
        <v>12610.231900000001</v>
      </c>
      <c r="AR18" s="33">
        <v>11769.580760000001</v>
      </c>
      <c r="AS18" s="33">
        <v>10984.95751</v>
      </c>
      <c r="AT18" s="33">
        <v>10252.63471</v>
      </c>
      <c r="AU18" s="33">
        <v>9569.1295470000005</v>
      </c>
      <c r="AV18" s="33">
        <v>8931.1894709999997</v>
      </c>
      <c r="AW18" s="33">
        <v>8335.7777619999997</v>
      </c>
    </row>
    <row r="19" spans="2:49">
      <c r="B19" t="s">
        <v>57</v>
      </c>
      <c r="C19" s="32">
        <v>0.99992463959903377</v>
      </c>
      <c r="D19" s="32">
        <v>0.99992463959903333</v>
      </c>
      <c r="E19" s="32">
        <v>0.9999246395525615</v>
      </c>
      <c r="F19" s="32">
        <v>0.99981824855860846</v>
      </c>
      <c r="G19" s="32">
        <v>0.9996482091484572</v>
      </c>
      <c r="H19" s="32">
        <v>0.99938764183152817</v>
      </c>
      <c r="I19" s="32">
        <v>0.99904213470311543</v>
      </c>
      <c r="J19" s="32">
        <v>0.99858479812285594</v>
      </c>
      <c r="K19" s="32">
        <v>0.99804197794238891</v>
      </c>
      <c r="L19" s="32">
        <v>0.99735111824990752</v>
      </c>
      <c r="M19" s="32">
        <v>0.99644024083013849</v>
      </c>
      <c r="N19" s="32">
        <v>0.9953346159646288</v>
      </c>
      <c r="O19" s="32">
        <v>0.9938358616656614</v>
      </c>
      <c r="P19" s="32">
        <v>0.99184354442378753</v>
      </c>
      <c r="Q19" s="32">
        <v>0.9892680146087004</v>
      </c>
      <c r="R19" s="32">
        <v>0.98601360396035598</v>
      </c>
      <c r="S19" s="32">
        <v>0.98262688115435637</v>
      </c>
      <c r="T19" s="32">
        <v>0.97883573080258557</v>
      </c>
      <c r="U19" s="32">
        <v>0.974163736163566</v>
      </c>
      <c r="V19" s="32">
        <v>0.96829013149645216</v>
      </c>
      <c r="W19" s="32">
        <v>0.95934865010036274</v>
      </c>
      <c r="X19" s="32">
        <v>0.94835813905486732</v>
      </c>
      <c r="Y19" s="32">
        <v>0.937336445573003</v>
      </c>
      <c r="Z19" s="32">
        <v>0.9238162450207078</v>
      </c>
      <c r="AA19" s="32">
        <v>0.90591081872270596</v>
      </c>
      <c r="AB19" s="32">
        <v>0.88306362996510213</v>
      </c>
      <c r="AC19" s="32">
        <v>0.85544584220456854</v>
      </c>
      <c r="AD19" s="32">
        <v>0.82419518985054452</v>
      </c>
      <c r="AE19" s="32">
        <v>0.79045070093355041</v>
      </c>
      <c r="AF19" s="32">
        <v>0.7556016425771207</v>
      </c>
      <c r="AG19" s="32">
        <v>0.72075190275285839</v>
      </c>
      <c r="AH19" s="32">
        <v>0.68659011015158511</v>
      </c>
      <c r="AI19" s="32">
        <v>0.65265683417392495</v>
      </c>
      <c r="AJ19" s="32">
        <v>0.61958696678686709</v>
      </c>
      <c r="AK19" s="32">
        <v>0.5877374975944919</v>
      </c>
      <c r="AL19" s="32">
        <v>0.55719347012973275</v>
      </c>
      <c r="AM19" s="32">
        <v>0.52799808569005457</v>
      </c>
      <c r="AN19" s="32">
        <v>0.50037650648709153</v>
      </c>
      <c r="AO19" s="32">
        <v>0.47415675589475675</v>
      </c>
      <c r="AP19" s="32">
        <v>0.44925720331858154</v>
      </c>
      <c r="AQ19" s="32">
        <v>0.42562719734480153</v>
      </c>
      <c r="AR19" s="32">
        <v>0.40236821802325806</v>
      </c>
      <c r="AS19" s="32">
        <v>0.38012429691111055</v>
      </c>
      <c r="AT19" s="32">
        <v>0.35894736548350792</v>
      </c>
      <c r="AU19" s="32">
        <v>0.33883815974981951</v>
      </c>
      <c r="AV19" s="32">
        <v>0.31978148961183528</v>
      </c>
      <c r="AW19" s="32">
        <v>0.3020236617956375</v>
      </c>
    </row>
    <row r="20" spans="2:49">
      <c r="B20" t="s">
        <v>58</v>
      </c>
      <c r="C20" s="9">
        <v>29.084680666685234</v>
      </c>
      <c r="D20" s="9">
        <v>29.084680666685262</v>
      </c>
      <c r="E20" s="9">
        <v>29.087200517303046</v>
      </c>
      <c r="F20" s="9">
        <v>28.981286327757463</v>
      </c>
      <c r="G20" s="9">
        <v>28.345355947681412</v>
      </c>
      <c r="H20" s="9">
        <v>28.927254139881569</v>
      </c>
      <c r="I20" s="9">
        <v>28.752621534545739</v>
      </c>
      <c r="J20" s="9">
        <v>28.447533465516539</v>
      </c>
      <c r="K20" s="9">
        <v>28.196899034828693</v>
      </c>
      <c r="L20" s="9">
        <v>28.203450471301313</v>
      </c>
      <c r="M20" s="9">
        <v>28.471239307981712</v>
      </c>
      <c r="N20" s="9">
        <v>28.653727731811429</v>
      </c>
      <c r="O20" s="9">
        <v>28.935770735038396</v>
      </c>
      <c r="P20" s="9">
        <v>29.179060503406006</v>
      </c>
      <c r="Q20" s="9">
        <v>28.728026001681631</v>
      </c>
      <c r="R20" s="9">
        <v>28.628723868015378</v>
      </c>
      <c r="S20" s="9">
        <v>27.975498884178496</v>
      </c>
      <c r="T20" s="9">
        <v>27.650466399999999</v>
      </c>
      <c r="U20" s="9">
        <v>26.791096901471594</v>
      </c>
      <c r="V20" s="9">
        <v>26.264151271652786</v>
      </c>
      <c r="W20" s="9">
        <v>25.829104889438504</v>
      </c>
      <c r="X20" s="9">
        <v>25.425859111799234</v>
      </c>
      <c r="Y20" s="9">
        <v>25.083760941905844</v>
      </c>
      <c r="Z20" s="9">
        <v>24.783325564413612</v>
      </c>
      <c r="AA20" s="9">
        <v>24.513245114359698</v>
      </c>
      <c r="AB20" s="9">
        <v>24.278079482502481</v>
      </c>
      <c r="AC20" s="9">
        <v>24.072513489862533</v>
      </c>
      <c r="AD20" s="9">
        <v>23.891991740839146</v>
      </c>
      <c r="AE20" s="9">
        <v>23.739238264806527</v>
      </c>
      <c r="AF20" s="9">
        <v>23.610467846321207</v>
      </c>
      <c r="AG20" s="9">
        <v>23.486741901187614</v>
      </c>
      <c r="AH20" s="9">
        <v>23.368686979371045</v>
      </c>
      <c r="AI20" s="9">
        <v>23.266070288145148</v>
      </c>
      <c r="AJ20" s="9">
        <v>23.174457177784969</v>
      </c>
      <c r="AK20" s="9">
        <v>23.091615486483754</v>
      </c>
      <c r="AL20" s="9">
        <v>23.017033275521776</v>
      </c>
      <c r="AM20" s="9">
        <v>22.945851594080867</v>
      </c>
      <c r="AN20" s="9">
        <v>22.878587403772205</v>
      </c>
      <c r="AO20" s="9">
        <v>22.816569253851544</v>
      </c>
      <c r="AP20" s="9">
        <v>22.756726203068524</v>
      </c>
      <c r="AQ20" s="9">
        <v>22.696984542089741</v>
      </c>
      <c r="AR20" s="9">
        <v>22.518188615220165</v>
      </c>
      <c r="AS20" s="9">
        <v>22.453312801217475</v>
      </c>
      <c r="AT20" s="9">
        <v>22.386667027675152</v>
      </c>
      <c r="AU20" s="9">
        <v>22.318601978176652</v>
      </c>
      <c r="AV20" s="9">
        <v>22.248947021022317</v>
      </c>
      <c r="AW20" s="9">
        <v>22.174075797832302</v>
      </c>
    </row>
    <row r="21" spans="2:49">
      <c r="B21" t="s">
        <v>82</v>
      </c>
      <c r="C21" s="9">
        <v>66820.562204335627</v>
      </c>
      <c r="D21" s="9">
        <v>67893.387944249567</v>
      </c>
      <c r="E21" s="9">
        <v>68959.627476538182</v>
      </c>
      <c r="F21" s="9">
        <v>70801.730288566541</v>
      </c>
      <c r="G21" s="9">
        <v>68543.920855349876</v>
      </c>
      <c r="H21" s="9">
        <v>76672.599665842456</v>
      </c>
      <c r="I21" s="9">
        <v>74331.617535888741</v>
      </c>
      <c r="J21" s="9">
        <v>71806.01945096282</v>
      </c>
      <c r="K21" s="9">
        <v>61231.460070657275</v>
      </c>
      <c r="L21" s="9">
        <v>57676.169196833769</v>
      </c>
      <c r="M21" s="9">
        <v>58112.385470257017</v>
      </c>
      <c r="N21" s="9">
        <v>54263.720198167022</v>
      </c>
      <c r="O21" s="9">
        <v>57259.980685849659</v>
      </c>
      <c r="P21" s="9">
        <v>59993.996713411281</v>
      </c>
      <c r="Q21" s="9">
        <v>60076.69280398827</v>
      </c>
      <c r="R21" s="9">
        <v>59990.796447100081</v>
      </c>
      <c r="S21" s="9">
        <v>48222.511121003859</v>
      </c>
      <c r="T21" s="9">
        <v>42004.523507447389</v>
      </c>
      <c r="U21" s="9">
        <v>39553.879830039987</v>
      </c>
      <c r="V21" s="9">
        <v>38902.729309462258</v>
      </c>
      <c r="W21" s="9">
        <v>47853.58645137024</v>
      </c>
      <c r="X21" s="9">
        <v>49046.317975610866</v>
      </c>
      <c r="Y21" s="9">
        <v>37557.050871913561</v>
      </c>
      <c r="Z21" s="9">
        <v>30619.525151702117</v>
      </c>
      <c r="AA21" s="9">
        <v>24262.727005211495</v>
      </c>
      <c r="AB21" s="9">
        <v>18307.485036205086</v>
      </c>
      <c r="AC21" s="9">
        <v>12818.293206333849</v>
      </c>
      <c r="AD21" s="9">
        <v>8175.7950223181551</v>
      </c>
      <c r="AE21" s="9">
        <v>4838.6875692763615</v>
      </c>
      <c r="AF21" s="9">
        <v>2675.0638182978232</v>
      </c>
      <c r="AG21" s="9">
        <v>1407.7000780996664</v>
      </c>
      <c r="AH21" s="9">
        <v>718.77023066354707</v>
      </c>
      <c r="AI21" s="9">
        <v>370.56988501395392</v>
      </c>
      <c r="AJ21" s="9">
        <v>187.42200653552578</v>
      </c>
      <c r="AK21" s="9">
        <v>93.710750293966939</v>
      </c>
      <c r="AL21" s="9">
        <v>46.684098919943615</v>
      </c>
      <c r="AM21" s="9">
        <v>23.192200138354753</v>
      </c>
      <c r="AN21" s="9">
        <v>11.407970145133405</v>
      </c>
      <c r="AO21" s="9">
        <v>5.6309183138796417</v>
      </c>
      <c r="AP21" s="9">
        <v>2.7812761265047392</v>
      </c>
      <c r="AQ21" s="9">
        <v>1.3730863776827222</v>
      </c>
      <c r="AR21" s="9">
        <v>0.69786718897519195</v>
      </c>
      <c r="AS21" s="9">
        <v>0.34732904731784131</v>
      </c>
      <c r="AT21" s="9">
        <v>0.17225658355048473</v>
      </c>
      <c r="AU21" s="9">
        <v>8.5267441500717009E-2</v>
      </c>
      <c r="AV21" s="9">
        <v>4.2140815453327402E-2</v>
      </c>
      <c r="AW21" s="9">
        <v>2.0462718079769626E-2</v>
      </c>
    </row>
    <row r="22" spans="2:49">
      <c r="B22" s="30" t="s">
        <v>60</v>
      </c>
      <c r="C22" s="9">
        <v>0</v>
      </c>
      <c r="D22" s="9">
        <v>0</v>
      </c>
      <c r="E22" s="9">
        <v>0</v>
      </c>
      <c r="F22" s="9">
        <v>0</v>
      </c>
      <c r="G22" s="9">
        <v>-171.22426633853431</v>
      </c>
      <c r="H22" s="9">
        <v>-196.01709785605902</v>
      </c>
      <c r="I22" s="9">
        <v>-176.20625637401321</v>
      </c>
      <c r="J22" s="9">
        <v>-119.16843738908243</v>
      </c>
      <c r="K22" s="9">
        <v>-65.710622270201284</v>
      </c>
      <c r="L22" s="9">
        <v>151.53270899460676</v>
      </c>
      <c r="M22" s="9">
        <v>163.68733272281369</v>
      </c>
      <c r="N22" s="9">
        <v>-1554.5823873670711</v>
      </c>
      <c r="O22" s="9">
        <v>-1566.6991004512981</v>
      </c>
      <c r="P22" s="9">
        <v>-2335.9928867947251</v>
      </c>
      <c r="Q22" s="9">
        <v>-3008.0447341768199</v>
      </c>
      <c r="R22" s="9">
        <v>-2737.1465538385796</v>
      </c>
      <c r="S22" s="9">
        <v>-4048.9274097895141</v>
      </c>
      <c r="T22" s="9">
        <v>-1723.6903990000001</v>
      </c>
      <c r="U22" s="9">
        <v>-2053.4258518129968</v>
      </c>
      <c r="V22" s="9">
        <v>-1886.9171714810802</v>
      </c>
      <c r="W22" s="9">
        <v>-2252.1309709597213</v>
      </c>
      <c r="X22" s="9">
        <v>-2239.1335439638628</v>
      </c>
      <c r="Y22" s="9">
        <v>-1670.9907498205159</v>
      </c>
      <c r="Z22" s="9">
        <v>-1331.6504748964392</v>
      </c>
      <c r="AA22" s="9">
        <v>-1032.9481895200115</v>
      </c>
      <c r="AB22" s="9">
        <v>-764.07776475422452</v>
      </c>
      <c r="AC22" s="9">
        <v>-525.07258756907754</v>
      </c>
      <c r="AD22" s="9">
        <v>-329.03097201898873</v>
      </c>
      <c r="AE22" s="9">
        <v>-191.3302013696709</v>
      </c>
      <c r="AF22" s="9">
        <v>-103.95764439488141</v>
      </c>
      <c r="AG22" s="9">
        <v>-53.78190752689752</v>
      </c>
      <c r="AH22" s="9">
        <v>-27.003794099922693</v>
      </c>
      <c r="AI22" s="9">
        <v>-13.696928279307542</v>
      </c>
      <c r="AJ22" s="9">
        <v>-6.8208759140648798</v>
      </c>
      <c r="AK22" s="9">
        <v>-3.3603901694349849</v>
      </c>
      <c r="AL22" s="9">
        <v>-1.6505605256324971</v>
      </c>
      <c r="AM22" s="9">
        <v>-0.80893643255574676</v>
      </c>
      <c r="AN22" s="9">
        <v>-0.39314481078832525</v>
      </c>
      <c r="AO22" s="9">
        <v>-0.19178117871466921</v>
      </c>
      <c r="AP22" s="9">
        <v>-9.3657568993636239E-2</v>
      </c>
      <c r="AQ22" s="9">
        <v>-4.572354616615637E-2</v>
      </c>
      <c r="AR22" s="9">
        <v>-2.232894762878717E-2</v>
      </c>
      <c r="AS22" s="9">
        <v>-1.0995341978209516E-2</v>
      </c>
      <c r="AT22" s="9">
        <v>-5.3963479160478939E-3</v>
      </c>
      <c r="AU22" s="9">
        <v>-2.6441314779731078E-3</v>
      </c>
      <c r="AV22" s="9">
        <v>-1.2939069926122498E-3</v>
      </c>
      <c r="AW22" s="9">
        <v>-6.2224393814115729E-4</v>
      </c>
    </row>
    <row r="23" spans="2:49">
      <c r="B23" t="s">
        <v>67</v>
      </c>
      <c r="C23" s="9">
        <v>2776.8861244491145</v>
      </c>
      <c r="D23" s="9">
        <v>2776.8861244491163</v>
      </c>
      <c r="E23" s="9">
        <v>2776.8861242083035</v>
      </c>
      <c r="F23" s="9">
        <v>2719.0920356981665</v>
      </c>
      <c r="G23" s="9">
        <v>2661.8998885496353</v>
      </c>
      <c r="H23" s="9">
        <v>2605.817378806456</v>
      </c>
      <c r="I23" s="9">
        <v>2554.9368928688282</v>
      </c>
      <c r="J23" s="9">
        <v>2507.1464618715136</v>
      </c>
      <c r="K23" s="9">
        <v>2466.1463457893501</v>
      </c>
      <c r="L23" s="9">
        <v>2428.4691880061173</v>
      </c>
      <c r="M23" s="9">
        <v>2392.4865053616686</v>
      </c>
      <c r="N23" s="9">
        <v>2360.4029358799817</v>
      </c>
      <c r="O23" s="9">
        <v>2336.7005054957103</v>
      </c>
      <c r="P23" s="9">
        <v>2314.5294309032529</v>
      </c>
      <c r="Q23" s="9">
        <v>2291.3074770390531</v>
      </c>
      <c r="R23" s="9">
        <v>2268.6532927374774</v>
      </c>
      <c r="S23" s="9">
        <v>2247.8990418945004</v>
      </c>
      <c r="T23" s="9">
        <v>2224.8676476330484</v>
      </c>
      <c r="U23" s="9">
        <v>2200.4731285602925</v>
      </c>
      <c r="V23" s="9">
        <v>2175.363846053976</v>
      </c>
      <c r="W23" s="9">
        <v>2135.4429392153447</v>
      </c>
      <c r="X23" s="9">
        <v>2103.0236433819246</v>
      </c>
      <c r="Y23" s="9">
        <v>2078.5913687198154</v>
      </c>
      <c r="Z23" s="9">
        <v>2056.722205737135</v>
      </c>
      <c r="AA23" s="9">
        <v>2037.0053566677316</v>
      </c>
      <c r="AB23" s="9">
        <v>2019.3409884391783</v>
      </c>
      <c r="AC23" s="9">
        <v>2003.3588408872502</v>
      </c>
      <c r="AD23" s="9">
        <v>1959.366394878421</v>
      </c>
      <c r="AE23" s="9">
        <v>1913.1218260912083</v>
      </c>
      <c r="AF23" s="9">
        <v>1863.3863599468796</v>
      </c>
      <c r="AG23" s="9">
        <v>1809.489812541447</v>
      </c>
      <c r="AH23" s="9">
        <v>1749.5448025626731</v>
      </c>
      <c r="AI23" s="9">
        <v>1676.9210849624421</v>
      </c>
      <c r="AJ23" s="9">
        <v>1594.4161505511508</v>
      </c>
      <c r="AK23" s="9">
        <v>1499.7304531101624</v>
      </c>
      <c r="AL23" s="9">
        <v>1393.1010912857498</v>
      </c>
      <c r="AM23" s="9">
        <v>1267.9424140574054</v>
      </c>
      <c r="AN23" s="9">
        <v>1206.0653279299092</v>
      </c>
      <c r="AO23" s="9">
        <v>1135.2268003710112</v>
      </c>
      <c r="AP23" s="9">
        <v>1053.3229338000331</v>
      </c>
      <c r="AQ23" s="9">
        <v>957.53855702716203</v>
      </c>
      <c r="AR23" s="9">
        <v>844.0168277118396</v>
      </c>
      <c r="AS23" s="9">
        <v>826.11184238072849</v>
      </c>
      <c r="AT23" s="9">
        <v>806.12536180040263</v>
      </c>
      <c r="AU23" s="9">
        <v>783.67188513000633</v>
      </c>
      <c r="AV23" s="9">
        <v>758.26452751948113</v>
      </c>
      <c r="AW23" s="9">
        <v>729.27930731170807</v>
      </c>
    </row>
    <row r="24" spans="2:49">
      <c r="B24" t="s">
        <v>68</v>
      </c>
      <c r="C24" s="9">
        <v>224.33105969362265</v>
      </c>
      <c r="D24" s="9">
        <v>224.33105969362265</v>
      </c>
      <c r="E24" s="9">
        <v>224.33105968435106</v>
      </c>
      <c r="F24" s="9">
        <v>212.7559712012384</v>
      </c>
      <c r="G24" s="9">
        <v>212.3771025269555</v>
      </c>
      <c r="H24" s="9">
        <v>208.23394799471353</v>
      </c>
      <c r="I24" s="9">
        <v>204.50690068956601</v>
      </c>
      <c r="J24" s="9">
        <v>202.39639225897594</v>
      </c>
      <c r="K24" s="9">
        <v>199.93201493857609</v>
      </c>
      <c r="L24" s="9">
        <v>197.09733450268155</v>
      </c>
      <c r="M24" s="9">
        <v>193.9061218661823</v>
      </c>
      <c r="N24" s="9">
        <v>190.98820423459395</v>
      </c>
      <c r="O24" s="9">
        <v>188.56458707399045</v>
      </c>
      <c r="P24" s="9">
        <v>188.81012029198604</v>
      </c>
      <c r="Q24" s="9">
        <v>189.3220828790331</v>
      </c>
      <c r="R24" s="9">
        <v>189.68404546830484</v>
      </c>
      <c r="S24" s="9">
        <v>185.51852626004825</v>
      </c>
      <c r="T24" s="9">
        <v>181.27382196184274</v>
      </c>
      <c r="U24" s="9">
        <v>177.02645887222062</v>
      </c>
      <c r="V24" s="9">
        <v>172.82804722979435</v>
      </c>
      <c r="W24" s="9">
        <v>175.13055999706833</v>
      </c>
      <c r="X24" s="9">
        <v>178.22234266035554</v>
      </c>
      <c r="Y24" s="9">
        <v>176.58626839511956</v>
      </c>
      <c r="Z24" s="9">
        <v>175.16039071571299</v>
      </c>
      <c r="AA24" s="9">
        <v>173.91120054652441</v>
      </c>
      <c r="AB24" s="9">
        <v>172.83147025386523</v>
      </c>
      <c r="AC24" s="9">
        <v>171.8906975219484</v>
      </c>
      <c r="AD24" s="9">
        <v>167.32885940658278</v>
      </c>
      <c r="AE24" s="9">
        <v>162.618111697046</v>
      </c>
      <c r="AF24" s="9">
        <v>157.65571750884493</v>
      </c>
      <c r="AG24" s="9">
        <v>152.38872273850816</v>
      </c>
      <c r="AH24" s="9">
        <v>146.66310976242337</v>
      </c>
      <c r="AI24" s="9">
        <v>140.30017343289447</v>
      </c>
      <c r="AJ24" s="9">
        <v>133.13697660801944</v>
      </c>
      <c r="AK24" s="9">
        <v>124.98655381138714</v>
      </c>
      <c r="AL24" s="9">
        <v>115.87438494396886</v>
      </c>
      <c r="AM24" s="9">
        <v>105.2593556598499</v>
      </c>
      <c r="AN24" s="9">
        <v>99.957889752792397</v>
      </c>
      <c r="AO24" s="9">
        <v>93.932336622262198</v>
      </c>
      <c r="AP24" s="9">
        <v>87.012459648519368</v>
      </c>
      <c r="AQ24" s="9">
        <v>78.9704764866175</v>
      </c>
      <c r="AR24" s="9">
        <v>69.494324685052732</v>
      </c>
      <c r="AS24" s="9">
        <v>67.954593019135203</v>
      </c>
      <c r="AT24" s="9">
        <v>66.246767222353697</v>
      </c>
      <c r="AU24" s="9">
        <v>64.3396820130463</v>
      </c>
      <c r="AV24" s="9">
        <v>62.19397621610927</v>
      </c>
      <c r="AW24" s="9">
        <v>59.759205401982626</v>
      </c>
    </row>
    <row r="25" spans="2:49">
      <c r="B25" t="s">
        <v>69</v>
      </c>
      <c r="C25" s="9">
        <v>86.072623793857446</v>
      </c>
      <c r="D25" s="9">
        <v>87.45454760984687</v>
      </c>
      <c r="E25" s="9">
        <v>88.858658658560017</v>
      </c>
      <c r="F25" s="9">
        <v>88.866556437944382</v>
      </c>
      <c r="G25" s="9">
        <v>88.649451284813154</v>
      </c>
      <c r="H25" s="9">
        <v>88.915537214884239</v>
      </c>
      <c r="I25" s="9">
        <v>88.989582742591338</v>
      </c>
      <c r="J25" s="9">
        <v>88.850574147635228</v>
      </c>
      <c r="K25" s="9">
        <v>87.946109985993587</v>
      </c>
      <c r="L25" s="9">
        <v>86.805583818698864</v>
      </c>
      <c r="M25" s="9">
        <v>85.699099698090336</v>
      </c>
      <c r="N25" s="9">
        <v>84.369693297934916</v>
      </c>
      <c r="O25" s="9">
        <v>83.552757359004104</v>
      </c>
      <c r="P25" s="9">
        <v>83.380811859184647</v>
      </c>
      <c r="Q25" s="9">
        <v>83.208663602835855</v>
      </c>
      <c r="R25" s="9">
        <v>83.020587579650865</v>
      </c>
      <c r="S25" s="9">
        <v>82.022833722290983</v>
      </c>
      <c r="T25" s="9">
        <v>80.503179237374283</v>
      </c>
      <c r="U25" s="9">
        <v>78.445880164985738</v>
      </c>
      <c r="V25" s="9">
        <v>76.211108111661858</v>
      </c>
      <c r="W25" s="9">
        <v>74.368128262011695</v>
      </c>
      <c r="X25" s="9">
        <v>72.987642435550825</v>
      </c>
      <c r="Y25" s="9">
        <v>70.991679732744856</v>
      </c>
      <c r="Z25" s="9">
        <v>68.621114047610916</v>
      </c>
      <c r="AA25" s="9">
        <v>65.93402975125322</v>
      </c>
      <c r="AB25" s="9">
        <v>62.978889710905904</v>
      </c>
      <c r="AC25" s="9">
        <v>59.798376480218209</v>
      </c>
      <c r="AD25" s="9">
        <v>55.632527446615413</v>
      </c>
      <c r="AE25" s="9">
        <v>51.423991257444357</v>
      </c>
      <c r="AF25" s="9">
        <v>47.256514242872178</v>
      </c>
      <c r="AG25" s="9">
        <v>43.199970843506243</v>
      </c>
      <c r="AH25" s="9">
        <v>39.265373170669491</v>
      </c>
      <c r="AI25" s="9">
        <v>35.348518490631534</v>
      </c>
      <c r="AJ25" s="9">
        <v>31.547605335933973</v>
      </c>
      <c r="AK25" s="9">
        <v>27.840906132712561</v>
      </c>
      <c r="AL25" s="9">
        <v>24.25463709153814</v>
      </c>
      <c r="AM25" s="9">
        <v>20.697116620286888</v>
      </c>
      <c r="AN25" s="9">
        <v>18.457232229530618</v>
      </c>
      <c r="AO25" s="9">
        <v>16.287601163316186</v>
      </c>
      <c r="AP25" s="9">
        <v>14.168088246909479</v>
      </c>
      <c r="AQ25" s="9">
        <v>12.074783257303888</v>
      </c>
      <c r="AR25" s="9">
        <v>9.9337242165535038</v>
      </c>
      <c r="AS25" s="9">
        <v>9.0748034870601195</v>
      </c>
      <c r="AT25" s="9">
        <v>8.2649088650061167</v>
      </c>
      <c r="AU25" s="9">
        <v>7.4990577911507339</v>
      </c>
      <c r="AV25" s="9">
        <v>6.772204164414779</v>
      </c>
      <c r="AW25" s="9">
        <v>6.0791102321757</v>
      </c>
    </row>
    <row r="26" spans="2:49">
      <c r="B26" t="s">
        <v>70</v>
      </c>
      <c r="C26" s="9">
        <v>27.122100452334202</v>
      </c>
      <c r="D26" s="9">
        <v>27.557554547988399</v>
      </c>
      <c r="E26" s="9">
        <v>28</v>
      </c>
      <c r="F26" s="9">
        <v>28.117913869999999</v>
      </c>
      <c r="G26" s="9">
        <v>28.164838339999999</v>
      </c>
      <c r="H26" s="9">
        <v>28.36581945</v>
      </c>
      <c r="I26" s="9">
        <v>28.50646167</v>
      </c>
      <c r="J26" s="9">
        <v>28.579251410000001</v>
      </c>
      <c r="K26" s="9">
        <v>28.40492922</v>
      </c>
      <c r="L26" s="9">
        <v>28.152126519999999</v>
      </c>
      <c r="M26" s="9">
        <v>27.90784288</v>
      </c>
      <c r="N26" s="9">
        <v>27.58817337</v>
      </c>
      <c r="O26" s="9">
        <v>27.34144427</v>
      </c>
      <c r="P26" s="9">
        <v>27.306864879999999</v>
      </c>
      <c r="Q26" s="9">
        <v>27.273588019999998</v>
      </c>
      <c r="R26" s="9">
        <v>27.236597799999998</v>
      </c>
      <c r="S26" s="9">
        <v>26.93538422</v>
      </c>
      <c r="T26" s="9">
        <v>26.519351360000002</v>
      </c>
      <c r="U26" s="9">
        <v>25.922164169999999</v>
      </c>
      <c r="V26" s="9">
        <v>25.261582669999999</v>
      </c>
      <c r="W26" s="9">
        <v>24.846166589999999</v>
      </c>
      <c r="X26" s="9">
        <v>24.488676099999999</v>
      </c>
      <c r="Y26" s="9">
        <v>23.89329712</v>
      </c>
      <c r="Z26" s="9">
        <v>23.174279479999999</v>
      </c>
      <c r="AA26" s="9">
        <v>22.350330840000002</v>
      </c>
      <c r="AB26" s="9">
        <v>21.43540595</v>
      </c>
      <c r="AC26" s="9">
        <v>20.444705320000001</v>
      </c>
      <c r="AD26" s="9">
        <v>19.401912939999999</v>
      </c>
      <c r="AE26" s="9">
        <v>18.340253820000001</v>
      </c>
      <c r="AF26" s="9">
        <v>17.28829258</v>
      </c>
      <c r="AG26" s="9">
        <v>16.26664469</v>
      </c>
      <c r="AH26" s="9">
        <v>15.28731808</v>
      </c>
      <c r="AI26" s="9">
        <v>14.35606567</v>
      </c>
      <c r="AJ26" s="9">
        <v>13.474201499999999</v>
      </c>
      <c r="AK26" s="9">
        <v>12.641175799999999</v>
      </c>
      <c r="AL26" s="9">
        <v>11.85545033</v>
      </c>
      <c r="AM26" s="9">
        <v>11.11501487</v>
      </c>
      <c r="AN26" s="9">
        <v>10.420586549999999</v>
      </c>
      <c r="AO26" s="9">
        <v>9.7694279010000002</v>
      </c>
      <c r="AP26" s="9">
        <v>9.1589016979999904</v>
      </c>
      <c r="AQ26" s="9">
        <v>8.5865013700000006</v>
      </c>
      <c r="AR26" s="9">
        <v>8.0140835490000004</v>
      </c>
      <c r="AS26" s="9">
        <v>7.4798190489999996</v>
      </c>
      <c r="AT26" s="9">
        <v>6.9811682670000001</v>
      </c>
      <c r="AU26" s="9">
        <v>6.5157589329999999</v>
      </c>
      <c r="AV26" s="9">
        <v>6.0813759310000002</v>
      </c>
      <c r="AW26" s="9">
        <v>5.675951317</v>
      </c>
    </row>
    <row r="27" spans="2:49">
      <c r="B27" t="s">
        <v>71</v>
      </c>
      <c r="C27" s="2">
        <v>7.3993003357617013</v>
      </c>
      <c r="D27" s="2">
        <v>7.3993003357617004</v>
      </c>
      <c r="E27" s="2">
        <v>7.3993003355506586</v>
      </c>
      <c r="F27" s="2">
        <v>7.0464353548755723</v>
      </c>
      <c r="G27" s="2">
        <v>7.0628807229651578</v>
      </c>
      <c r="H27" s="2">
        <v>6.9536396372276466</v>
      </c>
      <c r="I27" s="2">
        <v>6.8573304847244207</v>
      </c>
      <c r="J27" s="2">
        <v>6.8145368889194291</v>
      </c>
      <c r="K27" s="2">
        <v>6.7593103809405255</v>
      </c>
      <c r="L27" s="2">
        <v>6.6909419791718427</v>
      </c>
      <c r="M27" s="2">
        <v>6.6097418776269654</v>
      </c>
      <c r="N27" s="2">
        <v>6.5371129821254552</v>
      </c>
      <c r="O27" s="2">
        <v>6.4589774596504332</v>
      </c>
      <c r="P27" s="2">
        <v>6.4725283361411083</v>
      </c>
      <c r="Q27" s="2">
        <v>6.4955805459251659</v>
      </c>
      <c r="R27" s="2">
        <v>6.5138961127000554</v>
      </c>
      <c r="S27" s="2">
        <v>6.3770329493112481</v>
      </c>
      <c r="T27" s="2">
        <v>6.250689506823452</v>
      </c>
      <c r="U27" s="2">
        <v>6.1232539065947691</v>
      </c>
      <c r="V27" s="2">
        <v>5.9965225656143506</v>
      </c>
      <c r="W27" s="2">
        <v>6.1245960179354197</v>
      </c>
      <c r="X27" s="2">
        <v>6.2592325727070008</v>
      </c>
      <c r="Y27" s="2">
        <v>6.2211193086682872</v>
      </c>
      <c r="Z27" s="2">
        <v>6.1919487145466618</v>
      </c>
      <c r="AA27" s="2">
        <v>6.1708481431694331</v>
      </c>
      <c r="AB27" s="2">
        <v>6.1574728667975114</v>
      </c>
      <c r="AC27" s="2">
        <v>6.1515818319379942</v>
      </c>
      <c r="AD27" s="2">
        <v>6.1084297114965205</v>
      </c>
      <c r="AE27" s="2">
        <v>6.0708771400932857</v>
      </c>
      <c r="AF27" s="2">
        <v>6.037304975655915</v>
      </c>
      <c r="AG27" s="2">
        <v>6.0063457088958829</v>
      </c>
      <c r="AH27" s="2">
        <v>5.9770299433680494</v>
      </c>
      <c r="AI27" s="2">
        <v>5.9643812622692254</v>
      </c>
      <c r="AJ27" s="2">
        <v>5.952210731861812</v>
      </c>
      <c r="AK27" s="2">
        <v>5.9403272156541895</v>
      </c>
      <c r="AL27" s="2">
        <v>5.9286209715578364</v>
      </c>
      <c r="AM27" s="2">
        <v>5.9170314554725083</v>
      </c>
      <c r="AN27" s="2">
        <v>5.9072538913561763</v>
      </c>
      <c r="AO27" s="2">
        <v>5.8975292200125322</v>
      </c>
      <c r="AP27" s="2">
        <v>5.8878475893928197</v>
      </c>
      <c r="AQ27" s="2">
        <v>5.878203643944417</v>
      </c>
      <c r="AR27" s="2">
        <v>5.868594138566694</v>
      </c>
      <c r="AS27" s="2">
        <v>5.8629426726868363</v>
      </c>
      <c r="AT27" s="2">
        <v>5.8573030754794839</v>
      </c>
      <c r="AU27" s="2">
        <v>5.8516748623265187</v>
      </c>
      <c r="AV27" s="2">
        <v>5.8460577504044045</v>
      </c>
      <c r="AW27" s="2">
        <v>5.840451570499571</v>
      </c>
    </row>
    <row r="28" spans="2:49">
      <c r="B28" t="s">
        <v>72</v>
      </c>
      <c r="C28" s="2">
        <v>1.4177560569980194</v>
      </c>
      <c r="D28" s="2">
        <v>1.4177560569980179</v>
      </c>
      <c r="E28" s="2">
        <v>1.4177511759106003</v>
      </c>
      <c r="F28" s="2">
        <v>1.4085918936575423</v>
      </c>
      <c r="G28" s="2">
        <v>1.5333394519794836</v>
      </c>
      <c r="H28" s="2">
        <v>1.3018044475123194</v>
      </c>
      <c r="I28" s="2">
        <v>1.4184643958953884</v>
      </c>
      <c r="J28" s="2">
        <v>1.5832447201330992</v>
      </c>
      <c r="K28" s="2">
        <v>1.7142549320823066</v>
      </c>
      <c r="L28" s="2">
        <v>1.6743604519487321</v>
      </c>
      <c r="M28" s="2">
        <v>1.5989334459281153</v>
      </c>
      <c r="N28" s="2">
        <v>1.3975853268712222</v>
      </c>
      <c r="O28" s="2">
        <v>1.284683102377091</v>
      </c>
      <c r="P28" s="2">
        <v>1.3783150918753546</v>
      </c>
      <c r="Q28" s="2">
        <v>1.5685386027280115</v>
      </c>
      <c r="R28" s="2">
        <v>1.5086805338327609</v>
      </c>
      <c r="S28" s="2">
        <v>1.5557177423415525</v>
      </c>
      <c r="T28" s="2">
        <v>1.603971291596757</v>
      </c>
      <c r="U28" s="2">
        <v>1.6554982785579737</v>
      </c>
      <c r="V28" s="2">
        <v>1.708992816924835</v>
      </c>
      <c r="W28" s="2">
        <v>1.7968865584746261</v>
      </c>
      <c r="X28" s="2">
        <v>1.8590157723551601</v>
      </c>
      <c r="Y28" s="2">
        <v>1.8509872487496122</v>
      </c>
      <c r="Z28" s="2">
        <v>1.8327499510837939</v>
      </c>
      <c r="AA28" s="2">
        <v>1.81194625531682</v>
      </c>
      <c r="AB28" s="2">
        <v>1.7918573528903774</v>
      </c>
      <c r="AC28" s="2">
        <v>1.7779259654082937</v>
      </c>
      <c r="AD28" s="2">
        <v>1.7618838162552306</v>
      </c>
      <c r="AE28" s="2">
        <v>1.747372775262426</v>
      </c>
      <c r="AF28" s="2">
        <v>1.7360000427889617</v>
      </c>
      <c r="AG28" s="2">
        <v>1.7251108980997303</v>
      </c>
      <c r="AH28" s="2">
        <v>1.7145265068973197</v>
      </c>
      <c r="AI28" s="2">
        <v>1.7033675537604251</v>
      </c>
      <c r="AJ28" s="2">
        <v>1.6928303295314315</v>
      </c>
      <c r="AK28" s="2">
        <v>1.681664095361189</v>
      </c>
      <c r="AL28" s="2">
        <v>1.6703191419419463</v>
      </c>
      <c r="AM28" s="2">
        <v>1.6582504312371784</v>
      </c>
      <c r="AN28" s="2">
        <v>1.6620732358931363</v>
      </c>
      <c r="AO28" s="2">
        <v>1.6664163127020704</v>
      </c>
      <c r="AP28" s="2">
        <v>1.6697956402322911</v>
      </c>
      <c r="AQ28" s="2">
        <v>1.6714669547948158</v>
      </c>
      <c r="AR28" s="2">
        <v>1.6709561166081148</v>
      </c>
      <c r="AS28" s="2">
        <v>1.6847616559356553</v>
      </c>
      <c r="AT28" s="2">
        <v>1.6991522599362734</v>
      </c>
      <c r="AU28" s="2">
        <v>1.7133524204422927</v>
      </c>
      <c r="AV28" s="2">
        <v>1.7271204221431788</v>
      </c>
      <c r="AW28" s="2">
        <v>1.7401524619758435</v>
      </c>
    </row>
    <row r="29" spans="2:49">
      <c r="B29" t="s">
        <v>64</v>
      </c>
      <c r="C29" s="9">
        <v>12378.518285615966</v>
      </c>
      <c r="D29" s="9">
        <v>12378.518285615974</v>
      </c>
      <c r="E29" s="9">
        <v>12378.518285054104</v>
      </c>
      <c r="F29" s="9">
        <v>12780.332417209916</v>
      </c>
      <c r="G29" s="9">
        <v>12533.836543003876</v>
      </c>
      <c r="H29" s="9">
        <v>12513.893166317963</v>
      </c>
      <c r="I29" s="9">
        <v>12493.157366592382</v>
      </c>
      <c r="J29" s="9">
        <v>12387.30806359186</v>
      </c>
      <c r="K29" s="9">
        <v>12334.924682007579</v>
      </c>
      <c r="L29" s="9">
        <v>12321.167072774782</v>
      </c>
      <c r="M29" s="9">
        <v>12338.375304173029</v>
      </c>
      <c r="N29" s="9">
        <v>12358.893814094718</v>
      </c>
      <c r="O29" s="9">
        <v>12392.043181357365</v>
      </c>
      <c r="P29" s="9">
        <v>12258.503025812073</v>
      </c>
      <c r="Q29" s="9">
        <v>12102.695270382579</v>
      </c>
      <c r="R29" s="9">
        <v>11960.169275894934</v>
      </c>
      <c r="S29" s="9">
        <v>12116.844000493711</v>
      </c>
      <c r="T29" s="9">
        <v>12273.518721866923</v>
      </c>
      <c r="U29" s="9">
        <v>12430.193444408302</v>
      </c>
      <c r="V29" s="9">
        <v>12586.868167072354</v>
      </c>
      <c r="W29" s="9">
        <v>12193.434082841348</v>
      </c>
      <c r="X29" s="9">
        <v>11799.999999942373</v>
      </c>
      <c r="Y29" s="9">
        <v>11770.968306940351</v>
      </c>
      <c r="Z29" s="9">
        <v>11741.936617823691</v>
      </c>
      <c r="AA29" s="9">
        <v>11712.904920823634</v>
      </c>
      <c r="AB29" s="9">
        <v>11683.873229065568</v>
      </c>
      <c r="AC29" s="9">
        <v>11654.841534583016</v>
      </c>
      <c r="AD29" s="9">
        <v>11709.674002602678</v>
      </c>
      <c r="AE29" s="9">
        <v>11764.506463187277</v>
      </c>
      <c r="AF29" s="9">
        <v>11819.338932901932</v>
      </c>
      <c r="AG29" s="9">
        <v>11874.171395520165</v>
      </c>
      <c r="AH29" s="9">
        <v>11929.003860594019</v>
      </c>
      <c r="AI29" s="9">
        <v>11952.380698691817</v>
      </c>
      <c r="AJ29" s="9">
        <v>11975.757533126314</v>
      </c>
      <c r="AK29" s="9">
        <v>11999.134365872296</v>
      </c>
      <c r="AL29" s="9">
        <v>12022.511204347578</v>
      </c>
      <c r="AM29" s="9">
        <v>12045.888045855187</v>
      </c>
      <c r="AN29" s="9">
        <v>12065.734189793828</v>
      </c>
      <c r="AO29" s="9">
        <v>12085.580335728171</v>
      </c>
      <c r="AP29" s="9">
        <v>12105.426487825491</v>
      </c>
      <c r="AQ29" s="9">
        <v>12125.272628808672</v>
      </c>
      <c r="AR29" s="9">
        <v>12145.118778215512</v>
      </c>
      <c r="AS29" s="9">
        <v>12156.821278410207</v>
      </c>
      <c r="AT29" s="9">
        <v>12168.523772559141</v>
      </c>
      <c r="AU29" s="9">
        <v>12180.226271107456</v>
      </c>
      <c r="AV29" s="9">
        <v>12191.928763079759</v>
      </c>
      <c r="AW29" s="9">
        <v>12203.631263268317</v>
      </c>
    </row>
    <row r="30" spans="2:49">
      <c r="B30" t="s">
        <v>65</v>
      </c>
      <c r="C30" s="9">
        <v>40250.177607412697</v>
      </c>
      <c r="D30" s="9">
        <v>40896.407228188509</v>
      </c>
      <c r="E30" s="9">
        <v>41552.869214763785</v>
      </c>
      <c r="F30" s="9">
        <v>41458.277158017634</v>
      </c>
      <c r="G30" s="9">
        <v>45205.215336811292</v>
      </c>
      <c r="H30" s="9">
        <v>38653.075475977166</v>
      </c>
      <c r="I30" s="9">
        <v>42325.755925415659</v>
      </c>
      <c r="J30" s="9">
        <v>47363.290511325096</v>
      </c>
      <c r="K30" s="9">
        <v>50969.701318840314</v>
      </c>
      <c r="L30" s="9">
        <v>49340.453023841459</v>
      </c>
      <c r="M30" s="9">
        <v>46708.898507765996</v>
      </c>
      <c r="N30" s="9">
        <v>40359.357926480414</v>
      </c>
      <c r="O30" s="9">
        <v>36767.18947345981</v>
      </c>
      <c r="P30" s="9">
        <v>39397.015416778646</v>
      </c>
      <c r="Q30" s="9">
        <v>44779.625480639865</v>
      </c>
      <c r="R30" s="9">
        <v>43012.344348173559</v>
      </c>
      <c r="S30" s="9">
        <v>43862.86035506722</v>
      </c>
      <c r="T30" s="9">
        <v>44524.84926154487</v>
      </c>
      <c r="U30" s="9">
        <v>44920.332248909013</v>
      </c>
      <c r="V30" s="9">
        <v>45190.147937728689</v>
      </c>
      <c r="W30" s="9">
        <v>46732.931249932575</v>
      </c>
      <c r="X30" s="9">
        <v>47653.121155576198</v>
      </c>
      <c r="Y30" s="9">
        <v>46293.762602717077</v>
      </c>
      <c r="Z30" s="9">
        <v>44458.256418894816</v>
      </c>
      <c r="AA30" s="9">
        <v>42390.860989781984</v>
      </c>
      <c r="AB30" s="9">
        <v>40204.819385150506</v>
      </c>
      <c r="AC30" s="9">
        <v>38048.496255284997</v>
      </c>
      <c r="AD30" s="9">
        <v>35782.014505704399</v>
      </c>
      <c r="AE30" s="9">
        <v>33545.469631590713</v>
      </c>
      <c r="AF30" s="9">
        <v>31415.559942418957</v>
      </c>
      <c r="AG30" s="9">
        <v>29373.653592148599</v>
      </c>
      <c r="AH30" s="9">
        <v>27435.853506687698</v>
      </c>
      <c r="AI30" s="9">
        <v>25596.864901527231</v>
      </c>
      <c r="AJ30" s="9">
        <v>23875.882818551196</v>
      </c>
      <c r="AK30" s="9">
        <v>22252.03285204466</v>
      </c>
      <c r="AL30" s="9">
        <v>20728.147150394758</v>
      </c>
      <c r="AM30" s="9">
        <v>19293.149807299906</v>
      </c>
      <c r="AN30" s="9">
        <v>18129.47762889319</v>
      </c>
      <c r="AO30" s="9">
        <v>17041.020935427827</v>
      </c>
      <c r="AP30" s="9">
        <v>16008.464974963266</v>
      </c>
      <c r="AQ30" s="9">
        <v>15023.011788902106</v>
      </c>
      <c r="AR30" s="9">
        <v>14017.21968021359</v>
      </c>
      <c r="AS30" s="9">
        <v>13190.842378383864</v>
      </c>
      <c r="AT30" s="9">
        <v>12416.619509288796</v>
      </c>
      <c r="AU30" s="9">
        <v>11685.698583966405</v>
      </c>
      <c r="AV30" s="9">
        <v>10994.29637058132</v>
      </c>
      <c r="AW30" s="9">
        <v>10338.771374109629</v>
      </c>
    </row>
    <row r="31" spans="2:49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2:49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>
      <c r="A33" t="s">
        <v>73</v>
      </c>
      <c r="B33" t="s">
        <v>54</v>
      </c>
      <c r="C33" s="9">
        <v>2298.5980133353301</v>
      </c>
      <c r="D33" s="9">
        <v>2335.5027479420201</v>
      </c>
      <c r="E33" s="9">
        <v>2373</v>
      </c>
      <c r="F33" s="9">
        <v>2446.6775899999998</v>
      </c>
      <c r="G33" s="9">
        <v>2424.2765530000001</v>
      </c>
      <c r="H33" s="9">
        <v>2660.3639440000002</v>
      </c>
      <c r="I33" s="9">
        <v>2598.8489709999999</v>
      </c>
      <c r="J33" s="9">
        <v>2542.822412</v>
      </c>
      <c r="K33" s="9">
        <v>2194.0678939999998</v>
      </c>
      <c r="L33" s="9">
        <v>2073.8249529999998</v>
      </c>
      <c r="M33" s="9">
        <v>2079.3430400000002</v>
      </c>
      <c r="N33" s="9">
        <v>1940.3869999999999</v>
      </c>
      <c r="O33" s="9">
        <v>2042.316</v>
      </c>
      <c r="P33" s="9">
        <v>2141.6280000000002</v>
      </c>
      <c r="Q33" s="9">
        <v>2203.7420000000002</v>
      </c>
      <c r="R33" s="9">
        <v>2240.3020000000001</v>
      </c>
      <c r="S33" s="9">
        <v>1875.7375569999999</v>
      </c>
      <c r="T33" s="9">
        <v>1688.6041929999999</v>
      </c>
      <c r="U33" s="9">
        <v>1682.972164</v>
      </c>
      <c r="V33" s="9">
        <v>1738.6433059999999</v>
      </c>
      <c r="W33" s="9">
        <v>2248.5902190000002</v>
      </c>
      <c r="X33" s="9">
        <v>2429.983643</v>
      </c>
      <c r="Y33" s="9">
        <v>2002.263811</v>
      </c>
      <c r="Z33" s="9">
        <v>1839.020593</v>
      </c>
      <c r="AA33" s="9">
        <v>1763.921883</v>
      </c>
      <c r="AB33" s="9">
        <v>1723.112838</v>
      </c>
      <c r="AC33" s="9">
        <v>1694.2762749999999</v>
      </c>
      <c r="AD33" s="9">
        <v>1658.5127339999999</v>
      </c>
      <c r="AE33" s="9">
        <v>1639.566333</v>
      </c>
      <c r="AF33" s="9">
        <v>1623.064654</v>
      </c>
      <c r="AG33" s="9">
        <v>1607.0576209999999</v>
      </c>
      <c r="AH33" s="9">
        <v>1591.99766</v>
      </c>
      <c r="AI33" s="9">
        <v>1619.4517530000001</v>
      </c>
      <c r="AJ33" s="9">
        <v>1630.5088820000001</v>
      </c>
      <c r="AK33" s="9">
        <v>1630.178433</v>
      </c>
      <c r="AL33" s="9">
        <v>1627.3126090000001</v>
      </c>
      <c r="AM33" s="9">
        <v>1621.706308</v>
      </c>
      <c r="AN33" s="9">
        <v>1600.9259830000001</v>
      </c>
      <c r="AO33" s="9">
        <v>1586.0587370000001</v>
      </c>
      <c r="AP33" s="9">
        <v>1572.51737</v>
      </c>
      <c r="AQ33" s="9">
        <v>1558.475631</v>
      </c>
      <c r="AR33" s="9">
        <v>1598.5211400000001</v>
      </c>
      <c r="AS33" s="9">
        <v>1597.6104029999999</v>
      </c>
      <c r="AT33" s="9">
        <v>1591.283807</v>
      </c>
      <c r="AU33" s="9">
        <v>1582.1482900000001</v>
      </c>
      <c r="AV33" s="9">
        <v>1570.7686619999999</v>
      </c>
      <c r="AW33" s="9">
        <v>1532.648252</v>
      </c>
    </row>
    <row r="34" spans="1:49">
      <c r="B34" t="s">
        <v>56</v>
      </c>
      <c r="C34" s="9">
        <v>30998.430217312201</v>
      </c>
      <c r="D34" s="9">
        <v>31496.120041177499</v>
      </c>
      <c r="E34" s="9">
        <v>32001.800439999999</v>
      </c>
      <c r="F34" s="9">
        <v>32688.379000000001</v>
      </c>
      <c r="G34" s="9">
        <v>33314.794710000002</v>
      </c>
      <c r="H34" s="9">
        <v>34142.844949999999</v>
      </c>
      <c r="I34" s="9">
        <v>34863.837440000003</v>
      </c>
      <c r="J34" s="9">
        <v>35489.148800000003</v>
      </c>
      <c r="K34" s="9">
        <v>35731.31351</v>
      </c>
      <c r="L34" s="9">
        <v>35839.916219999999</v>
      </c>
      <c r="M34" s="9">
        <v>35948.063869999998</v>
      </c>
      <c r="N34" s="9">
        <v>35911.307350000003</v>
      </c>
      <c r="O34" s="9">
        <v>35978.501450000003</v>
      </c>
      <c r="P34" s="9">
        <v>36321.204380000003</v>
      </c>
      <c r="Q34" s="9">
        <v>36708.886160000002</v>
      </c>
      <c r="R34" s="9">
        <v>37113.743849999999</v>
      </c>
      <c r="S34" s="9">
        <v>37133.79421</v>
      </c>
      <c r="T34" s="9">
        <v>36965.708700000003</v>
      </c>
      <c r="U34" s="9">
        <v>36595.030379999997</v>
      </c>
      <c r="V34" s="9">
        <v>36181.024839999998</v>
      </c>
      <c r="W34" s="9">
        <v>36301.319479999998</v>
      </c>
      <c r="X34" s="9">
        <v>36595.931389999998</v>
      </c>
      <c r="Y34" s="9">
        <v>36437.018150000004</v>
      </c>
      <c r="Z34" s="9">
        <v>36115.741220000004</v>
      </c>
      <c r="AA34" s="9">
        <v>35729.916599999997</v>
      </c>
      <c r="AB34" s="9">
        <v>35317.775459999997</v>
      </c>
      <c r="AC34" s="9">
        <v>34892.985209999999</v>
      </c>
      <c r="AD34" s="9">
        <v>34449.510880000002</v>
      </c>
      <c r="AE34" s="9">
        <v>34005.437440000002</v>
      </c>
      <c r="AF34" s="9">
        <v>33563.394560000001</v>
      </c>
      <c r="AG34" s="9">
        <v>33123.903729999998</v>
      </c>
      <c r="AH34" s="9">
        <v>32687.907279999999</v>
      </c>
      <c r="AI34" s="9">
        <v>32297.856540000001</v>
      </c>
      <c r="AJ34" s="9">
        <v>31934.670580000002</v>
      </c>
      <c r="AK34" s="9">
        <v>31585.42728</v>
      </c>
      <c r="AL34" s="9">
        <v>31246.841919999999</v>
      </c>
      <c r="AM34" s="9">
        <v>30915.620610000002</v>
      </c>
      <c r="AN34" s="9">
        <v>30584.320309999999</v>
      </c>
      <c r="AO34" s="9">
        <v>30258.85902</v>
      </c>
      <c r="AP34" s="9">
        <v>29940.19771</v>
      </c>
      <c r="AQ34" s="9">
        <v>29627.410980000001</v>
      </c>
      <c r="AR34" s="9">
        <v>29250.771390000002</v>
      </c>
      <c r="AS34" s="9">
        <v>28898.33036</v>
      </c>
      <c r="AT34" s="9">
        <v>28563.058809999999</v>
      </c>
      <c r="AU34" s="9">
        <v>28241.00318</v>
      </c>
      <c r="AV34" s="9">
        <v>27929.0383</v>
      </c>
      <c r="AW34" s="9">
        <v>27599.750670000001</v>
      </c>
    </row>
    <row r="35" spans="1:49">
      <c r="B35" t="s">
        <v>58</v>
      </c>
      <c r="C35" s="9">
        <v>29.091820589854258</v>
      </c>
      <c r="D35" s="9">
        <v>29.091820589854304</v>
      </c>
      <c r="E35" s="9">
        <v>29.100503110799881</v>
      </c>
      <c r="F35" s="9">
        <v>29.002280882577441</v>
      </c>
      <c r="G35" s="9">
        <v>28.381129766182895</v>
      </c>
      <c r="H35" s="9">
        <v>28.979502425339998</v>
      </c>
      <c r="I35" s="9">
        <v>28.825584491731561</v>
      </c>
      <c r="J35" s="9">
        <v>28.549094160710023</v>
      </c>
      <c r="K35" s="9">
        <v>28.338055814151005</v>
      </c>
      <c r="L35" s="9">
        <v>28.393795461173458</v>
      </c>
      <c r="M35" s="9">
        <v>28.720502204627163</v>
      </c>
      <c r="N35" s="9">
        <v>28.977005464505218</v>
      </c>
      <c r="O35" s="9">
        <v>29.350613616819253</v>
      </c>
      <c r="P35" s="9">
        <v>29.710343782675753</v>
      </c>
      <c r="Q35" s="9">
        <v>29.408670402157544</v>
      </c>
      <c r="R35" s="9">
        <v>29.483547805845756</v>
      </c>
      <c r="S35" s="9">
        <v>29.075872238114936</v>
      </c>
      <c r="T35" s="9">
        <v>28.993209620000002</v>
      </c>
      <c r="U35" s="9">
        <v>28.409992618426411</v>
      </c>
      <c r="V35" s="9">
        <v>28.163290481044665</v>
      </c>
      <c r="W35" s="9">
        <v>28.032783873469597</v>
      </c>
      <c r="X35" s="9">
        <v>27.947010519709188</v>
      </c>
      <c r="Y35" s="9">
        <v>28.092493705591327</v>
      </c>
      <c r="Z35" s="9">
        <v>28.602848397020868</v>
      </c>
      <c r="AA35" s="9">
        <v>29.500930753123235</v>
      </c>
      <c r="AB35" s="9">
        <v>30.526853543114576</v>
      </c>
      <c r="AC35" s="9">
        <v>31.531429044390627</v>
      </c>
      <c r="AD35" s="9">
        <v>32.350921490741136</v>
      </c>
      <c r="AE35" s="9">
        <v>32.898687619481059</v>
      </c>
      <c r="AF35" s="9">
        <v>33.170567081125519</v>
      </c>
      <c r="AG35" s="9">
        <v>33.21325046803863</v>
      </c>
      <c r="AH35" s="9">
        <v>33.11575772839339</v>
      </c>
      <c r="AI35" s="9">
        <v>32.95400793355666</v>
      </c>
      <c r="AJ35" s="9">
        <v>32.765170402247279</v>
      </c>
      <c r="AK35" s="9">
        <v>32.56586835757534</v>
      </c>
      <c r="AL35" s="9">
        <v>32.369764583093072</v>
      </c>
      <c r="AM35" s="9">
        <v>32.174469204172489</v>
      </c>
      <c r="AN35" s="9">
        <v>31.992082342230763</v>
      </c>
      <c r="AO35" s="9">
        <v>31.819511933752171</v>
      </c>
      <c r="AP35" s="9">
        <v>31.650563159122303</v>
      </c>
      <c r="AQ35" s="9">
        <v>31.483418580905305</v>
      </c>
      <c r="AR35" s="9">
        <v>31.146679434960173</v>
      </c>
      <c r="AS35" s="9">
        <v>30.983147060957329</v>
      </c>
      <c r="AT35" s="9">
        <v>30.819614513434544</v>
      </c>
      <c r="AU35" s="9">
        <v>30.656100216402006</v>
      </c>
      <c r="AV35" s="9">
        <v>30.492211636518956</v>
      </c>
      <c r="AW35" s="9">
        <v>30.322671355547556</v>
      </c>
    </row>
    <row r="36" spans="1:49">
      <c r="A36" s="3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>
      <c r="A37" s="18"/>
      <c r="B37" t="s">
        <v>82</v>
      </c>
      <c r="C37" s="9">
        <v>66870.401012146962</v>
      </c>
      <c r="D37" s="9">
        <v>67944.026930240972</v>
      </c>
      <c r="E37" s="9">
        <v>69055.49387774209</v>
      </c>
      <c r="F37" s="9">
        <v>70959.230698465268</v>
      </c>
      <c r="G37" s="9">
        <v>68803.707432862298</v>
      </c>
      <c r="H37" s="9">
        <v>77096.023343825393</v>
      </c>
      <c r="I37" s="9">
        <v>74913.340580370466</v>
      </c>
      <c r="J37" s="9">
        <v>72595.276448811404</v>
      </c>
      <c r="K37" s="9">
        <v>62175.61846386781</v>
      </c>
      <c r="L37" s="9">
        <v>58883.761539226325</v>
      </c>
      <c r="M37" s="9">
        <v>59719.776381851021</v>
      </c>
      <c r="N37" s="9">
        <v>56226.604711430839</v>
      </c>
      <c r="O37" s="9">
        <v>59943.227795398838</v>
      </c>
      <c r="P37" s="9">
        <v>63628.504134136369</v>
      </c>
      <c r="Q37" s="9">
        <v>64809.122144625486</v>
      </c>
      <c r="R37" s="9">
        <v>66052.051125995335</v>
      </c>
      <c r="S37" s="9">
        <v>54538.705555805849</v>
      </c>
      <c r="T37" s="9">
        <v>48958.05535000001</v>
      </c>
      <c r="U37" s="9">
        <v>47813.226735861739</v>
      </c>
      <c r="V37" s="9">
        <v>48965.916458887055</v>
      </c>
      <c r="W37" s="9">
        <v>63034.243612262442</v>
      </c>
      <c r="X37" s="9">
        <v>67910.778426046003</v>
      </c>
      <c r="Y37" s="9">
        <v>56248.583492827245</v>
      </c>
      <c r="Z37" s="9">
        <v>52601.227238177962</v>
      </c>
      <c r="AA37" s="9">
        <v>52037.337324182532</v>
      </c>
      <c r="AB37" s="9">
        <v>52601.21322946289</v>
      </c>
      <c r="AC37" s="9">
        <v>53422.952149645782</v>
      </c>
      <c r="AD37" s="9">
        <v>53654.415241087234</v>
      </c>
      <c r="AE37" s="9">
        <v>53939.580615976985</v>
      </c>
      <c r="AF37" s="9">
        <v>53837.974991365576</v>
      </c>
      <c r="AG37" s="9">
        <v>53375.60726665835</v>
      </c>
      <c r="AH37" s="9">
        <v>52720.208801965673</v>
      </c>
      <c r="AI37" s="9">
        <v>53367.425924528303</v>
      </c>
      <c r="AJ37" s="9">
        <v>53423.901373086388</v>
      </c>
      <c r="AK37" s="9">
        <v>53088.176242852031</v>
      </c>
      <c r="AL37" s="9">
        <v>52675.726041959686</v>
      </c>
      <c r="AM37" s="9">
        <v>52177.539652964224</v>
      </c>
      <c r="AN37" s="9">
        <v>51216.955877380358</v>
      </c>
      <c r="AO37" s="9">
        <v>50467.614907521078</v>
      </c>
      <c r="AP37" s="9">
        <v>49771.060351244159</v>
      </c>
      <c r="AQ37" s="9">
        <v>49066.140635188247</v>
      </c>
      <c r="AR37" s="9">
        <v>49788.625506878911</v>
      </c>
      <c r="AS37" s="9">
        <v>49498.998073552415</v>
      </c>
      <c r="AT37" s="9">
        <v>49042.75351312424</v>
      </c>
      <c r="AU37" s="9">
        <v>48502.496545761904</v>
      </c>
      <c r="AV37" s="9">
        <v>47896.21046988594</v>
      </c>
      <c r="AW37" s="9">
        <v>46473.989250859369</v>
      </c>
    </row>
    <row r="38" spans="1:49">
      <c r="A38" s="18"/>
      <c r="B38" s="30" t="s">
        <v>60</v>
      </c>
      <c r="C38" s="9">
        <v>0</v>
      </c>
      <c r="D38" s="9">
        <v>0</v>
      </c>
      <c r="E38" s="9">
        <v>0</v>
      </c>
      <c r="F38" s="9">
        <v>0</v>
      </c>
      <c r="G38" s="9">
        <v>-134.89963907776803</v>
      </c>
      <c r="H38" s="9">
        <v>-138.5411869250988</v>
      </c>
      <c r="I38" s="9">
        <v>-99.04600268661811</v>
      </c>
      <c r="J38" s="9">
        <v>-17.326054329112246</v>
      </c>
      <c r="K38" s="9">
        <v>99.468215571968472</v>
      </c>
      <c r="L38" s="9">
        <v>357.84878648395255</v>
      </c>
      <c r="M38" s="9">
        <v>404.94875231622029</v>
      </c>
      <c r="N38" s="9">
        <v>-1264.0352441405357</v>
      </c>
      <c r="O38" s="9">
        <v>-1177.9225475507985</v>
      </c>
      <c r="P38" s="9">
        <v>-1850.3830675978325</v>
      </c>
      <c r="Q38" s="9">
        <v>-2473.3688586263211</v>
      </c>
      <c r="R38" s="9">
        <v>-1971.8862045494993</v>
      </c>
      <c r="S38" s="9">
        <v>-3466.8993954949406</v>
      </c>
      <c r="T38" s="9">
        <v>-1148.813261</v>
      </c>
      <c r="U38" s="9">
        <v>-1393.2070949350423</v>
      </c>
      <c r="V38" s="9">
        <v>-1090.432840940997</v>
      </c>
      <c r="W38" s="9">
        <v>-905.9028589870245</v>
      </c>
      <c r="X38" s="9">
        <v>-887.8045115859079</v>
      </c>
      <c r="Y38" s="9">
        <v>-311.17754249011637</v>
      </c>
      <c r="Z38" s="9">
        <v>36.04484075700725</v>
      </c>
      <c r="AA38" s="9">
        <v>341.80315255254249</v>
      </c>
      <c r="AB38" s="9">
        <v>616.83881938920433</v>
      </c>
      <c r="AC38" s="9">
        <v>861.13209475517351</v>
      </c>
      <c r="AD38" s="9">
        <v>1199.8488509654164</v>
      </c>
      <c r="AE38" s="9">
        <v>1434.4121256588453</v>
      </c>
      <c r="AF38" s="9">
        <v>1564.4840592867406</v>
      </c>
      <c r="AG38" s="9">
        <v>1615.4744069799751</v>
      </c>
      <c r="AH38" s="9">
        <v>1618.6233019310891</v>
      </c>
      <c r="AI38" s="9">
        <v>1638.5848437386207</v>
      </c>
      <c r="AJ38" s="9">
        <v>1628.7957697852369</v>
      </c>
      <c r="AK38" s="9">
        <v>1601.1535993737505</v>
      </c>
      <c r="AL38" s="9">
        <v>1568.9425573197004</v>
      </c>
      <c r="AM38" s="9">
        <v>1533.3447158783772</v>
      </c>
      <c r="AN38" s="9">
        <v>1483.4971958304995</v>
      </c>
      <c r="AO38" s="9">
        <v>1440.5760963420373</v>
      </c>
      <c r="AP38" s="9">
        <v>1399.8578341342295</v>
      </c>
      <c r="AQ38" s="9">
        <v>1359.5860640876658</v>
      </c>
      <c r="AR38" s="9">
        <v>1366.5483377419437</v>
      </c>
      <c r="AS38" s="9">
        <v>1338.0780604851293</v>
      </c>
      <c r="AT38" s="9">
        <v>1305.5774681520545</v>
      </c>
      <c r="AU38" s="9">
        <v>1271.4439344127397</v>
      </c>
      <c r="AV38" s="9">
        <v>1236.2381174208515</v>
      </c>
      <c r="AW38" s="9">
        <v>1180.879196642117</v>
      </c>
    </row>
    <row r="39" spans="1:49">
      <c r="B39" t="s">
        <v>62</v>
      </c>
      <c r="C39" s="9">
        <v>86.072623793857446</v>
      </c>
      <c r="D39" s="9">
        <v>87.45454760984687</v>
      </c>
      <c r="E39" s="9">
        <v>88.858658658560017</v>
      </c>
      <c r="F39" s="9">
        <v>88.866556437944382</v>
      </c>
      <c r="G39" s="9">
        <v>88.649451284813154</v>
      </c>
      <c r="H39" s="9">
        <v>88.915537214884239</v>
      </c>
      <c r="I39" s="9">
        <v>88.989582742591338</v>
      </c>
      <c r="J39" s="9">
        <v>88.850574147635228</v>
      </c>
      <c r="K39" s="9">
        <v>87.946109985993587</v>
      </c>
      <c r="L39" s="9">
        <v>86.805583818698864</v>
      </c>
      <c r="M39" s="9">
        <v>85.699099698090336</v>
      </c>
      <c r="N39" s="9">
        <v>84.369693297934916</v>
      </c>
      <c r="O39" s="9">
        <v>83.552757359004104</v>
      </c>
      <c r="P39" s="9">
        <v>83.380811859184647</v>
      </c>
      <c r="Q39" s="9">
        <v>83.208663602835855</v>
      </c>
      <c r="R39" s="9">
        <v>83.020587579650865</v>
      </c>
      <c r="S39" s="9">
        <v>82.022833722290983</v>
      </c>
      <c r="T39" s="9">
        <v>80.503179237374283</v>
      </c>
      <c r="U39" s="9">
        <v>78.445880164985738</v>
      </c>
      <c r="V39" s="9">
        <v>76.211108111661858</v>
      </c>
      <c r="W39" s="9">
        <v>74.368128262011695</v>
      </c>
      <c r="X39" s="9">
        <v>72.987642435550825</v>
      </c>
      <c r="Y39" s="9">
        <v>70.991679732744856</v>
      </c>
      <c r="Z39" s="9">
        <v>68.621114047610916</v>
      </c>
      <c r="AA39" s="9">
        <v>65.93402975125322</v>
      </c>
      <c r="AB39" s="9">
        <v>62.978889710905904</v>
      </c>
      <c r="AC39" s="9">
        <v>59.798376480218209</v>
      </c>
      <c r="AD39" s="9">
        <v>55.632527446615413</v>
      </c>
      <c r="AE39" s="9">
        <v>51.423991257444357</v>
      </c>
      <c r="AF39" s="9">
        <v>47.256514242872178</v>
      </c>
      <c r="AG39" s="9">
        <v>43.199970843506243</v>
      </c>
      <c r="AH39" s="9">
        <v>39.265373170669491</v>
      </c>
      <c r="AI39" s="9">
        <v>35.348518490631534</v>
      </c>
      <c r="AJ39" s="9">
        <v>31.547605335933973</v>
      </c>
      <c r="AK39" s="9">
        <v>27.840906132712561</v>
      </c>
      <c r="AL39" s="9">
        <v>24.25463709153814</v>
      </c>
      <c r="AM39" s="9">
        <v>20.697116620286888</v>
      </c>
      <c r="AN39" s="9">
        <v>18.457232229530618</v>
      </c>
      <c r="AO39" s="9">
        <v>16.287601163316186</v>
      </c>
      <c r="AP39" s="9">
        <v>14.168088246909479</v>
      </c>
      <c r="AQ39" s="9">
        <v>12.074783257303888</v>
      </c>
      <c r="AR39" s="9">
        <v>9.9337242165535038</v>
      </c>
      <c r="AS39" s="9">
        <v>9.0748034870601195</v>
      </c>
      <c r="AT39" s="9">
        <v>8.2649088650061167</v>
      </c>
      <c r="AU39" s="9">
        <v>7.4990577911507339</v>
      </c>
      <c r="AV39" s="9">
        <v>6.772204164414779</v>
      </c>
      <c r="AW39" s="9">
        <v>6.0791102321757</v>
      </c>
    </row>
    <row r="40" spans="1:49">
      <c r="B40" t="s">
        <v>65</v>
      </c>
      <c r="C40" s="9">
        <v>40250.972228931991</v>
      </c>
      <c r="D40" s="9">
        <v>40897.214607613329</v>
      </c>
      <c r="E40" s="9">
        <v>41553.689550239193</v>
      </c>
      <c r="F40" s="9">
        <v>41460.363176746796</v>
      </c>
      <c r="G40" s="9">
        <v>45209.246847710063</v>
      </c>
      <c r="H40" s="9">
        <v>38660.317742546518</v>
      </c>
      <c r="I40" s="9">
        <v>42337.209728043112</v>
      </c>
      <c r="J40" s="9">
        <v>47380.365828866205</v>
      </c>
      <c r="K40" s="9">
        <v>50993.401939979187</v>
      </c>
      <c r="L40" s="9">
        <v>49372.680304565467</v>
      </c>
      <c r="M40" s="9">
        <v>46752.541704922107</v>
      </c>
      <c r="N40" s="9">
        <v>40416.898007855794</v>
      </c>
      <c r="O40" s="9">
        <v>36844.135662245229</v>
      </c>
      <c r="P40" s="9">
        <v>39499.092552571688</v>
      </c>
      <c r="Q40" s="9">
        <v>44913.981806498574</v>
      </c>
      <c r="R40" s="9">
        <v>43189.865285406901</v>
      </c>
      <c r="S40" s="9">
        <v>44086.840144051668</v>
      </c>
      <c r="T40" s="9">
        <v>44815.464338075355</v>
      </c>
      <c r="U40" s="9">
        <v>45300.308947918544</v>
      </c>
      <c r="V40" s="9">
        <v>45690.028742276416</v>
      </c>
      <c r="W40" s="9">
        <v>47374.294661764623</v>
      </c>
      <c r="X40" s="9">
        <v>48443.731122196841</v>
      </c>
      <c r="Y40" s="9">
        <v>47239.879017765248</v>
      </c>
      <c r="Z40" s="9">
        <v>45587.422955844275</v>
      </c>
      <c r="AA40" s="9">
        <v>43760.487729554334</v>
      </c>
      <c r="AB40" s="9">
        <v>41874.238234706791</v>
      </c>
      <c r="AC40" s="9">
        <v>40076.860616404338</v>
      </c>
      <c r="AD40" s="9">
        <v>38216.194588445978</v>
      </c>
      <c r="AE40" s="9">
        <v>36401.485614345918</v>
      </c>
      <c r="AF40" s="9">
        <v>34686.517603468645</v>
      </c>
      <c r="AG40" s="9">
        <v>33154.715363100564</v>
      </c>
      <c r="AH40" s="9">
        <v>31789.253154999344</v>
      </c>
      <c r="AI40" s="9">
        <v>30480.666004493494</v>
      </c>
      <c r="AJ40" s="9">
        <v>29269.885512345478</v>
      </c>
      <c r="AK40" s="9">
        <v>28118.243001080664</v>
      </c>
      <c r="AL40" s="9">
        <v>27032.484687527125</v>
      </c>
      <c r="AM40" s="9">
        <v>26018.752843077713</v>
      </c>
      <c r="AN40" s="9">
        <v>25225.416828480273</v>
      </c>
      <c r="AO40" s="9">
        <v>24468.352650941528</v>
      </c>
      <c r="AP40" s="9">
        <v>23735.850532041339</v>
      </c>
      <c r="AQ40" s="9">
        <v>23021.419526608817</v>
      </c>
      <c r="AR40" s="9">
        <v>22250.202509787377</v>
      </c>
      <c r="AS40" s="9">
        <v>21602.59372247005</v>
      </c>
      <c r="AT40" s="9">
        <v>20971.765982299581</v>
      </c>
      <c r="AU40" s="9">
        <v>20357.925515031704</v>
      </c>
      <c r="AV40" s="9">
        <v>19761.146515877379</v>
      </c>
      <c r="AW40" s="9">
        <v>19168.047421151761</v>
      </c>
    </row>
    <row r="41" spans="1:49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49">
      <c r="A42" t="s">
        <v>74</v>
      </c>
    </row>
    <row r="43" spans="1:49">
      <c r="A43" t="s">
        <v>75</v>
      </c>
    </row>
    <row r="44" spans="1:49">
      <c r="A44" t="s">
        <v>76</v>
      </c>
    </row>
    <row r="45" spans="1:49">
      <c r="A45" t="s">
        <v>77</v>
      </c>
    </row>
    <row r="47" spans="1:49">
      <c r="A47" t="s">
        <v>78</v>
      </c>
    </row>
    <row r="48" spans="1:49">
      <c r="A48" t="s">
        <v>79</v>
      </c>
    </row>
    <row r="49" spans="1:1">
      <c r="A49" t="s">
        <v>80</v>
      </c>
    </row>
    <row r="50" spans="1:1">
      <c r="A50" t="s">
        <v>81</v>
      </c>
    </row>
  </sheetData>
  <pageMargins left="0.7" right="0.7" top="0.75" bottom="0.75" header="0.3" footer="0.3"/>
  <pageSetup paperSize="9" orientation="portrait" r:id="rId1"/>
  <headerFooter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66F2-4B00-48DE-922A-0FF422EF9B5A}">
  <sheetPr>
    <tabColor theme="9" tint="0.59999389629810485"/>
  </sheetPr>
  <dimension ref="A1:AX74"/>
  <sheetViews>
    <sheetView workbookViewId="0">
      <pane xSplit="2" ySplit="1" topLeftCell="C2" activePane="bottomRight" state="frozen"/>
      <selection activeCell="AY25" sqref="AY25:AZ27"/>
      <selection pane="topRight" activeCell="AY25" sqref="AY25:AZ27"/>
      <selection pane="bottomLeft" activeCell="AY25" sqref="AY25:AZ27"/>
      <selection pane="bottomRight" activeCell="B11" sqref="B11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A3" s="37"/>
      <c r="B3" t="s">
        <v>93</v>
      </c>
      <c r="C3" s="33">
        <v>18.153964517081199</v>
      </c>
      <c r="D3" s="33">
        <v>18.4454322894691</v>
      </c>
      <c r="E3" s="33">
        <v>18.74157967</v>
      </c>
      <c r="F3" s="33">
        <v>20.40720013</v>
      </c>
      <c r="G3" s="33">
        <v>21.029068219999999</v>
      </c>
      <c r="H3" s="33">
        <v>17.791646549999999</v>
      </c>
      <c r="I3" s="33">
        <v>19.10991095</v>
      </c>
      <c r="J3" s="33">
        <v>20.717459089999998</v>
      </c>
      <c r="K3" s="33">
        <v>20.241839800000001</v>
      </c>
      <c r="L3" s="33">
        <v>21.268038749999999</v>
      </c>
      <c r="M3" s="33">
        <v>21.324517480000001</v>
      </c>
      <c r="N3" s="33">
        <v>23.6042132</v>
      </c>
      <c r="O3" s="33">
        <v>21.571556229999999</v>
      </c>
      <c r="P3" s="33">
        <v>23.606273609999999</v>
      </c>
      <c r="Q3" s="33">
        <v>24.05485732</v>
      </c>
      <c r="R3" s="33">
        <v>24.495971860000001</v>
      </c>
      <c r="S3" s="33">
        <v>24.498694010000001</v>
      </c>
      <c r="T3" s="33">
        <v>24.734231820000002</v>
      </c>
      <c r="U3" s="33">
        <v>24.773808590000002</v>
      </c>
      <c r="V3" s="33">
        <v>24.86407432</v>
      </c>
      <c r="W3" s="33">
        <v>24.813356070000001</v>
      </c>
      <c r="X3" s="33">
        <v>24.615670919999999</v>
      </c>
      <c r="Y3" s="33">
        <v>24.40514379</v>
      </c>
      <c r="Z3" s="33">
        <v>24.263576090000001</v>
      </c>
      <c r="AA3" s="33">
        <v>24.160686139999999</v>
      </c>
      <c r="AB3" s="33">
        <v>24.10159917</v>
      </c>
      <c r="AC3" s="33">
        <v>24.085742140000001</v>
      </c>
      <c r="AD3" s="33">
        <v>24.053553539999999</v>
      </c>
      <c r="AE3" s="33">
        <v>24.045747129999999</v>
      </c>
      <c r="AF3" s="33">
        <v>24.070242390000001</v>
      </c>
      <c r="AG3" s="33">
        <v>24.116758659999999</v>
      </c>
      <c r="AH3" s="33">
        <v>24.174530430000001</v>
      </c>
      <c r="AI3" s="33">
        <v>24.316519020000001</v>
      </c>
      <c r="AJ3" s="33">
        <v>24.477549339999999</v>
      </c>
      <c r="AK3" s="33">
        <v>24.652177680000001</v>
      </c>
      <c r="AL3" s="33">
        <v>24.834415150000002</v>
      </c>
      <c r="AM3" s="33">
        <v>25.020130470000002</v>
      </c>
      <c r="AN3" s="33">
        <v>25.305409210000001</v>
      </c>
      <c r="AO3" s="33">
        <v>25.615716339999999</v>
      </c>
      <c r="AP3" s="33">
        <v>25.931615990000001</v>
      </c>
      <c r="AQ3" s="33">
        <v>26.2503864</v>
      </c>
      <c r="AR3" s="33">
        <v>26.567363530000002</v>
      </c>
      <c r="AS3" s="33">
        <v>26.955803710000001</v>
      </c>
      <c r="AT3" s="33">
        <v>27.343076709999998</v>
      </c>
      <c r="AU3" s="33">
        <v>27.726878580000001</v>
      </c>
      <c r="AV3" s="33">
        <v>28.105279679999999</v>
      </c>
      <c r="AW3" s="33">
        <v>28.4818845</v>
      </c>
      <c r="AX3" s="37"/>
    </row>
    <row r="4" spans="1:50">
      <c r="B4" t="s">
        <v>107</v>
      </c>
      <c r="C4" s="33">
        <v>4.7956033997266105E-2</v>
      </c>
      <c r="D4" s="33">
        <v>4.8725983634910854E-2</v>
      </c>
      <c r="E4" s="33">
        <v>4.9503916634534947E-2</v>
      </c>
      <c r="F4" s="33">
        <v>5.3935641583315583E-2</v>
      </c>
      <c r="G4" s="33">
        <v>5.5610005621618976E-2</v>
      </c>
      <c r="H4" s="33">
        <v>4.7010390904137778E-2</v>
      </c>
      <c r="I4" s="33">
        <v>5.0514209685992038E-2</v>
      </c>
      <c r="J4" s="33">
        <v>5.4798590946059197E-2</v>
      </c>
      <c r="K4" s="33">
        <v>5.3543128791776945E-2</v>
      </c>
      <c r="L4" s="33">
        <v>5.6284071188802257E-2</v>
      </c>
      <c r="M4" s="33">
        <v>5.6430128066715803E-2</v>
      </c>
      <c r="N4" s="33">
        <v>6.2504860959394781E-2</v>
      </c>
      <c r="O4" s="33">
        <v>5.7073908892088167E-2</v>
      </c>
      <c r="P4" s="33">
        <v>6.2478702459023303E-2</v>
      </c>
      <c r="Q4" s="33">
        <v>6.3682490334334096E-2</v>
      </c>
      <c r="R4" s="33">
        <v>24.209503439999999</v>
      </c>
      <c r="S4" s="33">
        <v>24.212029210000001</v>
      </c>
      <c r="T4" s="33">
        <v>24.337408539999998</v>
      </c>
      <c r="U4" s="33">
        <v>24.290097329999998</v>
      </c>
      <c r="V4" s="33">
        <v>24.309221999999998</v>
      </c>
      <c r="W4" s="33">
        <v>24.204166000000001</v>
      </c>
      <c r="X4" s="33">
        <v>23.79051647</v>
      </c>
      <c r="Y4" s="33">
        <v>23.371930930000001</v>
      </c>
      <c r="Z4" s="33">
        <v>23.020341250000001</v>
      </c>
      <c r="AA4" s="33">
        <v>22.705453039999998</v>
      </c>
      <c r="AB4" s="33">
        <v>22.430987600000002</v>
      </c>
      <c r="AC4" s="33">
        <v>22.195205720000001</v>
      </c>
      <c r="AD4" s="33">
        <v>21.879246210000002</v>
      </c>
      <c r="AE4" s="33">
        <v>21.581890340000001</v>
      </c>
      <c r="AF4" s="33">
        <v>21.30918351</v>
      </c>
      <c r="AG4" s="33">
        <v>21.050863540000002</v>
      </c>
      <c r="AH4" s="33">
        <v>20.796732030000001</v>
      </c>
      <c r="AI4" s="33">
        <v>20.68350122</v>
      </c>
      <c r="AJ4" s="33">
        <v>20.58076994</v>
      </c>
      <c r="AK4" s="33">
        <v>20.483352060000001</v>
      </c>
      <c r="AL4" s="33">
        <v>20.385816569999999</v>
      </c>
      <c r="AM4" s="33">
        <v>20.284469229999999</v>
      </c>
      <c r="AN4" s="33">
        <v>20.418225369999998</v>
      </c>
      <c r="AO4" s="33">
        <v>20.569414519999999</v>
      </c>
      <c r="AP4" s="33">
        <v>20.722194229999999</v>
      </c>
      <c r="AQ4" s="33">
        <v>20.874314089999999</v>
      </c>
      <c r="AR4" s="33">
        <v>21.02202875</v>
      </c>
      <c r="AS4" s="33">
        <v>21.325609790000001</v>
      </c>
      <c r="AT4" s="33">
        <v>21.628158259999999</v>
      </c>
      <c r="AU4" s="33">
        <v>21.927852529999999</v>
      </c>
      <c r="AV4" s="33">
        <v>22.223168269999999</v>
      </c>
      <c r="AW4" s="33">
        <v>22.516957349999998</v>
      </c>
    </row>
    <row r="5" spans="1:50">
      <c r="A5" s="37"/>
      <c r="B5" t="s">
        <v>96</v>
      </c>
      <c r="C5" s="33">
        <v>6.3959693865635824E-4</v>
      </c>
      <c r="D5" s="33">
        <v>6.4986587438997743E-4</v>
      </c>
      <c r="E5" s="33">
        <v>6.6024128556908519E-4</v>
      </c>
      <c r="F5" s="33">
        <v>6.7942633501870539E-4</v>
      </c>
      <c r="G5" s="33">
        <v>6.622265685795821E-4</v>
      </c>
      <c r="H5" s="33">
        <v>6.0751799943499442E-4</v>
      </c>
      <c r="I5" s="33">
        <v>6.2715098928619955E-4</v>
      </c>
      <c r="J5" s="33">
        <v>6.3666859835248611E-4</v>
      </c>
      <c r="K5" s="33">
        <v>6.1872138260650141E-4</v>
      </c>
      <c r="L5" s="33">
        <v>6.1732469738781648E-4</v>
      </c>
      <c r="M5" s="33">
        <v>6.2297922052774229E-4</v>
      </c>
      <c r="N5" s="33">
        <v>6.374374098141991E-4</v>
      </c>
      <c r="O5" s="33">
        <v>6.4191088805388627E-4</v>
      </c>
      <c r="P5" s="33">
        <v>6.7587782385922386E-4</v>
      </c>
      <c r="Q5" s="33">
        <v>6.6801156858718703E-4</v>
      </c>
      <c r="R5" s="33">
        <v>0.25265997699999998</v>
      </c>
      <c r="S5" s="33">
        <v>0.25283318020000001</v>
      </c>
      <c r="T5" s="33">
        <v>0.27402488289999999</v>
      </c>
      <c r="U5" s="33">
        <v>0.28952989569999998</v>
      </c>
      <c r="V5" s="33">
        <v>0.3027037763</v>
      </c>
      <c r="W5" s="33">
        <v>0.31177565229999998</v>
      </c>
      <c r="X5" s="33">
        <v>0.3478638798</v>
      </c>
      <c r="Y5" s="33">
        <v>0.4003656028</v>
      </c>
      <c r="Z5" s="33">
        <v>0.45375208509999998</v>
      </c>
      <c r="AA5" s="33">
        <v>0.50786045759999998</v>
      </c>
      <c r="AB5" s="33">
        <v>0.56308090290000001</v>
      </c>
      <c r="AC5" s="33">
        <v>0.61971102199999994</v>
      </c>
      <c r="AD5" s="33">
        <v>0.70174719240000005</v>
      </c>
      <c r="AE5" s="33">
        <v>0.78552929019999995</v>
      </c>
      <c r="AF5" s="33">
        <v>0.87162358979999999</v>
      </c>
      <c r="AG5" s="33">
        <v>0.95999377789999996</v>
      </c>
      <c r="AH5" s="33">
        <v>1.050443309</v>
      </c>
      <c r="AI5" s="33">
        <v>1.1307520630000001</v>
      </c>
      <c r="AJ5" s="33">
        <v>1.2137407870000001</v>
      </c>
      <c r="AK5" s="33">
        <v>1.2993313820000001</v>
      </c>
      <c r="AL5" s="33">
        <v>1.3873514709999999</v>
      </c>
      <c r="AM5" s="33">
        <v>1.4776656960000001</v>
      </c>
      <c r="AN5" s="33">
        <v>1.5278859259999999</v>
      </c>
      <c r="AO5" s="33">
        <v>1.5805623230000001</v>
      </c>
      <c r="AP5" s="33">
        <v>1.6345761990000001</v>
      </c>
      <c r="AQ5" s="33">
        <v>1.689781803</v>
      </c>
      <c r="AR5" s="33">
        <v>1.745891394</v>
      </c>
      <c r="AS5" s="33">
        <v>1.771505026</v>
      </c>
      <c r="AT5" s="33">
        <v>1.797044466</v>
      </c>
      <c r="AU5" s="33">
        <v>1.8223582739999999</v>
      </c>
      <c r="AV5" s="33">
        <v>1.8473195849999999</v>
      </c>
      <c r="AW5" s="33">
        <v>1.8721652769999999</v>
      </c>
      <c r="AX5" s="37"/>
    </row>
    <row r="6" spans="1:50">
      <c r="A6" s="37"/>
      <c r="B6" t="s">
        <v>97</v>
      </c>
      <c r="C6" s="33">
        <v>6.5540253873481427E-5</v>
      </c>
      <c r="D6" s="33">
        <v>6.6592523849015763E-5</v>
      </c>
      <c r="E6" s="33">
        <v>6.7655704559209506E-5</v>
      </c>
      <c r="F6" s="33">
        <v>7.4046430035843526E-5</v>
      </c>
      <c r="G6" s="33">
        <v>7.6678339815726868E-5</v>
      </c>
      <c r="H6" s="33">
        <v>6.4420039406668327E-5</v>
      </c>
      <c r="I6" s="33">
        <v>6.9446086326347233E-5</v>
      </c>
      <c r="J6" s="33">
        <v>7.5723990137808488E-5</v>
      </c>
      <c r="K6" s="33">
        <v>7.4038622336763284E-5</v>
      </c>
      <c r="L6" s="33">
        <v>7.8137681113705164E-5</v>
      </c>
      <c r="M6" s="33">
        <v>7.8327688517571418E-5</v>
      </c>
      <c r="N6" s="33">
        <v>8.7258867376751434E-5</v>
      </c>
      <c r="O6" s="33">
        <v>7.9184038826610797E-5</v>
      </c>
      <c r="P6" s="33">
        <v>8.695224689384752E-5</v>
      </c>
      <c r="Q6" s="33">
        <v>8.8854542526794607E-5</v>
      </c>
      <c r="R6" s="33">
        <v>3.3808446300000003E-2</v>
      </c>
      <c r="S6" s="33">
        <v>3.38316226E-2</v>
      </c>
      <c r="T6" s="33">
        <v>0.1227983956</v>
      </c>
      <c r="U6" s="33">
        <v>0.1941813698</v>
      </c>
      <c r="V6" s="33">
        <v>0.25214854539999998</v>
      </c>
      <c r="W6" s="33">
        <v>0.29741441969999999</v>
      </c>
      <c r="X6" s="33">
        <v>0.47729057219999999</v>
      </c>
      <c r="Y6" s="33">
        <v>0.63284725880000003</v>
      </c>
      <c r="Z6" s="33">
        <v>0.78948275180000005</v>
      </c>
      <c r="AA6" s="33">
        <v>0.94737264430000001</v>
      </c>
      <c r="AB6" s="33">
        <v>1.1075306730000001</v>
      </c>
      <c r="AC6" s="33">
        <v>1.2708254000000001</v>
      </c>
      <c r="AD6" s="33">
        <v>1.472560141</v>
      </c>
      <c r="AE6" s="33">
        <v>1.6783274989999999</v>
      </c>
      <c r="AF6" s="33">
        <v>1.8894352969999999</v>
      </c>
      <c r="AG6" s="33">
        <v>2.1059013370000002</v>
      </c>
      <c r="AH6" s="33">
        <v>2.327355098</v>
      </c>
      <c r="AI6" s="33">
        <v>2.502265736</v>
      </c>
      <c r="AJ6" s="33">
        <v>2.6830386129999999</v>
      </c>
      <c r="AK6" s="33">
        <v>2.8694942399999999</v>
      </c>
      <c r="AL6" s="33">
        <v>3.0612471129999999</v>
      </c>
      <c r="AM6" s="33">
        <v>3.25799554</v>
      </c>
      <c r="AN6" s="33">
        <v>3.3592979110000001</v>
      </c>
      <c r="AO6" s="33">
        <v>3.4657395040000001</v>
      </c>
      <c r="AP6" s="33">
        <v>3.574845566</v>
      </c>
      <c r="AQ6" s="33">
        <v>3.6862905079999999</v>
      </c>
      <c r="AR6" s="33">
        <v>3.7994433839999999</v>
      </c>
      <c r="AS6" s="33">
        <v>3.8586888909999999</v>
      </c>
      <c r="AT6" s="33">
        <v>3.917873991</v>
      </c>
      <c r="AU6" s="33">
        <v>3.976667779</v>
      </c>
      <c r="AV6" s="33">
        <v>4.0347918229999999</v>
      </c>
      <c r="AW6" s="33">
        <v>4.0927618749999999</v>
      </c>
      <c r="AX6" s="37"/>
    </row>
    <row r="7" spans="1:50">
      <c r="A7" s="37"/>
      <c r="B7" t="s">
        <v>69</v>
      </c>
      <c r="C7" s="33">
        <v>54.169719695498195</v>
      </c>
      <c r="D7" s="33">
        <v>55.039432066901696</v>
      </c>
      <c r="E7" s="33">
        <v>55.923107950000002</v>
      </c>
      <c r="F7" s="33">
        <v>60.685787600000005</v>
      </c>
      <c r="G7" s="33">
        <v>62.318988320000003</v>
      </c>
      <c r="H7" s="33">
        <v>52.454865649999995</v>
      </c>
      <c r="I7" s="33">
        <v>56.136874689999999</v>
      </c>
      <c r="J7" s="33">
        <v>60.655460520000005</v>
      </c>
      <c r="K7" s="33">
        <v>59.021974520000001</v>
      </c>
      <c r="L7" s="33">
        <v>61.793969340000004</v>
      </c>
      <c r="M7" s="33">
        <v>61.698006649999996</v>
      </c>
      <c r="N7" s="33">
        <v>68.068390129999997</v>
      </c>
      <c r="O7" s="33">
        <v>62.095987009999995</v>
      </c>
      <c r="P7" s="33">
        <v>67.927652359999996</v>
      </c>
      <c r="Q7" s="33">
        <v>69.181961829999992</v>
      </c>
      <c r="R7" s="33">
        <v>70.390319379999994</v>
      </c>
      <c r="S7" s="33">
        <v>70.329243860000005</v>
      </c>
      <c r="T7" s="33">
        <v>70.617268530000004</v>
      </c>
      <c r="U7" s="33">
        <v>70.377339800000001</v>
      </c>
      <c r="V7" s="33">
        <v>70.308837680000011</v>
      </c>
      <c r="W7" s="33">
        <v>69.941848640000003</v>
      </c>
      <c r="X7" s="33">
        <v>68.903030720000004</v>
      </c>
      <c r="Y7" s="33">
        <v>67.940790239999998</v>
      </c>
      <c r="Z7" s="33">
        <v>67.167041159999997</v>
      </c>
      <c r="AA7" s="33">
        <v>66.49521507</v>
      </c>
      <c r="AB7" s="33">
        <v>65.935713969999995</v>
      </c>
      <c r="AC7" s="33">
        <v>65.486287450000006</v>
      </c>
      <c r="AD7" s="33">
        <v>64.866664720000003</v>
      </c>
      <c r="AE7" s="33">
        <v>64.300644599999998</v>
      </c>
      <c r="AF7" s="33">
        <v>63.807356030000001</v>
      </c>
      <c r="AG7" s="33">
        <v>63.356017450000003</v>
      </c>
      <c r="AH7" s="33">
        <v>62.917826679999997</v>
      </c>
      <c r="AI7" s="33">
        <v>62.82568234</v>
      </c>
      <c r="AJ7" s="33">
        <v>62.769642390000001</v>
      </c>
      <c r="AK7" s="33">
        <v>62.734487659999999</v>
      </c>
      <c r="AL7" s="33">
        <v>62.704210689999996</v>
      </c>
      <c r="AM7" s="33">
        <v>62.667487659999999</v>
      </c>
      <c r="AN7" s="33">
        <v>63.150538320000003</v>
      </c>
      <c r="AO7" s="33">
        <v>63.688233149999995</v>
      </c>
      <c r="AP7" s="33">
        <v>64.231615090000005</v>
      </c>
      <c r="AQ7" s="33">
        <v>64.773684889999998</v>
      </c>
      <c r="AR7" s="33">
        <v>65.30276576</v>
      </c>
      <c r="AS7" s="33">
        <v>66.199039859999999</v>
      </c>
      <c r="AT7" s="33">
        <v>67.090141329999994</v>
      </c>
      <c r="AU7" s="33">
        <v>67.970387629999991</v>
      </c>
      <c r="AV7" s="33">
        <v>68.835032269999999</v>
      </c>
      <c r="AW7" s="33">
        <v>69.69288675</v>
      </c>
      <c r="AX7" s="37"/>
    </row>
    <row r="8" spans="1:50">
      <c r="A8" s="37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7"/>
    </row>
    <row r="9" spans="1:50">
      <c r="A9" s="37"/>
      <c r="B9" t="s">
        <v>65</v>
      </c>
      <c r="C9" s="33">
        <v>8463.297984781002</v>
      </c>
      <c r="D9" s="33">
        <v>8599.1789714579591</v>
      </c>
      <c r="E9" s="33">
        <v>8737.8964715192524</v>
      </c>
      <c r="F9" s="33">
        <v>9446.5568979989566</v>
      </c>
      <c r="G9" s="33">
        <v>10593.045640962093</v>
      </c>
      <c r="H9" s="33">
        <v>7654.1507704532005</v>
      </c>
      <c r="I9" s="33">
        <v>8909.9472952373908</v>
      </c>
      <c r="J9" s="33">
        <v>10780.759044447956</v>
      </c>
      <c r="K9" s="33">
        <v>11477.806453835363</v>
      </c>
      <c r="L9" s="33">
        <v>11831.054157686493</v>
      </c>
      <c r="M9" s="33">
        <v>11704.142031587695</v>
      </c>
      <c r="N9" s="33">
        <v>11853.628676170725</v>
      </c>
      <c r="O9" s="33">
        <v>10464.152997270787</v>
      </c>
      <c r="P9" s="33">
        <v>12627.28968931865</v>
      </c>
      <c r="Q9" s="33">
        <v>15160.895668276024</v>
      </c>
      <c r="R9" s="33">
        <v>14924.204302161876</v>
      </c>
      <c r="S9" s="33">
        <v>15228.393278106561</v>
      </c>
      <c r="T9" s="33">
        <v>15980.875956722253</v>
      </c>
      <c r="U9" s="33">
        <v>16588.864305179213</v>
      </c>
      <c r="V9" s="33">
        <v>17199.659765461533</v>
      </c>
      <c r="W9" s="33">
        <v>17705.559699294885</v>
      </c>
      <c r="X9" s="33">
        <v>18626.66203425172</v>
      </c>
      <c r="Y9" s="33">
        <v>18795.597705665023</v>
      </c>
      <c r="Z9" s="33">
        <v>18967.722892322894</v>
      </c>
      <c r="AA9" s="33">
        <v>19192.023379492293</v>
      </c>
      <c r="AB9" s="33">
        <v>19502.275963361986</v>
      </c>
      <c r="AC9" s="33">
        <v>19906.269933592252</v>
      </c>
      <c r="AD9" s="33">
        <v>20479.88304583338</v>
      </c>
      <c r="AE9" s="33">
        <v>21124.149990671431</v>
      </c>
      <c r="AF9" s="33">
        <v>21838.827065558151</v>
      </c>
      <c r="AG9" s="33">
        <v>22610.905646104871</v>
      </c>
      <c r="AH9" s="33">
        <v>23426.076846128733</v>
      </c>
      <c r="AI9" s="33">
        <v>24137.347550386639</v>
      </c>
      <c r="AJ9" s="33">
        <v>24888.724337336964</v>
      </c>
      <c r="AK9" s="33">
        <v>25673.053643886666</v>
      </c>
      <c r="AL9" s="33">
        <v>26484.617633343809</v>
      </c>
      <c r="AM9" s="33">
        <v>27318.492379037321</v>
      </c>
      <c r="AN9" s="33">
        <v>27998.456636640665</v>
      </c>
      <c r="AO9" s="33">
        <v>28733.751471322172</v>
      </c>
      <c r="AP9" s="33">
        <v>29495.056284777253</v>
      </c>
      <c r="AQ9" s="33">
        <v>30272.598629302913</v>
      </c>
      <c r="AR9" s="33">
        <v>31058.644376022803</v>
      </c>
      <c r="AS9" s="33">
        <v>31773.968764584999</v>
      </c>
      <c r="AT9" s="33">
        <v>32505.040811719649</v>
      </c>
      <c r="AU9" s="33">
        <v>33242.425664287475</v>
      </c>
      <c r="AV9" s="33">
        <v>33979.263175976906</v>
      </c>
      <c r="AW9" s="33">
        <v>34715.262944566093</v>
      </c>
      <c r="AX9" s="37"/>
    </row>
    <row r="10" spans="1:50">
      <c r="A10" s="37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7"/>
    </row>
    <row r="11" spans="1:50">
      <c r="A11" s="37"/>
      <c r="B11" t="s">
        <v>108</v>
      </c>
      <c r="C11" s="33">
        <v>0</v>
      </c>
      <c r="D11" s="33">
        <v>177.66764848414167</v>
      </c>
      <c r="E11" s="33">
        <v>224.54394714653642</v>
      </c>
      <c r="F11" s="33">
        <v>456.72535681685355</v>
      </c>
      <c r="G11" s="33">
        <v>325.18936725238763</v>
      </c>
      <c r="H11" s="33">
        <v>-324.94210139852458</v>
      </c>
      <c r="I11" s="33">
        <v>386.4269570637851</v>
      </c>
      <c r="J11" s="33">
        <v>464.13328537952242</v>
      </c>
      <c r="K11" s="33">
        <v>134.75995372770743</v>
      </c>
      <c r="L11" s="33">
        <v>385.12596484593462</v>
      </c>
      <c r="M11" s="33">
        <v>214.20296755003912</v>
      </c>
      <c r="N11" s="33">
        <v>609.31520842280361</v>
      </c>
      <c r="O11" s="33">
        <v>-128.76676185661145</v>
      </c>
      <c r="P11" s="33">
        <v>545.52548153023383</v>
      </c>
      <c r="Q11" s="33">
        <v>318.81879963514706</v>
      </c>
      <c r="R11" s="33">
        <v>316.30808060665225</v>
      </c>
      <c r="S11" s="33">
        <v>206.88177880278036</v>
      </c>
      <c r="T11" s="33">
        <v>2462.911824749558</v>
      </c>
      <c r="U11" s="33">
        <v>2214.8331158861524</v>
      </c>
      <c r="V11" s="33">
        <v>1989.8418479930151</v>
      </c>
      <c r="W11" s="33">
        <v>1694.3651098867758</v>
      </c>
      <c r="X11" s="33">
        <v>5001.0190937840471</v>
      </c>
      <c r="Y11" s="33">
        <v>6014.5033380517852</v>
      </c>
      <c r="Z11" s="33">
        <v>6276.2421627851354</v>
      </c>
      <c r="AA11" s="33">
        <v>6547.6465913120592</v>
      </c>
      <c r="AB11" s="33">
        <v>6854.5040736847523</v>
      </c>
      <c r="AC11" s="33">
        <v>7182.992381864552</v>
      </c>
      <c r="AD11" s="33">
        <v>9389.726831643864</v>
      </c>
      <c r="AE11" s="33">
        <v>9849.2988749683045</v>
      </c>
      <c r="AF11" s="33">
        <v>10395.774091196579</v>
      </c>
      <c r="AG11" s="33">
        <v>10945.971979493923</v>
      </c>
      <c r="AH11" s="33">
        <v>11486.856943426223</v>
      </c>
      <c r="AI11" s="33">
        <v>10894.547629684906</v>
      </c>
      <c r="AJ11" s="33">
        <v>11476.486506492727</v>
      </c>
      <c r="AK11" s="33">
        <v>12064.734376817734</v>
      </c>
      <c r="AL11" s="33">
        <v>12651.838479225435</v>
      </c>
      <c r="AM11" s="33">
        <v>13239.015708367466</v>
      </c>
      <c r="AN11" s="33">
        <v>10441.806749732848</v>
      </c>
      <c r="AO11" s="33">
        <v>10863.977115262402</v>
      </c>
      <c r="AP11" s="33">
        <v>11220.116238875198</v>
      </c>
      <c r="AQ11" s="33">
        <v>11572.829207901284</v>
      </c>
      <c r="AR11" s="33">
        <v>11911.378798801539</v>
      </c>
      <c r="AS11" s="33">
        <v>9831.5868345456984</v>
      </c>
      <c r="AT11" s="33">
        <v>9946.0129812254836</v>
      </c>
      <c r="AU11" s="33">
        <v>10049.475836884943</v>
      </c>
      <c r="AV11" s="33">
        <v>10143.003226689219</v>
      </c>
      <c r="AW11" s="33">
        <v>10251.629565534568</v>
      </c>
      <c r="AX11" s="37"/>
    </row>
    <row r="12" spans="1:50">
      <c r="A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>
      <c r="A13" s="37"/>
      <c r="B13" t="s">
        <v>109</v>
      </c>
      <c r="C13" s="40">
        <v>360.42786784964937</v>
      </c>
      <c r="D13" s="40">
        <v>360.42786784964841</v>
      </c>
      <c r="E13" s="40">
        <v>360.43095838863883</v>
      </c>
      <c r="F13" s="40">
        <v>384.3727738977729</v>
      </c>
      <c r="G13" s="40">
        <v>409.73730946004832</v>
      </c>
      <c r="H13" s="40">
        <v>373.44734892003072</v>
      </c>
      <c r="I13" s="40">
        <v>390.76375615843892</v>
      </c>
      <c r="J13" s="40">
        <v>421.48628715973615</v>
      </c>
      <c r="K13" s="40">
        <v>424.13146440002765</v>
      </c>
      <c r="L13" s="40">
        <v>450.45602015744913</v>
      </c>
      <c r="M13" s="40">
        <v>447.08543353672485</v>
      </c>
      <c r="N13" s="40">
        <v>490.42240791880181</v>
      </c>
      <c r="O13" s="40">
        <v>437.64099890595759</v>
      </c>
      <c r="P13" s="40">
        <v>457.83683277963934</v>
      </c>
      <c r="Q13" s="40">
        <v>474.59871039217654</v>
      </c>
      <c r="R13" s="40">
        <v>477.47876167895953</v>
      </c>
      <c r="S13" s="40">
        <v>477.20468947197793</v>
      </c>
      <c r="T13" s="40">
        <v>476.60950213578474</v>
      </c>
      <c r="U13" s="40">
        <v>476.13335216604497</v>
      </c>
      <c r="V13" s="40">
        <v>475.75243219088793</v>
      </c>
      <c r="W13" s="40">
        <v>475.44769629853596</v>
      </c>
      <c r="X13" s="40">
        <v>474.22875244329589</v>
      </c>
      <c r="Y13" s="40">
        <v>471.87139112172207</v>
      </c>
      <c r="Z13" s="40">
        <v>469.51402997604555</v>
      </c>
      <c r="AA13" s="40">
        <v>467.15666872036775</v>
      </c>
      <c r="AB13" s="40">
        <v>464.79930738313061</v>
      </c>
      <c r="AC13" s="40">
        <v>462.44194614338136</v>
      </c>
      <c r="AD13" s="40">
        <v>459.21520957648625</v>
      </c>
      <c r="AE13" s="40">
        <v>455.98847289978954</v>
      </c>
      <c r="AF13" s="40">
        <v>452.76173625952595</v>
      </c>
      <c r="AG13" s="40">
        <v>449.53499966653237</v>
      </c>
      <c r="AH13" s="40">
        <v>446.30826303019177</v>
      </c>
      <c r="AI13" s="40">
        <v>443.73499468081752</v>
      </c>
      <c r="AJ13" s="40">
        <v>441.16172612037752</v>
      </c>
      <c r="AK13" s="40">
        <v>438.58845755163617</v>
      </c>
      <c r="AL13" s="40">
        <v>436.01518916477437</v>
      </c>
      <c r="AM13" s="40">
        <v>433.44192069166712</v>
      </c>
      <c r="AN13" s="40">
        <v>432.42303396420965</v>
      </c>
      <c r="AO13" s="40">
        <v>431.40414716342889</v>
      </c>
      <c r="AP13" s="40">
        <v>430.38526041389855</v>
      </c>
      <c r="AQ13" s="40">
        <v>429.36637374433826</v>
      </c>
      <c r="AR13" s="40">
        <v>428.34748694724431</v>
      </c>
      <c r="AS13" s="40">
        <v>428.3264419591643</v>
      </c>
      <c r="AT13" s="40">
        <v>428.30539682161253</v>
      </c>
      <c r="AU13" s="40">
        <v>428.28435177043298</v>
      </c>
      <c r="AV13" s="40">
        <v>428.26330683861244</v>
      </c>
      <c r="AW13" s="40">
        <v>428.24226173277845</v>
      </c>
      <c r="AX13" s="37"/>
    </row>
    <row r="14" spans="1:50">
      <c r="A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>
      <c r="A15" s="37"/>
      <c r="B15" s="34" t="s">
        <v>110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>
      <c r="A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>
      <c r="A18" s="37"/>
      <c r="B18" t="s">
        <v>111</v>
      </c>
      <c r="C18" s="37">
        <v>0.96116878123798499</v>
      </c>
      <c r="D18" s="37">
        <v>0.98039215686274495</v>
      </c>
      <c r="E18" s="37">
        <v>1.000000148</v>
      </c>
      <c r="F18" s="37">
        <v>1.015273718</v>
      </c>
      <c r="G18" s="37">
        <v>1.1253389380000001</v>
      </c>
      <c r="H18" s="37">
        <v>0.97389155439999997</v>
      </c>
      <c r="I18" s="37">
        <v>1.0662027039999999</v>
      </c>
      <c r="J18" s="37">
        <v>1.2019148660000001</v>
      </c>
      <c r="K18" s="37">
        <v>1.320492148</v>
      </c>
      <c r="L18" s="37">
        <v>1.310810239</v>
      </c>
      <c r="M18" s="37">
        <v>1.3109237819999999</v>
      </c>
      <c r="N18" s="37">
        <v>1.2154056369999999</v>
      </c>
      <c r="O18" s="37">
        <v>1.1840034820000001</v>
      </c>
      <c r="P18" s="37">
        <v>1.318507484</v>
      </c>
      <c r="Q18" s="37">
        <v>1.573467733</v>
      </c>
      <c r="R18" s="37">
        <v>1.555719276</v>
      </c>
      <c r="S18" s="37">
        <v>1.6197439899999999</v>
      </c>
      <c r="T18" s="37">
        <v>1.6967760300000001</v>
      </c>
      <c r="U18" s="37">
        <v>1.785775613</v>
      </c>
      <c r="V18" s="37">
        <v>1.885117862</v>
      </c>
      <c r="W18" s="37">
        <v>1.994980413</v>
      </c>
      <c r="X18" s="37">
        <v>2.1133759510000001</v>
      </c>
      <c r="Y18" s="37">
        <v>2.1582334190000001</v>
      </c>
      <c r="Z18" s="37">
        <v>2.1951254640000002</v>
      </c>
      <c r="AA18" s="37">
        <v>2.2306089930000002</v>
      </c>
      <c r="AB18" s="37">
        <v>2.2673962200000002</v>
      </c>
      <c r="AC18" s="37">
        <v>2.3060260939999999</v>
      </c>
      <c r="AD18" s="37">
        <v>2.3453867050000001</v>
      </c>
      <c r="AE18" s="37">
        <v>2.3858318770000002</v>
      </c>
      <c r="AF18" s="37">
        <v>2.4269312799999998</v>
      </c>
      <c r="AG18" s="37">
        <v>2.4684856179999999</v>
      </c>
      <c r="AH18" s="37">
        <v>2.5104501400000001</v>
      </c>
      <c r="AI18" s="37">
        <v>2.5522343209999998</v>
      </c>
      <c r="AJ18" s="37">
        <v>2.5939266430000001</v>
      </c>
      <c r="AK18" s="37">
        <v>2.6361110129999998</v>
      </c>
      <c r="AL18" s="37">
        <v>2.6790666590000001</v>
      </c>
      <c r="AM18" s="37">
        <v>2.7229842409999998</v>
      </c>
      <c r="AN18" s="37">
        <v>2.7789268300000001</v>
      </c>
      <c r="AO18" s="37">
        <v>2.8379718569999999</v>
      </c>
      <c r="AP18" s="37">
        <v>2.8995615950000002</v>
      </c>
      <c r="AQ18" s="37">
        <v>2.963356068</v>
      </c>
      <c r="AR18" s="37">
        <v>3.0292624379999999</v>
      </c>
      <c r="AS18" s="37">
        <v>3.1049022869999998</v>
      </c>
      <c r="AT18" s="37">
        <v>3.1848545769999999</v>
      </c>
      <c r="AU18" s="37">
        <v>3.2686563830000002</v>
      </c>
      <c r="AV18" s="37">
        <v>3.3561542919999998</v>
      </c>
      <c r="AW18" s="37">
        <v>3.4474943059999998</v>
      </c>
      <c r="AX18" s="37"/>
    </row>
    <row r="19" spans="1:50">
      <c r="A19" s="37"/>
      <c r="B19" t="s">
        <v>112</v>
      </c>
      <c r="C19" s="37">
        <v>6772.67767358117</v>
      </c>
      <c r="D19" s="37">
        <v>6881.4152043151798</v>
      </c>
      <c r="E19" s="37">
        <v>6992.5169569999998</v>
      </c>
      <c r="F19" s="37">
        <v>7614.9307250000002</v>
      </c>
      <c r="G19" s="37">
        <v>7847.9194390000002</v>
      </c>
      <c r="H19" s="37">
        <v>6638.5743739999998</v>
      </c>
      <c r="I19" s="37">
        <v>7131.0865729999996</v>
      </c>
      <c r="J19" s="37">
        <v>7732.0393869999998</v>
      </c>
      <c r="K19" s="37">
        <v>7554.630107</v>
      </c>
      <c r="L19" s="37">
        <v>7938.4551620000002</v>
      </c>
      <c r="M19" s="37">
        <v>7959.4543009999998</v>
      </c>
      <c r="N19" s="37">
        <v>8811.6840470000006</v>
      </c>
      <c r="O19" s="37">
        <v>8051.4232620000002</v>
      </c>
      <c r="P19" s="37">
        <v>8811.5536049999901</v>
      </c>
      <c r="Q19" s="37">
        <v>8979.5459289999999</v>
      </c>
      <c r="R19" s="37">
        <v>9144.3349500000004</v>
      </c>
      <c r="S19" s="37">
        <v>9145.3852979999901</v>
      </c>
      <c r="T19" s="37">
        <v>9418.3767769999995</v>
      </c>
      <c r="U19" s="37">
        <v>9582.0694930000009</v>
      </c>
      <c r="V19" s="37">
        <v>9736.5289109999994</v>
      </c>
      <c r="W19" s="37">
        <v>9812.2476829999996</v>
      </c>
      <c r="X19" s="37">
        <v>10114.56552</v>
      </c>
      <c r="Y19" s="37">
        <v>10360.37196</v>
      </c>
      <c r="Z19" s="37">
        <v>10633.9761</v>
      </c>
      <c r="AA19" s="37">
        <v>10924.522999999999</v>
      </c>
      <c r="AB19" s="37">
        <v>11236.02198</v>
      </c>
      <c r="AC19" s="37">
        <v>11570.06876</v>
      </c>
      <c r="AD19" s="37">
        <v>11977.53263</v>
      </c>
      <c r="AE19" s="37">
        <v>12402.41806</v>
      </c>
      <c r="AF19" s="37">
        <v>12850.37955</v>
      </c>
      <c r="AG19" s="37">
        <v>13317.64327</v>
      </c>
      <c r="AH19" s="37">
        <v>13799.44838</v>
      </c>
      <c r="AI19" s="37">
        <v>14215.32783</v>
      </c>
      <c r="AJ19" s="37">
        <v>14650.443380000001</v>
      </c>
      <c r="AK19" s="37">
        <v>15102.403200000001</v>
      </c>
      <c r="AL19" s="37">
        <v>15568.18542</v>
      </c>
      <c r="AM19" s="37">
        <v>16045.631230000001</v>
      </c>
      <c r="AN19" s="37">
        <v>16361.630069999999</v>
      </c>
      <c r="AO19" s="37">
        <v>16697.578979999998</v>
      </c>
      <c r="AP19" s="37">
        <v>17041.12988</v>
      </c>
      <c r="AQ19" s="37">
        <v>17390.59705</v>
      </c>
      <c r="AR19" s="37">
        <v>17742.940439999998</v>
      </c>
      <c r="AS19" s="37">
        <v>18010.102900000002</v>
      </c>
      <c r="AT19" s="37">
        <v>18276.709149999999</v>
      </c>
      <c r="AU19" s="37">
        <v>18541.217540000001</v>
      </c>
      <c r="AV19" s="37">
        <v>18802.334169999998</v>
      </c>
      <c r="AW19" s="37">
        <v>19062.46687</v>
      </c>
      <c r="AX19" s="37"/>
    </row>
    <row r="20" spans="1:50">
      <c r="A20" s="37"/>
      <c r="B20" t="s">
        <v>113</v>
      </c>
      <c r="C20" s="37">
        <v>0.96116878123798499</v>
      </c>
      <c r="D20" s="37">
        <v>0.98039215686274495</v>
      </c>
      <c r="E20" s="37">
        <v>1.000013638</v>
      </c>
      <c r="F20" s="37">
        <v>1.0227153659999999</v>
      </c>
      <c r="G20" s="37">
        <v>1.0418285730000001</v>
      </c>
      <c r="H20" s="37">
        <v>1.055522845</v>
      </c>
      <c r="I20" s="37">
        <v>1.0663495220000001</v>
      </c>
      <c r="J20" s="37">
        <v>1.0772032380000001</v>
      </c>
      <c r="K20" s="37">
        <v>1.086098856</v>
      </c>
      <c r="L20" s="37">
        <v>1.099085818</v>
      </c>
      <c r="M20" s="37">
        <v>1.1140389559999999</v>
      </c>
      <c r="N20" s="37">
        <v>1.1290367269999999</v>
      </c>
      <c r="O20" s="37">
        <v>1.138415452</v>
      </c>
      <c r="P20" s="37">
        <v>1.149751985</v>
      </c>
      <c r="Q20" s="37">
        <v>1.164572642</v>
      </c>
      <c r="R20" s="37">
        <v>1.1911635570000001</v>
      </c>
      <c r="S20" s="37">
        <v>1.2155519530000001</v>
      </c>
      <c r="T20" s="37">
        <v>1.2496236190000001</v>
      </c>
      <c r="U20" s="37">
        <v>1.288987704</v>
      </c>
      <c r="V20" s="37">
        <v>1.3335276819999999</v>
      </c>
      <c r="W20" s="37">
        <v>1.3815821180000001</v>
      </c>
      <c r="X20" s="37">
        <v>1.4340628440000001</v>
      </c>
      <c r="Y20" s="37">
        <v>1.4866092989999999</v>
      </c>
      <c r="Z20" s="37">
        <v>1.537867987</v>
      </c>
      <c r="AA20" s="37">
        <v>1.5866619</v>
      </c>
      <c r="AB20" s="37">
        <v>1.632427589</v>
      </c>
      <c r="AC20" s="37">
        <v>1.674902356</v>
      </c>
      <c r="AD20" s="37">
        <v>1.714089816</v>
      </c>
      <c r="AE20" s="37">
        <v>1.7504357960000001</v>
      </c>
      <c r="AF20" s="37">
        <v>1.7845279329999999</v>
      </c>
      <c r="AG20" s="37">
        <v>1.816850724</v>
      </c>
      <c r="AH20" s="37">
        <v>1.8479617939999999</v>
      </c>
      <c r="AI20" s="37">
        <v>1.8783092859999999</v>
      </c>
      <c r="AJ20" s="37">
        <v>1.908029328</v>
      </c>
      <c r="AK20" s="37">
        <v>1.937811162</v>
      </c>
      <c r="AL20" s="37">
        <v>1.967918158</v>
      </c>
      <c r="AM20" s="37">
        <v>1.9985933199999999</v>
      </c>
      <c r="AN20" s="37">
        <v>2.0293119549999998</v>
      </c>
      <c r="AO20" s="37">
        <v>2.0608599760000001</v>
      </c>
      <c r="AP20" s="37">
        <v>2.0934409789999999</v>
      </c>
      <c r="AQ20" s="37">
        <v>2.1272956540000001</v>
      </c>
      <c r="AR20" s="37">
        <v>2.162515473</v>
      </c>
      <c r="AS20" s="37">
        <v>2.199236285</v>
      </c>
      <c r="AT20" s="37">
        <v>2.2377734509999998</v>
      </c>
      <c r="AU20" s="37">
        <v>2.278211481</v>
      </c>
      <c r="AV20" s="37">
        <v>2.3206997390000002</v>
      </c>
      <c r="AW20" s="37">
        <v>2.365600621</v>
      </c>
      <c r="AX20" s="37"/>
    </row>
    <row r="21" spans="1:50">
      <c r="A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>
      <c r="A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>
      <c r="A23" s="37"/>
      <c r="B23" t="s">
        <v>114</v>
      </c>
      <c r="C23" s="40">
        <v>1319.7593748191609</v>
      </c>
      <c r="D23" s="40">
        <v>1340.9485384701525</v>
      </c>
      <c r="E23" s="40">
        <v>1362.5113540126024</v>
      </c>
      <c r="F23" s="40">
        <v>1502.2395945278083</v>
      </c>
      <c r="G23" s="40">
        <v>1572.821939181892</v>
      </c>
      <c r="H23" s="40">
        <v>1304.9271779366304</v>
      </c>
      <c r="I23" s="40">
        <v>1426.6142103368686</v>
      </c>
      <c r="J23" s="40">
        <v>1583.047976801196</v>
      </c>
      <c r="K23" s="40">
        <v>1559.4983675029926</v>
      </c>
      <c r="L23" s="40">
        <v>1660.8824576463035</v>
      </c>
      <c r="M23" s="40">
        <v>1670.6712494983808</v>
      </c>
      <c r="N23" s="40">
        <v>1883.2389045062537</v>
      </c>
      <c r="O23" s="40">
        <v>1701.4740538276108</v>
      </c>
      <c r="P23" s="40">
        <v>1890.4783358874577</v>
      </c>
      <c r="Q23" s="40">
        <v>1947.0729393733138</v>
      </c>
      <c r="R23" s="40">
        <v>1978.3498566008107</v>
      </c>
      <c r="S23" s="40">
        <v>1987.5452145144041</v>
      </c>
      <c r="T23" s="40">
        <v>1987.5785730210305</v>
      </c>
      <c r="U23" s="40">
        <v>1982.9494967783282</v>
      </c>
      <c r="V23" s="40">
        <v>1979.6799099103923</v>
      </c>
      <c r="W23" s="40">
        <v>1971.2607861341044</v>
      </c>
      <c r="X23" s="40">
        <v>1960.5426159530953</v>
      </c>
      <c r="Y23" s="40">
        <v>1955.1847674212702</v>
      </c>
      <c r="Z23" s="40">
        <v>1952.9381167457948</v>
      </c>
      <c r="AA23" s="40">
        <v>1953.9679293220754</v>
      </c>
      <c r="AB23" s="40">
        <v>1959.0220703228074</v>
      </c>
      <c r="AC23" s="40">
        <v>1968.6300787878147</v>
      </c>
      <c r="AD23" s="40">
        <v>1983.2506297763859</v>
      </c>
      <c r="AE23" s="40">
        <v>1998.8297448487344</v>
      </c>
      <c r="AF23" s="40">
        <v>2018.868069538438</v>
      </c>
      <c r="AG23" s="40">
        <v>2043.2499597020553</v>
      </c>
      <c r="AH23" s="40">
        <v>2067.4391650337743</v>
      </c>
      <c r="AI23" s="40">
        <v>2098.9141911971615</v>
      </c>
      <c r="AJ23" s="40">
        <v>2133.4809962637569</v>
      </c>
      <c r="AK23" s="40">
        <v>2170.015332236278</v>
      </c>
      <c r="AL23" s="40">
        <v>2208.2725353930291</v>
      </c>
      <c r="AM23" s="40">
        <v>2248.0825473773443</v>
      </c>
      <c r="AN23" s="40">
        <v>2289.1513217588681</v>
      </c>
      <c r="AO23" s="40">
        <v>2332.6565702878943</v>
      </c>
      <c r="AP23" s="40">
        <v>2378.4230998329986</v>
      </c>
      <c r="AQ23" s="40">
        <v>2426.1813948613944</v>
      </c>
      <c r="AR23" s="40">
        <v>2475.4736230293729</v>
      </c>
      <c r="AS23" s="40">
        <v>2525.9614396127072</v>
      </c>
      <c r="AT23" s="40">
        <v>2577.4931842305323</v>
      </c>
      <c r="AU23" s="40">
        <v>2629.8931051583018</v>
      </c>
      <c r="AV23" s="40">
        <v>2682.922373669081</v>
      </c>
      <c r="AW23" s="40">
        <v>2736.7341460277785</v>
      </c>
      <c r="AX23" s="37"/>
    </row>
    <row r="24" spans="1:50">
      <c r="A24" s="37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37"/>
    </row>
    <row r="25" spans="1:50">
      <c r="A25" s="37"/>
      <c r="B25" s="1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>
      <c r="A26" s="37"/>
      <c r="B26" t="s">
        <v>115</v>
      </c>
      <c r="C26" s="33">
        <v>564.39822114465005</v>
      </c>
      <c r="D26" s="33">
        <v>573.45981714490495</v>
      </c>
      <c r="E26" s="33">
        <v>582.66690000000006</v>
      </c>
      <c r="F26" s="33">
        <v>643.38983459999997</v>
      </c>
      <c r="G26" s="33">
        <v>671.70464349999997</v>
      </c>
      <c r="H26" s="33">
        <v>557.58464719999995</v>
      </c>
      <c r="I26" s="33">
        <v>604.74360939999997</v>
      </c>
      <c r="J26" s="33">
        <v>665.62713129999997</v>
      </c>
      <c r="K26" s="33">
        <v>651.31115299999999</v>
      </c>
      <c r="L26" s="33">
        <v>692.0696567</v>
      </c>
      <c r="M26" s="33">
        <v>693.20629899999994</v>
      </c>
      <c r="N26" s="33">
        <v>779.70888950000005</v>
      </c>
      <c r="O26" s="33">
        <v>699.19100230000004</v>
      </c>
      <c r="P26" s="33">
        <v>771.60907269999996</v>
      </c>
      <c r="Q26" s="33">
        <v>791.4788264</v>
      </c>
      <c r="R26" s="33">
        <v>807.26563610000005</v>
      </c>
      <c r="S26" s="33">
        <v>807.81903179999995</v>
      </c>
      <c r="T26" s="33">
        <v>816.60414579999997</v>
      </c>
      <c r="U26" s="33">
        <v>818.72871769999995</v>
      </c>
      <c r="V26" s="33">
        <v>822.3697525</v>
      </c>
      <c r="W26" s="33">
        <v>821.21828449999998</v>
      </c>
      <c r="X26" s="33">
        <v>816.76975189999996</v>
      </c>
      <c r="Y26" s="33">
        <v>813.82977200000005</v>
      </c>
      <c r="Z26" s="33">
        <v>813.17138109999996</v>
      </c>
      <c r="AA26" s="33">
        <v>813.8091359</v>
      </c>
      <c r="AB26" s="33">
        <v>815.93626740000002</v>
      </c>
      <c r="AC26" s="33">
        <v>819.55605349999996</v>
      </c>
      <c r="AD26" s="33">
        <v>824.21180790000005</v>
      </c>
      <c r="AE26" s="33">
        <v>829.77483900000004</v>
      </c>
      <c r="AF26" s="33">
        <v>836.53977880000002</v>
      </c>
      <c r="AG26" s="33">
        <v>844.17264909999994</v>
      </c>
      <c r="AH26" s="33">
        <v>852.31271949999996</v>
      </c>
      <c r="AI26" s="33">
        <v>862.29044650000003</v>
      </c>
      <c r="AJ26" s="33">
        <v>873.06375209999999</v>
      </c>
      <c r="AK26" s="33">
        <v>884.45133410000005</v>
      </c>
      <c r="AL26" s="33">
        <v>896.24793550000004</v>
      </c>
      <c r="AM26" s="33">
        <v>908.31086259999995</v>
      </c>
      <c r="AN26" s="33">
        <v>920.83198319999997</v>
      </c>
      <c r="AO26" s="33">
        <v>934.32515120000005</v>
      </c>
      <c r="AP26" s="33">
        <v>948.08667430000003</v>
      </c>
      <c r="AQ26" s="33">
        <v>962.01871630000005</v>
      </c>
      <c r="AR26" s="33">
        <v>975.95116150000001</v>
      </c>
      <c r="AS26" s="33">
        <v>990.26915029999998</v>
      </c>
      <c r="AT26" s="33">
        <v>1004.545666</v>
      </c>
      <c r="AU26" s="33">
        <v>1018.696054</v>
      </c>
      <c r="AV26" s="33">
        <v>1032.649396</v>
      </c>
      <c r="AW26" s="33">
        <v>1046.538108</v>
      </c>
      <c r="AX26" s="37"/>
    </row>
    <row r="27" spans="1:50">
      <c r="A27" s="37"/>
      <c r="B27" t="s">
        <v>116</v>
      </c>
      <c r="C27" s="33">
        <v>562.46092825519804</v>
      </c>
      <c r="D27" s="33">
        <v>571.49142039147705</v>
      </c>
      <c r="E27" s="33">
        <v>580.66690010000002</v>
      </c>
      <c r="F27" s="33">
        <v>641.35133919999998</v>
      </c>
      <c r="G27" s="33">
        <v>669.54769510000006</v>
      </c>
      <c r="H27" s="33">
        <v>555.61653760000002</v>
      </c>
      <c r="I27" s="33">
        <v>602.57050489999995</v>
      </c>
      <c r="J27" s="33">
        <v>663.09251140000003</v>
      </c>
      <c r="K27" s="33">
        <v>648.53051819999996</v>
      </c>
      <c r="L27" s="33">
        <v>688.78669160000004</v>
      </c>
      <c r="M27" s="33">
        <v>689.58816560000002</v>
      </c>
      <c r="N27" s="33">
        <v>775.01407710000001</v>
      </c>
      <c r="O27" s="33">
        <v>694.57882380000001</v>
      </c>
      <c r="P27" s="33">
        <v>765.98619350000001</v>
      </c>
      <c r="Q27" s="33">
        <v>785.04964480000001</v>
      </c>
      <c r="R27" s="33">
        <v>799.98844929999996</v>
      </c>
      <c r="S27" s="33">
        <v>799.71341129999996</v>
      </c>
      <c r="T27" s="33">
        <v>802.3309855</v>
      </c>
      <c r="U27" s="33">
        <v>799.54225689999998</v>
      </c>
      <c r="V27" s="33">
        <v>799.17968529999996</v>
      </c>
      <c r="W27" s="33">
        <v>794.93045199999995</v>
      </c>
      <c r="X27" s="33">
        <v>778.17120399999999</v>
      </c>
      <c r="Y27" s="33">
        <v>761.13191080000001</v>
      </c>
      <c r="Z27" s="33">
        <v>746.28942189999998</v>
      </c>
      <c r="AA27" s="33">
        <v>732.63683400000002</v>
      </c>
      <c r="AB27" s="33">
        <v>720.27669409999999</v>
      </c>
      <c r="AC27" s="33">
        <v>709.13366710000003</v>
      </c>
      <c r="AD27" s="33">
        <v>694.95040400000005</v>
      </c>
      <c r="AE27" s="33">
        <v>681.30633539999997</v>
      </c>
      <c r="AF27" s="33">
        <v>668.37672459999999</v>
      </c>
      <c r="AG27" s="33">
        <v>655.82243789999995</v>
      </c>
      <c r="AH27" s="33">
        <v>643.31366809999997</v>
      </c>
      <c r="AI27" s="33">
        <v>636.60210070000005</v>
      </c>
      <c r="AJ27" s="33">
        <v>630.13513520000004</v>
      </c>
      <c r="AK27" s="33">
        <v>623.74548919999995</v>
      </c>
      <c r="AL27" s="33">
        <v>617.26136020000001</v>
      </c>
      <c r="AM27" s="33">
        <v>610.56656180000004</v>
      </c>
      <c r="AN27" s="33">
        <v>613.36618399999998</v>
      </c>
      <c r="AO27" s="33">
        <v>616.65459980000003</v>
      </c>
      <c r="AP27" s="33">
        <v>619.95387630000005</v>
      </c>
      <c r="AQ27" s="33">
        <v>623.19572440000002</v>
      </c>
      <c r="AR27" s="33">
        <v>626.26786030000005</v>
      </c>
      <c r="AS27" s="33">
        <v>635.11902220000002</v>
      </c>
      <c r="AT27" s="33">
        <v>643.93386290000001</v>
      </c>
      <c r="AU27" s="33">
        <v>652.65818790000003</v>
      </c>
      <c r="AV27" s="33">
        <v>661.24671439999997</v>
      </c>
      <c r="AW27" s="33">
        <v>669.78438900000003</v>
      </c>
      <c r="AX27" s="37"/>
    </row>
    <row r="28" spans="1:50">
      <c r="A28" s="37"/>
      <c r="B28" t="s">
        <v>117</v>
      </c>
      <c r="C28" s="33">
        <v>0.96864644472622397</v>
      </c>
      <c r="D28" s="33">
        <v>0.984198376713873</v>
      </c>
      <c r="E28" s="33">
        <v>1.0178909270000001</v>
      </c>
      <c r="F28" s="33">
        <v>1.1239709609999999</v>
      </c>
      <c r="G28" s="33">
        <v>1.173435564</v>
      </c>
      <c r="H28" s="33">
        <v>0.97407344350000002</v>
      </c>
      <c r="I28" s="33">
        <v>1.056457872</v>
      </c>
      <c r="J28" s="33">
        <v>1.162818444</v>
      </c>
      <c r="K28" s="33">
        <v>1.1378091210000001</v>
      </c>
      <c r="L28" s="33">
        <v>1.209012258</v>
      </c>
      <c r="M28" s="33">
        <v>1.2109979179999999</v>
      </c>
      <c r="N28" s="33">
        <v>1.3621137649999999</v>
      </c>
      <c r="O28" s="33">
        <v>1.221452905</v>
      </c>
      <c r="P28" s="33">
        <v>1.3479637760000001</v>
      </c>
      <c r="Q28" s="33">
        <v>1.3826752760000001</v>
      </c>
      <c r="R28" s="33">
        <v>1.4102540699999999</v>
      </c>
      <c r="S28" s="33">
        <v>1.411220825</v>
      </c>
      <c r="T28" s="33">
        <v>2.0796905620000001</v>
      </c>
      <c r="U28" s="33">
        <v>2.6089587700000001</v>
      </c>
      <c r="V28" s="33">
        <v>3.0415109889999998</v>
      </c>
      <c r="W28" s="33">
        <v>3.3735405580000002</v>
      </c>
      <c r="X28" s="33">
        <v>4.6931323960000002</v>
      </c>
      <c r="Y28" s="33">
        <v>7.6477604980000002</v>
      </c>
      <c r="Z28" s="33">
        <v>10.6106906</v>
      </c>
      <c r="AA28" s="33">
        <v>13.590458140000001</v>
      </c>
      <c r="AB28" s="33">
        <v>16.605193369999999</v>
      </c>
      <c r="AC28" s="33">
        <v>19.671289359999999</v>
      </c>
      <c r="AD28" s="33">
        <v>24.088443760000001</v>
      </c>
      <c r="AE28" s="33">
        <v>28.585493750000001</v>
      </c>
      <c r="AF28" s="33">
        <v>33.188346320000001</v>
      </c>
      <c r="AG28" s="33">
        <v>37.900841909999997</v>
      </c>
      <c r="AH28" s="33">
        <v>42.718501830000001</v>
      </c>
      <c r="AI28" s="33">
        <v>46.905627299999999</v>
      </c>
      <c r="AJ28" s="33">
        <v>51.224758049999998</v>
      </c>
      <c r="AK28" s="33">
        <v>55.674686780000002</v>
      </c>
      <c r="AL28" s="33">
        <v>60.249494939999998</v>
      </c>
      <c r="AM28" s="33">
        <v>64.94422668</v>
      </c>
      <c r="AN28" s="33">
        <v>67.404901170000002</v>
      </c>
      <c r="AO28" s="33">
        <v>69.980953819999996</v>
      </c>
      <c r="AP28" s="33">
        <v>72.623439250000004</v>
      </c>
      <c r="AQ28" s="33">
        <v>75.326065490000005</v>
      </c>
      <c r="AR28" s="33">
        <v>78.076092919999894</v>
      </c>
      <c r="AS28" s="33">
        <v>79.221532019999998</v>
      </c>
      <c r="AT28" s="33">
        <v>80.363653290000002</v>
      </c>
      <c r="AU28" s="33">
        <v>81.495684319999995</v>
      </c>
      <c r="AV28" s="33">
        <v>82.611951700000006</v>
      </c>
      <c r="AW28" s="33">
        <v>83.723048629999994</v>
      </c>
      <c r="AX28" s="37"/>
    </row>
    <row r="29" spans="1:50">
      <c r="A29" s="37"/>
      <c r="B29" t="s">
        <v>118</v>
      </c>
      <c r="C29" s="33">
        <v>0.96864644472622397</v>
      </c>
      <c r="D29" s="33">
        <v>0.984198376713873</v>
      </c>
      <c r="E29" s="33">
        <v>1.0178909270000001</v>
      </c>
      <c r="F29" s="33">
        <v>1.1239709609999999</v>
      </c>
      <c r="G29" s="33">
        <v>1.173435564</v>
      </c>
      <c r="H29" s="33">
        <v>0.97407344350000002</v>
      </c>
      <c r="I29" s="33">
        <v>1.056457872</v>
      </c>
      <c r="J29" s="33">
        <v>1.162818444</v>
      </c>
      <c r="K29" s="33">
        <v>1.1378091210000001</v>
      </c>
      <c r="L29" s="33">
        <v>1.209012258</v>
      </c>
      <c r="M29" s="33">
        <v>1.2109979179999999</v>
      </c>
      <c r="N29" s="33">
        <v>1.3621137649999999</v>
      </c>
      <c r="O29" s="33">
        <v>1.221452905</v>
      </c>
      <c r="P29" s="33">
        <v>1.3479637760000001</v>
      </c>
      <c r="Q29" s="33">
        <v>1.3826752760000001</v>
      </c>
      <c r="R29" s="33">
        <v>1.4102540699999999</v>
      </c>
      <c r="S29" s="33">
        <v>1.411220825</v>
      </c>
      <c r="T29" s="33">
        <v>7.920962587</v>
      </c>
      <c r="U29" s="33">
        <v>13.150603609999999</v>
      </c>
      <c r="V29" s="33">
        <v>17.394845480000001</v>
      </c>
      <c r="W29" s="33">
        <v>20.714407850000001</v>
      </c>
      <c r="X29" s="33">
        <v>33.905415529999999</v>
      </c>
      <c r="Y29" s="33">
        <v>45.050100690000001</v>
      </c>
      <c r="Z29" s="33">
        <v>56.271268620000001</v>
      </c>
      <c r="AA29" s="33">
        <v>67.581843829999997</v>
      </c>
      <c r="AB29" s="33">
        <v>79.054379929999996</v>
      </c>
      <c r="AC29" s="33">
        <v>90.751097079999994</v>
      </c>
      <c r="AD29" s="33">
        <v>105.17296020000001</v>
      </c>
      <c r="AE29" s="33">
        <v>119.8830098</v>
      </c>
      <c r="AF29" s="33">
        <v>134.9747079</v>
      </c>
      <c r="AG29" s="33">
        <v>150.44936920000001</v>
      </c>
      <c r="AH29" s="33">
        <v>166.2805496</v>
      </c>
      <c r="AI29" s="33">
        <v>178.78271860000001</v>
      </c>
      <c r="AJ29" s="33">
        <v>191.70385880000001</v>
      </c>
      <c r="AK29" s="33">
        <v>205.0311581</v>
      </c>
      <c r="AL29" s="33">
        <v>218.7370804</v>
      </c>
      <c r="AM29" s="33">
        <v>232.80007409999999</v>
      </c>
      <c r="AN29" s="33">
        <v>240.06089800000001</v>
      </c>
      <c r="AO29" s="33">
        <v>247.68959760000001</v>
      </c>
      <c r="AP29" s="33">
        <v>255.50935870000001</v>
      </c>
      <c r="AQ29" s="33">
        <v>263.49692640000001</v>
      </c>
      <c r="AR29" s="33">
        <v>271.6072082</v>
      </c>
      <c r="AS29" s="33">
        <v>275.92859600000003</v>
      </c>
      <c r="AT29" s="33">
        <v>280.24814989999999</v>
      </c>
      <c r="AU29" s="33">
        <v>284.54218179999998</v>
      </c>
      <c r="AV29" s="33">
        <v>288.79073019999998</v>
      </c>
      <c r="AW29" s="33">
        <v>293.03067019999997</v>
      </c>
      <c r="AX29" s="37"/>
    </row>
    <row r="30" spans="1:50">
      <c r="A30" s="37"/>
      <c r="B30" t="s">
        <v>119</v>
      </c>
      <c r="C30" s="33">
        <v>0</v>
      </c>
      <c r="D30" s="33">
        <v>45.9094985639641</v>
      </c>
      <c r="E30" s="33">
        <v>46.682372399999998</v>
      </c>
      <c r="F30" s="33">
        <v>98.939546230000005</v>
      </c>
      <c r="G30" s="33">
        <v>70.313992290000002</v>
      </c>
      <c r="H30" s="33">
        <v>-70.463858450000004</v>
      </c>
      <c r="I30" s="33">
        <v>83.520497180000007</v>
      </c>
      <c r="J30" s="33">
        <v>100.2127325</v>
      </c>
      <c r="K30" s="33">
        <v>28.831185120000001</v>
      </c>
      <c r="L30" s="33">
        <v>82.887801379999999</v>
      </c>
      <c r="M30" s="33">
        <v>45.932171599999997</v>
      </c>
      <c r="N30" s="33">
        <v>130.90745459999999</v>
      </c>
      <c r="O30" s="33">
        <v>-29.940324830000002</v>
      </c>
      <c r="P30" s="33">
        <v>117.16689340000001</v>
      </c>
      <c r="Q30" s="33">
        <v>69.317872769999994</v>
      </c>
      <c r="R30" s="33">
        <v>66.428089880000002</v>
      </c>
      <c r="S30" s="33">
        <v>52.139934930000003</v>
      </c>
      <c r="T30" s="33">
        <v>62.190994979999999</v>
      </c>
      <c r="U30" s="33">
        <v>56.004927979999998</v>
      </c>
      <c r="V30" s="33">
        <v>57.542884219999998</v>
      </c>
      <c r="W30" s="33">
        <v>52.912683340000001</v>
      </c>
      <c r="X30" s="33">
        <v>51.22265788</v>
      </c>
      <c r="Y30" s="33">
        <v>50.384518800000002</v>
      </c>
      <c r="Z30" s="33">
        <v>52.474165259999999</v>
      </c>
      <c r="AA30" s="33">
        <v>53.72732646</v>
      </c>
      <c r="AB30" s="33">
        <v>55.258340310000001</v>
      </c>
      <c r="AC30" s="33">
        <v>56.889869070000003</v>
      </c>
      <c r="AD30" s="33">
        <v>58.162162649999999</v>
      </c>
      <c r="AE30" s="33">
        <v>59.373399769999999</v>
      </c>
      <c r="AF30" s="33">
        <v>60.938502530000001</v>
      </c>
      <c r="AG30" s="33">
        <v>62.248095990000003</v>
      </c>
      <c r="AH30" s="33">
        <v>63.253623900000001</v>
      </c>
      <c r="AI30" s="33">
        <v>65.622721720000001</v>
      </c>
      <c r="AJ30" s="33">
        <v>67.069716760000006</v>
      </c>
      <c r="AK30" s="33">
        <v>68.387350769999998</v>
      </c>
      <c r="AL30" s="33">
        <v>69.539831860000007</v>
      </c>
      <c r="AM30" s="33">
        <v>70.576323110000004</v>
      </c>
      <c r="AN30" s="33">
        <v>71.822069650000003</v>
      </c>
      <c r="AO30" s="33">
        <v>73.611584219999997</v>
      </c>
      <c r="AP30" s="33">
        <v>74.760868720000005</v>
      </c>
      <c r="AQ30" s="33">
        <v>75.829837049999995</v>
      </c>
      <c r="AR30" s="33">
        <v>76.739822270000005</v>
      </c>
      <c r="AS30" s="33">
        <v>78.034974349999999</v>
      </c>
      <c r="AT30" s="33">
        <v>78.928280790000002</v>
      </c>
      <c r="AU30" s="33">
        <v>79.734224740000002</v>
      </c>
      <c r="AV30" s="33">
        <v>80.461016360000002</v>
      </c>
      <c r="AW30" s="33">
        <v>81.307358399999998</v>
      </c>
      <c r="AX30" s="37"/>
    </row>
    <row r="31" spans="1:50">
      <c r="A31" s="37"/>
      <c r="B31" t="s">
        <v>120</v>
      </c>
      <c r="C31" s="33">
        <v>0</v>
      </c>
      <c r="D31" s="33">
        <v>45.751914535889199</v>
      </c>
      <c r="E31" s="33">
        <v>46.486476449999998</v>
      </c>
      <c r="F31" s="33">
        <v>98.594475939999995</v>
      </c>
      <c r="G31" s="33">
        <v>70.068301559999995</v>
      </c>
      <c r="H31" s="33">
        <v>-70.218354529999999</v>
      </c>
      <c r="I31" s="33">
        <v>83.228539530000006</v>
      </c>
      <c r="J31" s="33">
        <v>99.862065319999999</v>
      </c>
      <c r="K31" s="33">
        <v>28.729369770000002</v>
      </c>
      <c r="L31" s="33">
        <v>82.596826669999999</v>
      </c>
      <c r="M31" s="33">
        <v>45.770334560000002</v>
      </c>
      <c r="N31" s="33">
        <v>130.44709789999999</v>
      </c>
      <c r="O31" s="33">
        <v>-29.836859929999999</v>
      </c>
      <c r="P31" s="33">
        <v>116.7543816</v>
      </c>
      <c r="Q31" s="33">
        <v>69.072440580000006</v>
      </c>
      <c r="R31" s="33">
        <v>66.192390669999995</v>
      </c>
      <c r="S31" s="33">
        <v>51.95385873</v>
      </c>
      <c r="T31" s="33">
        <v>54.828514550000001</v>
      </c>
      <c r="U31" s="33">
        <v>49.593105479999998</v>
      </c>
      <c r="V31" s="33">
        <v>51.837194590000003</v>
      </c>
      <c r="W31" s="33">
        <v>47.926861700000003</v>
      </c>
      <c r="X31" s="33">
        <v>35.139426950000001</v>
      </c>
      <c r="Y31" s="33">
        <v>33.765219690000002</v>
      </c>
      <c r="Z31" s="33">
        <v>34.849578620000003</v>
      </c>
      <c r="AA31" s="33">
        <v>35.070456980000003</v>
      </c>
      <c r="AB31" s="33">
        <v>35.471567729999997</v>
      </c>
      <c r="AC31" s="33">
        <v>35.881723289999996</v>
      </c>
      <c r="AD31" s="33">
        <v>32.113991740000003</v>
      </c>
      <c r="AE31" s="33">
        <v>31.72720267</v>
      </c>
      <c r="AF31" s="33">
        <v>31.550879259999999</v>
      </c>
      <c r="AG31" s="33">
        <v>31.082067049999999</v>
      </c>
      <c r="AH31" s="33">
        <v>30.3079514</v>
      </c>
      <c r="AI31" s="33">
        <v>35.288492910000002</v>
      </c>
      <c r="AJ31" s="33">
        <v>35.094916410000003</v>
      </c>
      <c r="AK31" s="33">
        <v>34.750026669999997</v>
      </c>
      <c r="AL31" s="33">
        <v>34.238382350000002</v>
      </c>
      <c r="AM31" s="33">
        <v>33.604383370000001</v>
      </c>
      <c r="AN31" s="33">
        <v>42.661720119999998</v>
      </c>
      <c r="AO31" s="33">
        <v>43.333292829999998</v>
      </c>
      <c r="AP31" s="33">
        <v>43.558844639999997</v>
      </c>
      <c r="AQ31" s="33">
        <v>43.716816280000003</v>
      </c>
      <c r="AR31" s="33">
        <v>43.758754779999997</v>
      </c>
      <c r="AS31" s="33">
        <v>49.738351530000003</v>
      </c>
      <c r="AT31" s="33">
        <v>50.279896639999997</v>
      </c>
      <c r="AU31" s="33">
        <v>50.764876090000001</v>
      </c>
      <c r="AV31" s="33">
        <v>51.198663170000003</v>
      </c>
      <c r="AW31" s="33">
        <v>51.708530920000001</v>
      </c>
      <c r="AX31" s="37"/>
    </row>
    <row r="32" spans="1:50">
      <c r="A32" s="37"/>
      <c r="B32" t="s">
        <v>121</v>
      </c>
      <c r="C32" s="33">
        <v>0</v>
      </c>
      <c r="D32" s="33">
        <v>7.8792014037461305E-2</v>
      </c>
      <c r="E32" s="33">
        <v>9.7947972699999997E-2</v>
      </c>
      <c r="F32" s="33">
        <v>0.17253514310000001</v>
      </c>
      <c r="G32" s="33">
        <v>0.1228453669</v>
      </c>
      <c r="H32" s="33">
        <v>-0.1227519584</v>
      </c>
      <c r="I32" s="33">
        <v>0.14597882370000001</v>
      </c>
      <c r="J32" s="33">
        <v>0.175333604</v>
      </c>
      <c r="K32" s="33">
        <v>5.0907679099999999E-2</v>
      </c>
      <c r="L32" s="33">
        <v>0.14548735360000001</v>
      </c>
      <c r="M32" s="33">
        <v>8.09185194E-2</v>
      </c>
      <c r="N32" s="33">
        <v>0.2301783449</v>
      </c>
      <c r="O32" s="33">
        <v>-5.1732451200000001E-2</v>
      </c>
      <c r="P32" s="33">
        <v>0.20625594420000001</v>
      </c>
      <c r="Q32" s="33">
        <v>0.1227160966</v>
      </c>
      <c r="R32" s="33">
        <v>0.1178496027</v>
      </c>
      <c r="S32" s="33">
        <v>9.30381027E-2</v>
      </c>
      <c r="T32" s="33">
        <v>0.76060420029999998</v>
      </c>
      <c r="U32" s="33">
        <v>0.66504509850000004</v>
      </c>
      <c r="V32" s="33">
        <v>0.60288347620000005</v>
      </c>
      <c r="W32" s="33">
        <v>0.53060089020000001</v>
      </c>
      <c r="X32" s="33">
        <v>1.5398403949999999</v>
      </c>
      <c r="Y32" s="33">
        <v>3.2610289350000001</v>
      </c>
      <c r="Z32" s="33">
        <v>3.4622299249999999</v>
      </c>
      <c r="AA32" s="33">
        <v>3.6725083770000002</v>
      </c>
      <c r="AB32" s="33">
        <v>3.9020163349999999</v>
      </c>
      <c r="AC32" s="33">
        <v>4.1502003060000003</v>
      </c>
      <c r="AD32" s="33">
        <v>5.7014351169999999</v>
      </c>
      <c r="AE32" s="33">
        <v>6.0697137530000003</v>
      </c>
      <c r="AF32" s="33">
        <v>6.4691155120000001</v>
      </c>
      <c r="AG32" s="33">
        <v>6.8792652749999998</v>
      </c>
      <c r="AH32" s="33">
        <v>7.2920945939999999</v>
      </c>
      <c r="AI32" s="33">
        <v>6.9760910159999998</v>
      </c>
      <c r="AJ32" s="33">
        <v>7.3814614240000003</v>
      </c>
      <c r="AK32" s="33">
        <v>7.7942427700000003</v>
      </c>
      <c r="AL32" s="33">
        <v>8.209644978</v>
      </c>
      <c r="AM32" s="33">
        <v>8.6282443400000002</v>
      </c>
      <c r="AN32" s="33">
        <v>6.7006923509999998</v>
      </c>
      <c r="AO32" s="33">
        <v>6.9767207219999996</v>
      </c>
      <c r="AP32" s="33">
        <v>7.2113364129999997</v>
      </c>
      <c r="AQ32" s="33">
        <v>7.4439973359999998</v>
      </c>
      <c r="AR32" s="33">
        <v>7.6678450580000002</v>
      </c>
      <c r="AS32" s="33">
        <v>6.2427979479999998</v>
      </c>
      <c r="AT32" s="33">
        <v>6.3142624630000004</v>
      </c>
      <c r="AU32" s="33">
        <v>6.3787379790000003</v>
      </c>
      <c r="AV32" s="33">
        <v>6.4368813090000003</v>
      </c>
      <c r="AW32" s="33">
        <v>6.5045886719999997</v>
      </c>
      <c r="AX32" s="37"/>
    </row>
    <row r="33" spans="1:50">
      <c r="A33" s="37"/>
      <c r="B33" t="s">
        <v>122</v>
      </c>
      <c r="C33" s="33">
        <v>0</v>
      </c>
      <c r="D33" s="33">
        <v>7.8792014037461305E-2</v>
      </c>
      <c r="E33" s="33">
        <v>9.7947972699999997E-2</v>
      </c>
      <c r="F33" s="33">
        <v>0.17253514310000001</v>
      </c>
      <c r="G33" s="33">
        <v>0.1228453669</v>
      </c>
      <c r="H33" s="33">
        <v>-0.1227519584</v>
      </c>
      <c r="I33" s="33">
        <v>0.14597882370000001</v>
      </c>
      <c r="J33" s="33">
        <v>0.175333604</v>
      </c>
      <c r="K33" s="33">
        <v>5.0907679099999999E-2</v>
      </c>
      <c r="L33" s="33">
        <v>0.14548735360000001</v>
      </c>
      <c r="M33" s="33">
        <v>8.09185194E-2</v>
      </c>
      <c r="N33" s="33">
        <v>0.2301783449</v>
      </c>
      <c r="O33" s="33">
        <v>-5.1732451200000001E-2</v>
      </c>
      <c r="P33" s="33">
        <v>0.20625594420000001</v>
      </c>
      <c r="Q33" s="33">
        <v>0.1227160966</v>
      </c>
      <c r="R33" s="33">
        <v>0.1178496027</v>
      </c>
      <c r="S33" s="33">
        <v>9.30381027E-2</v>
      </c>
      <c r="T33" s="33">
        <v>6.6018762249999998</v>
      </c>
      <c r="U33" s="33">
        <v>5.74677741</v>
      </c>
      <c r="V33" s="33">
        <v>5.1028061620000003</v>
      </c>
      <c r="W33" s="33">
        <v>4.4552207590000004</v>
      </c>
      <c r="X33" s="33">
        <v>14.543390540000001</v>
      </c>
      <c r="Y33" s="33">
        <v>13.35827018</v>
      </c>
      <c r="Z33" s="33">
        <v>14.16235672</v>
      </c>
      <c r="AA33" s="33">
        <v>14.98436111</v>
      </c>
      <c r="AB33" s="33">
        <v>15.88475624</v>
      </c>
      <c r="AC33" s="33">
        <v>16.857945470000001</v>
      </c>
      <c r="AD33" s="33">
        <v>20.34673579</v>
      </c>
      <c r="AE33" s="33">
        <v>21.57648335</v>
      </c>
      <c r="AF33" s="33">
        <v>22.918507760000001</v>
      </c>
      <c r="AG33" s="33">
        <v>24.286763659999998</v>
      </c>
      <c r="AH33" s="33">
        <v>25.653577909999999</v>
      </c>
      <c r="AI33" s="33">
        <v>23.358137790000001</v>
      </c>
      <c r="AJ33" s="33">
        <v>24.593338930000002</v>
      </c>
      <c r="AK33" s="33">
        <v>25.84308133</v>
      </c>
      <c r="AL33" s="33">
        <v>27.091804539999998</v>
      </c>
      <c r="AM33" s="33">
        <v>28.343695409999999</v>
      </c>
      <c r="AN33" s="33">
        <v>22.459657180000001</v>
      </c>
      <c r="AO33" s="33">
        <v>23.30157067</v>
      </c>
      <c r="AP33" s="33">
        <v>23.990687659999999</v>
      </c>
      <c r="AQ33" s="33">
        <v>24.66902344</v>
      </c>
      <c r="AR33" s="33">
        <v>25.31322243</v>
      </c>
      <c r="AS33" s="33">
        <v>22.05382487</v>
      </c>
      <c r="AT33" s="33">
        <v>22.33412169</v>
      </c>
      <c r="AU33" s="33">
        <v>22.590610680000001</v>
      </c>
      <c r="AV33" s="33">
        <v>22.825471889999999</v>
      </c>
      <c r="AW33" s="33">
        <v>23.09423881</v>
      </c>
      <c r="AX33" s="37"/>
    </row>
    <row r="34" spans="1:50">
      <c r="A34" s="37"/>
      <c r="B34" t="s">
        <v>123</v>
      </c>
      <c r="C34" s="33">
        <v>0</v>
      </c>
      <c r="D34" s="33">
        <v>4425.9453140952055</v>
      </c>
      <c r="E34" s="33">
        <v>4564.9420401023972</v>
      </c>
      <c r="F34" s="33">
        <v>9662.6154125233334</v>
      </c>
      <c r="G34" s="33">
        <v>6867.0729174498083</v>
      </c>
      <c r="H34" s="33">
        <v>-6881.5835046005814</v>
      </c>
      <c r="I34" s="33">
        <v>8156.8807203277129</v>
      </c>
      <c r="J34" s="33">
        <v>9787.1618339926663</v>
      </c>
      <c r="K34" s="33">
        <v>2815.9290765056799</v>
      </c>
      <c r="L34" s="33">
        <v>8095.3071532290151</v>
      </c>
      <c r="M34" s="33">
        <v>4486.1094689075771</v>
      </c>
      <c r="N34" s="33">
        <v>12785.330675085175</v>
      </c>
      <c r="O34" s="33">
        <v>-2953.7201524640277</v>
      </c>
      <c r="P34" s="33">
        <v>11661.313074680877</v>
      </c>
      <c r="Q34" s="33">
        <v>6892.6078229336299</v>
      </c>
      <c r="R34" s="33">
        <v>6585.7040466046756</v>
      </c>
      <c r="S34" s="33">
        <v>5027.6418949533509</v>
      </c>
      <c r="T34" s="33">
        <v>6525.478836765953</v>
      </c>
      <c r="U34" s="33">
        <v>6047.9267571446089</v>
      </c>
      <c r="V34" s="33">
        <v>6098.9294945884385</v>
      </c>
      <c r="W34" s="33">
        <v>5568.5398380516199</v>
      </c>
      <c r="X34" s="33">
        <v>5733.2297781468033</v>
      </c>
      <c r="Y34" s="33">
        <v>5801.6450575258477</v>
      </c>
      <c r="Z34" s="33">
        <v>6026.0225160044838</v>
      </c>
      <c r="AA34" s="33">
        <v>6114.8525494378646</v>
      </c>
      <c r="AB34" s="33">
        <v>6244.0037160549864</v>
      </c>
      <c r="AC34" s="33">
        <v>6384.2760644793752</v>
      </c>
      <c r="AD34" s="33">
        <v>6644.6308414899668</v>
      </c>
      <c r="AE34" s="33">
        <v>6770.9801792731705</v>
      </c>
      <c r="AF34" s="33">
        <v>6942.246429130967</v>
      </c>
      <c r="AG34" s="33">
        <v>7083.6201287270223</v>
      </c>
      <c r="AH34" s="33">
        <v>7189.1087959108881</v>
      </c>
      <c r="AI34" s="33">
        <v>7388.0824453015402</v>
      </c>
      <c r="AJ34" s="33">
        <v>7561.5641883952558</v>
      </c>
      <c r="AK34" s="33">
        <v>7720.9149991217473</v>
      </c>
      <c r="AL34" s="33">
        <v>7861.9849073616124</v>
      </c>
      <c r="AM34" s="33">
        <v>7989.8725638993019</v>
      </c>
      <c r="AN34" s="33">
        <v>7965.2628977023996</v>
      </c>
      <c r="AO34" s="33">
        <v>8173.8233441273715</v>
      </c>
      <c r="AP34" s="33">
        <v>8312.914289551969</v>
      </c>
      <c r="AQ34" s="33">
        <v>8443.6359077641882</v>
      </c>
      <c r="AR34" s="33">
        <v>8557.2935444866489</v>
      </c>
      <c r="AS34" s="33">
        <v>8582.7204975394488</v>
      </c>
      <c r="AT34" s="33">
        <v>8682.5910603904522</v>
      </c>
      <c r="AU34" s="33">
        <v>8772.8879150860448</v>
      </c>
      <c r="AV34" s="33">
        <v>8854.5088531902948</v>
      </c>
      <c r="AW34" s="33">
        <v>8949.3149855124284</v>
      </c>
      <c r="AX34" s="37"/>
    </row>
    <row r="35" spans="1:50">
      <c r="A35" s="37"/>
      <c r="B35" t="s">
        <v>124</v>
      </c>
      <c r="C35" s="33">
        <v>0</v>
      </c>
      <c r="D35" s="33">
        <v>4387.6386685737089</v>
      </c>
      <c r="E35" s="33">
        <v>4511.249812591348</v>
      </c>
      <c r="F35" s="33">
        <v>9568.0366692760035</v>
      </c>
      <c r="G35" s="33">
        <v>6799.7326631520709</v>
      </c>
      <c r="H35" s="33">
        <v>-6814.2944541398383</v>
      </c>
      <c r="I35" s="33">
        <v>8076.8593784163304</v>
      </c>
      <c r="J35" s="33">
        <v>9691.0490559161972</v>
      </c>
      <c r="K35" s="33">
        <v>2788.0229686527264</v>
      </c>
      <c r="L35" s="33">
        <v>8015.5552208867402</v>
      </c>
      <c r="M35" s="33">
        <v>4441.7522919681487</v>
      </c>
      <c r="N35" s="33">
        <v>12659.153606548673</v>
      </c>
      <c r="O35" s="33">
        <v>-2925.4377342537341</v>
      </c>
      <c r="P35" s="33">
        <v>11554.878093618241</v>
      </c>
      <c r="Q35" s="33">
        <v>6829.8656488460329</v>
      </c>
      <c r="R35" s="33">
        <v>6525.3146953561309</v>
      </c>
      <c r="S35" s="33">
        <v>4982.4091684162177</v>
      </c>
      <c r="T35" s="33">
        <v>5475.3582436853849</v>
      </c>
      <c r="U35" s="33">
        <v>5108.010662769515</v>
      </c>
      <c r="V35" s="33">
        <v>5264.2467117189881</v>
      </c>
      <c r="W35" s="33">
        <v>4867.1388588418949</v>
      </c>
      <c r="X35" s="33">
        <v>3568.5305550858475</v>
      </c>
      <c r="Y35" s="33">
        <v>3428.975047972544</v>
      </c>
      <c r="Z35" s="33">
        <v>3597.4717812706272</v>
      </c>
      <c r="AA35" s="33">
        <v>3620.2727360870917</v>
      </c>
      <c r="AB35" s="33">
        <v>3661.6788190570146</v>
      </c>
      <c r="AC35" s="33">
        <v>3704.0185874452904</v>
      </c>
      <c r="AD35" s="33">
        <v>3315.081089685234</v>
      </c>
      <c r="AE35" s="33">
        <v>3275.1534104012617</v>
      </c>
      <c r="AF35" s="33">
        <v>3256.9517977165674</v>
      </c>
      <c r="AG35" s="33">
        <v>3208.5569897476021</v>
      </c>
      <c r="AH35" s="33">
        <v>3128.6461481723363</v>
      </c>
      <c r="AI35" s="33">
        <v>3642.7802706543507</v>
      </c>
      <c r="AJ35" s="33">
        <v>3622.7976454142322</v>
      </c>
      <c r="AK35" s="33">
        <v>3587.1951755678097</v>
      </c>
      <c r="AL35" s="33">
        <v>3534.3788711215261</v>
      </c>
      <c r="AM35" s="33">
        <v>3468.9320693687432</v>
      </c>
      <c r="AN35" s="33">
        <v>4403.9078901061148</v>
      </c>
      <c r="AO35" s="33">
        <v>4473.2333726022061</v>
      </c>
      <c r="AP35" s="33">
        <v>4496.516761924594</v>
      </c>
      <c r="AQ35" s="33">
        <v>4512.8239465538827</v>
      </c>
      <c r="AR35" s="33">
        <v>4517.153196270061</v>
      </c>
      <c r="AS35" s="33">
        <v>5134.4183504152043</v>
      </c>
      <c r="AT35" s="33">
        <v>5190.3212721347527</v>
      </c>
      <c r="AU35" s="33">
        <v>5240.3850040369562</v>
      </c>
      <c r="AV35" s="33">
        <v>5285.1642180223298</v>
      </c>
      <c r="AW35" s="33">
        <v>5337.7971313466696</v>
      </c>
      <c r="AX35" s="37">
        <v>5337.7658374380489</v>
      </c>
    </row>
    <row r="36" spans="1:50">
      <c r="A36" s="37"/>
      <c r="B36" t="s">
        <v>125</v>
      </c>
      <c r="C36" s="33">
        <v>0</v>
      </c>
      <c r="D36" s="33">
        <v>29.006175052084622</v>
      </c>
      <c r="E36" s="33">
        <v>36.05817259240591</v>
      </c>
      <c r="F36" s="33">
        <v>63.516393462014939</v>
      </c>
      <c r="G36" s="33">
        <v>45.223799140341185</v>
      </c>
      <c r="H36" s="33">
        <v>-45.189412099651925</v>
      </c>
      <c r="I36" s="33">
        <v>53.740056830639695</v>
      </c>
      <c r="J36" s="33">
        <v>64.546607607234264</v>
      </c>
      <c r="K36" s="33">
        <v>18.740948177642657</v>
      </c>
      <c r="L36" s="33">
        <v>53.55912903517298</v>
      </c>
      <c r="M36" s="33">
        <v>29.789018186281364</v>
      </c>
      <c r="N36" s="33">
        <v>84.73692983064025</v>
      </c>
      <c r="O36" s="33">
        <v>-19.044576453123032</v>
      </c>
      <c r="P36" s="33">
        <v>75.930233510988117</v>
      </c>
      <c r="Q36" s="33">
        <v>45.176210078357407</v>
      </c>
      <c r="R36" s="33">
        <v>43.384678611617396</v>
      </c>
      <c r="S36" s="33">
        <v>34.250672823247335</v>
      </c>
      <c r="T36" s="33">
        <v>270.84675532728954</v>
      </c>
      <c r="U36" s="33">
        <v>261.57661470980304</v>
      </c>
      <c r="V36" s="33">
        <v>238.09297457070309</v>
      </c>
      <c r="W36" s="33">
        <v>185.5314545651905</v>
      </c>
      <c r="X36" s="33">
        <v>497.07091930361105</v>
      </c>
      <c r="Y36" s="33">
        <v>855.95139729333596</v>
      </c>
      <c r="Z36" s="33">
        <v>836.45584475239639</v>
      </c>
      <c r="AA36" s="33">
        <v>826.92237689175965</v>
      </c>
      <c r="AB36" s="33">
        <v>832.31683410178221</v>
      </c>
      <c r="AC36" s="33">
        <v>841.98536705882407</v>
      </c>
      <c r="AD36" s="33">
        <v>1110.8430306998468</v>
      </c>
      <c r="AE36" s="33">
        <v>1143.0224111845969</v>
      </c>
      <c r="AF36" s="33">
        <v>1186.1494259674334</v>
      </c>
      <c r="AG36" s="33">
        <v>1226.7166747679908</v>
      </c>
      <c r="AH36" s="33">
        <v>1263.0721307405026</v>
      </c>
      <c r="AI36" s="33">
        <v>1198.217577670508</v>
      </c>
      <c r="AJ36" s="33">
        <v>1256.9896267425727</v>
      </c>
      <c r="AK36" s="33">
        <v>1315.6649361590516</v>
      </c>
      <c r="AL36" s="33">
        <v>1373.3843139742164</v>
      </c>
      <c r="AM36" s="33">
        <v>1430.2065233750727</v>
      </c>
      <c r="AN36" s="33">
        <v>1112.24509305231</v>
      </c>
      <c r="AO36" s="33">
        <v>1159.6737277238158</v>
      </c>
      <c r="AP36" s="33">
        <v>1200.3366269237911</v>
      </c>
      <c r="AQ36" s="33">
        <v>1240.7820376885593</v>
      </c>
      <c r="AR36" s="33">
        <v>1279.8638444264043</v>
      </c>
      <c r="AS36" s="33">
        <v>1043.4461556441461</v>
      </c>
      <c r="AT36" s="33">
        <v>1056.8488719786305</v>
      </c>
      <c r="AU36" s="33">
        <v>1069.1131918836054</v>
      </c>
      <c r="AV36" s="33">
        <v>1080.3445112214265</v>
      </c>
      <c r="AW36" s="33">
        <v>1093.2100822426219</v>
      </c>
      <c r="AX36" s="37"/>
    </row>
    <row r="37" spans="1:50">
      <c r="A37" s="37"/>
      <c r="B37" t="s">
        <v>126</v>
      </c>
      <c r="C37" s="33">
        <v>0</v>
      </c>
      <c r="D37" s="33">
        <v>9.3004704694117422</v>
      </c>
      <c r="E37" s="33">
        <v>17.634054918643262</v>
      </c>
      <c r="F37" s="33">
        <v>31.062349785316055</v>
      </c>
      <c r="G37" s="33">
        <v>22.116455157396285</v>
      </c>
      <c r="H37" s="33">
        <v>-22.099638361091223</v>
      </c>
      <c r="I37" s="33">
        <v>26.281285080743519</v>
      </c>
      <c r="J37" s="33">
        <v>31.566170469235281</v>
      </c>
      <c r="K37" s="33">
        <v>9.1651596753108038</v>
      </c>
      <c r="L37" s="33">
        <v>26.192803307101848</v>
      </c>
      <c r="M37" s="33">
        <v>14.568158753146728</v>
      </c>
      <c r="N37" s="33">
        <v>41.440138705861678</v>
      </c>
      <c r="O37" s="33">
        <v>-9.2378417571704556</v>
      </c>
      <c r="P37" s="33">
        <v>30.504747551647398</v>
      </c>
      <c r="Q37" s="33">
        <v>17.565964009240048</v>
      </c>
      <c r="R37" s="33">
        <v>17.004672636927186</v>
      </c>
      <c r="S37" s="33">
        <v>10.982053713885637</v>
      </c>
      <c r="T37" s="33">
        <v>779.27383775327905</v>
      </c>
      <c r="U37" s="33">
        <v>678.33947966529081</v>
      </c>
      <c r="V37" s="33">
        <v>596.58980829874702</v>
      </c>
      <c r="W37" s="33">
        <v>515.86952464453418</v>
      </c>
      <c r="X37" s="33">
        <v>1667.6283037573448</v>
      </c>
      <c r="Y37" s="33">
        <v>1516.7186122599676</v>
      </c>
      <c r="Z37" s="33">
        <v>1592.09488998146</v>
      </c>
      <c r="AA37" s="33">
        <v>1667.6574364590131</v>
      </c>
      <c r="AB37" s="33">
        <v>1750.0080628961894</v>
      </c>
      <c r="AC37" s="33">
        <v>1838.2721099752607</v>
      </c>
      <c r="AD37" s="33">
        <v>2218.7067211048857</v>
      </c>
      <c r="AE37" s="33">
        <v>2352.8043576873115</v>
      </c>
      <c r="AF37" s="33">
        <v>2499.1452054469664</v>
      </c>
      <c r="AG37" s="33">
        <v>2648.3464642114295</v>
      </c>
      <c r="AH37" s="33">
        <v>2797.3905169980485</v>
      </c>
      <c r="AI37" s="33">
        <v>2547.0845969766815</v>
      </c>
      <c r="AJ37" s="33">
        <v>2681.7769162384511</v>
      </c>
      <c r="AK37" s="33">
        <v>2818.0548873948869</v>
      </c>
      <c r="AL37" s="33">
        <v>2954.2217222658701</v>
      </c>
      <c r="AM37" s="33">
        <v>3090.733971155486</v>
      </c>
      <c r="AN37" s="33">
        <v>2449.1099145439748</v>
      </c>
      <c r="AO37" s="33">
        <v>2540.9162438013495</v>
      </c>
      <c r="AP37" s="33">
        <v>2616.0609007035832</v>
      </c>
      <c r="AQ37" s="33">
        <v>2690.0299235217467</v>
      </c>
      <c r="AR37" s="33">
        <v>2760.2765037901836</v>
      </c>
      <c r="AS37" s="33">
        <v>2404.855991480099</v>
      </c>
      <c r="AT37" s="33">
        <v>2435.420916277069</v>
      </c>
      <c r="AU37" s="33">
        <v>2463.3897191654823</v>
      </c>
      <c r="AV37" s="33">
        <v>2489.0001239465378</v>
      </c>
      <c r="AW37" s="33">
        <v>2518.3077719231374</v>
      </c>
      <c r="AX37" s="37"/>
    </row>
    <row r="38" spans="1:50">
      <c r="A38" s="37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7"/>
    </row>
    <row r="39" spans="1:50">
      <c r="A39" s="37"/>
      <c r="B39" t="s">
        <v>127</v>
      </c>
      <c r="C39" s="33">
        <v>5986.6280548432096</v>
      </c>
      <c r="D39" s="33">
        <v>6082.7453046934297</v>
      </c>
      <c r="E39" s="33">
        <v>6180.4057480000001</v>
      </c>
      <c r="F39" s="33">
        <v>6824.4999539999999</v>
      </c>
      <c r="G39" s="33">
        <v>7124.837947</v>
      </c>
      <c r="H39" s="33">
        <v>5914.3557989999999</v>
      </c>
      <c r="I39" s="33">
        <v>6414.5756000000001</v>
      </c>
      <c r="J39" s="33">
        <v>7060.3731710000002</v>
      </c>
      <c r="K39" s="33">
        <v>6908.5221650000003</v>
      </c>
      <c r="L39" s="33">
        <v>7340.8516669999999</v>
      </c>
      <c r="M39" s="33">
        <v>7352.9081450000003</v>
      </c>
      <c r="N39" s="33">
        <v>8270.4497240000001</v>
      </c>
      <c r="O39" s="33">
        <v>7416.3884889999999</v>
      </c>
      <c r="P39" s="33">
        <v>8184.5341630000003</v>
      </c>
      <c r="Q39" s="33">
        <v>8395.2946150000007</v>
      </c>
      <c r="R39" s="33">
        <v>8562.7468759999902</v>
      </c>
      <c r="S39" s="33">
        <v>8568.6167989999994</v>
      </c>
      <c r="T39" s="33">
        <v>8661.8013769999998</v>
      </c>
      <c r="U39" s="33">
        <v>8684.3369220000004</v>
      </c>
      <c r="V39" s="33">
        <v>8722.9577399999998</v>
      </c>
      <c r="W39" s="33">
        <v>8710.7440050000005</v>
      </c>
      <c r="X39" s="33">
        <v>8663.5579770000004</v>
      </c>
      <c r="Y39" s="33">
        <v>8632.3733179999999</v>
      </c>
      <c r="Z39" s="33">
        <v>8625.3897010000001</v>
      </c>
      <c r="AA39" s="33">
        <v>8632.1544290000002</v>
      </c>
      <c r="AB39" s="33">
        <v>8654.7171240000007</v>
      </c>
      <c r="AC39" s="33">
        <v>8693.1125549999997</v>
      </c>
      <c r="AD39" s="33">
        <v>8742.4966060000006</v>
      </c>
      <c r="AE39" s="33">
        <v>8801.5042290000001</v>
      </c>
      <c r="AF39" s="33">
        <v>8873.2606190000006</v>
      </c>
      <c r="AG39" s="33">
        <v>8954.2232320000003</v>
      </c>
      <c r="AH39" s="33">
        <v>9040.5657690000007</v>
      </c>
      <c r="AI39" s="33">
        <v>9146.4005109999998</v>
      </c>
      <c r="AJ39" s="33">
        <v>9260.674035</v>
      </c>
      <c r="AK39" s="33">
        <v>9381.4632500000007</v>
      </c>
      <c r="AL39" s="33">
        <v>9506.5909730000003</v>
      </c>
      <c r="AM39" s="33">
        <v>9634.5436410000002</v>
      </c>
      <c r="AN39" s="33">
        <v>9767.3564119999901</v>
      </c>
      <c r="AO39" s="33">
        <v>9910.4797870000002</v>
      </c>
      <c r="AP39" s="33">
        <v>10056.449629999999</v>
      </c>
      <c r="AQ39" s="33">
        <v>10204.22819</v>
      </c>
      <c r="AR39" s="33">
        <v>10352.01102</v>
      </c>
      <c r="AS39" s="33">
        <v>10503.88335</v>
      </c>
      <c r="AT39" s="33">
        <v>10655.315769999999</v>
      </c>
      <c r="AU39" s="33">
        <v>10805.41034</v>
      </c>
      <c r="AV39" s="33">
        <v>10953.41483</v>
      </c>
      <c r="AW39" s="33">
        <v>11100.73378</v>
      </c>
      <c r="AX39" s="37"/>
    </row>
    <row r="40" spans="1:50">
      <c r="A40" s="37"/>
      <c r="B40" t="s">
        <v>128</v>
      </c>
      <c r="C40" s="33">
        <v>5931.0163887176004</v>
      </c>
      <c r="D40" s="33">
        <v>6026.24077528007</v>
      </c>
      <c r="E40" s="33">
        <v>6122.9940200000001</v>
      </c>
      <c r="F40" s="33">
        <v>6761.1050329999998</v>
      </c>
      <c r="G40" s="33">
        <v>7058.6530919999996</v>
      </c>
      <c r="H40" s="33">
        <v>5859.4154920000001</v>
      </c>
      <c r="I40" s="33">
        <v>6354.9885949999998</v>
      </c>
      <c r="J40" s="33">
        <v>6994.7871500000001</v>
      </c>
      <c r="K40" s="33">
        <v>6844.3467360000004</v>
      </c>
      <c r="L40" s="33">
        <v>7272.6601929999997</v>
      </c>
      <c r="M40" s="33">
        <v>7284.6046749999996</v>
      </c>
      <c r="N40" s="33">
        <v>8193.6229220000005</v>
      </c>
      <c r="O40" s="33">
        <v>7347.4953290000003</v>
      </c>
      <c r="P40" s="33">
        <v>8108.5054570000002</v>
      </c>
      <c r="Q40" s="33">
        <v>8317.3080900000004</v>
      </c>
      <c r="R40" s="33">
        <v>8483.2048340000001</v>
      </c>
      <c r="S40" s="33">
        <v>8489.0202289999997</v>
      </c>
      <c r="T40" s="33">
        <v>8541.85959799999</v>
      </c>
      <c r="U40" s="33">
        <v>8532.4172450000005</v>
      </c>
      <c r="V40" s="33">
        <v>8544.9171170000009</v>
      </c>
      <c r="W40" s="33">
        <v>8512.62490599999</v>
      </c>
      <c r="X40" s="33">
        <v>8385.6414929999901</v>
      </c>
      <c r="Y40" s="33">
        <v>8251.4986570000001</v>
      </c>
      <c r="Z40" s="33">
        <v>8140.9487289999997</v>
      </c>
      <c r="AA40" s="33">
        <v>8043.3776129999997</v>
      </c>
      <c r="AB40" s="33">
        <v>7960.1737389999998</v>
      </c>
      <c r="AC40" s="33">
        <v>7890.7979079999996</v>
      </c>
      <c r="AD40" s="33">
        <v>7783.8952250000002</v>
      </c>
      <c r="AE40" s="33">
        <v>7683.6797319999996</v>
      </c>
      <c r="AF40" s="33">
        <v>7592.3244100000002</v>
      </c>
      <c r="AG40" s="33">
        <v>7506.1958210000003</v>
      </c>
      <c r="AH40" s="33">
        <v>7421.6735070000004</v>
      </c>
      <c r="AI40" s="33">
        <v>7377.15888</v>
      </c>
      <c r="AJ40" s="33">
        <v>7336.2885859999997</v>
      </c>
      <c r="AK40" s="33">
        <v>7297.2030910000003</v>
      </c>
      <c r="AL40" s="33">
        <v>7257.9593729999997</v>
      </c>
      <c r="AM40" s="33">
        <v>7217.2366419999998</v>
      </c>
      <c r="AN40" s="33">
        <v>7258.8844040000004</v>
      </c>
      <c r="AO40" s="33">
        <v>7306.5606859999998</v>
      </c>
      <c r="AP40" s="33">
        <v>7354.6235340000003</v>
      </c>
      <c r="AQ40" s="33">
        <v>7402.269577</v>
      </c>
      <c r="AR40" s="33">
        <v>7448.1684070000001</v>
      </c>
      <c r="AS40" s="33">
        <v>7558.5104259999998</v>
      </c>
      <c r="AT40" s="33">
        <v>7668.566828</v>
      </c>
      <c r="AU40" s="33">
        <v>7777.691143</v>
      </c>
      <c r="AV40" s="33">
        <v>7885.3414309999998</v>
      </c>
      <c r="AW40" s="33">
        <v>7992.528319</v>
      </c>
      <c r="AX40" s="37"/>
    </row>
    <row r="41" spans="1:50">
      <c r="A41" s="37"/>
      <c r="B41" t="s">
        <v>129</v>
      </c>
      <c r="C41" s="33">
        <v>47.338333619689898</v>
      </c>
      <c r="D41" s="33">
        <v>48.098365877971901</v>
      </c>
      <c r="E41" s="33">
        <v>48.870600699999997</v>
      </c>
      <c r="F41" s="33">
        <v>53.963675819999999</v>
      </c>
      <c r="G41" s="33">
        <v>56.338551959999997</v>
      </c>
      <c r="H41" s="33">
        <v>46.766851950000003</v>
      </c>
      <c r="I41" s="33">
        <v>50.722262520000001</v>
      </c>
      <c r="J41" s="33">
        <v>55.828806729999997</v>
      </c>
      <c r="K41" s="33">
        <v>54.62806844</v>
      </c>
      <c r="L41" s="33">
        <v>58.046646979999998</v>
      </c>
      <c r="M41" s="33">
        <v>58.141981710000003</v>
      </c>
      <c r="N41" s="33">
        <v>65.39729955</v>
      </c>
      <c r="O41" s="33">
        <v>58.643942690000003</v>
      </c>
      <c r="P41" s="33">
        <v>64.717935569999995</v>
      </c>
      <c r="Q41" s="33">
        <v>66.384491179999998</v>
      </c>
      <c r="R41" s="33">
        <v>67.708593989999997</v>
      </c>
      <c r="S41" s="33">
        <v>67.755009490000006</v>
      </c>
      <c r="T41" s="33">
        <v>107.5458233</v>
      </c>
      <c r="U41" s="33">
        <v>139.15008979999999</v>
      </c>
      <c r="V41" s="33">
        <v>164.9399301</v>
      </c>
      <c r="W41" s="33">
        <v>184.81760059999999</v>
      </c>
      <c r="X41" s="33">
        <v>263.81519850000001</v>
      </c>
      <c r="Y41" s="33">
        <v>362.50000770000003</v>
      </c>
      <c r="Z41" s="33">
        <v>461.76055710000003</v>
      </c>
      <c r="AA41" s="33">
        <v>561.7545983</v>
      </c>
      <c r="AB41" s="33">
        <v>663.11521919999996</v>
      </c>
      <c r="AC41" s="33">
        <v>766.3925031</v>
      </c>
      <c r="AD41" s="33">
        <v>916.7421961</v>
      </c>
      <c r="AE41" s="33">
        <v>1069.911116</v>
      </c>
      <c r="AF41" s="33">
        <v>1226.8134789999999</v>
      </c>
      <c r="AG41" s="33">
        <v>1387.539033</v>
      </c>
      <c r="AH41" s="33">
        <v>1551.8921800000001</v>
      </c>
      <c r="AI41" s="33">
        <v>1697.0871440000001</v>
      </c>
      <c r="AJ41" s="33">
        <v>1846.9048170000001</v>
      </c>
      <c r="AK41" s="33">
        <v>2001.2865589999999</v>
      </c>
      <c r="AL41" s="33">
        <v>2160.0091630000002</v>
      </c>
      <c r="AM41" s="33">
        <v>2322.8884720000001</v>
      </c>
      <c r="AN41" s="33">
        <v>2411.364951</v>
      </c>
      <c r="AO41" s="33">
        <v>2503.9818230000001</v>
      </c>
      <c r="AP41" s="33">
        <v>2598.9888430000001</v>
      </c>
      <c r="AQ41" s="33">
        <v>2696.1611710000002</v>
      </c>
      <c r="AR41" s="33">
        <v>2795.0429749999998</v>
      </c>
      <c r="AS41" s="33">
        <v>2836.0485039999999</v>
      </c>
      <c r="AT41" s="33">
        <v>2876.935258</v>
      </c>
      <c r="AU41" s="33">
        <v>2917.4607930000002</v>
      </c>
      <c r="AV41" s="33">
        <v>2957.4220049999999</v>
      </c>
      <c r="AW41" s="33">
        <v>2997.19812</v>
      </c>
      <c r="AX41" s="37"/>
    </row>
    <row r="42" spans="1:50">
      <c r="A42" s="37"/>
      <c r="B42" t="s">
        <v>130</v>
      </c>
      <c r="C42" s="33">
        <v>8.2733325059209104</v>
      </c>
      <c r="D42" s="33">
        <v>8.4061635353886892</v>
      </c>
      <c r="E42" s="33">
        <v>8.5411272100000009</v>
      </c>
      <c r="F42" s="33">
        <v>9.4312452330000003</v>
      </c>
      <c r="G42" s="33">
        <v>9.8463029350000006</v>
      </c>
      <c r="H42" s="33">
        <v>8.1734545109999903</v>
      </c>
      <c r="I42" s="33">
        <v>8.8647426130000007</v>
      </c>
      <c r="J42" s="33">
        <v>9.7572146340000003</v>
      </c>
      <c r="K42" s="33">
        <v>9.5473612990000003</v>
      </c>
      <c r="L42" s="33">
        <v>10.144827129999999</v>
      </c>
      <c r="M42" s="33">
        <v>10.16148881</v>
      </c>
      <c r="N42" s="33">
        <v>11.42950254</v>
      </c>
      <c r="O42" s="33">
        <v>10.249216649999999</v>
      </c>
      <c r="P42" s="33">
        <v>11.31076992</v>
      </c>
      <c r="Q42" s="33">
        <v>11.602034270000001</v>
      </c>
      <c r="R42" s="33">
        <v>11.833448049999999</v>
      </c>
      <c r="S42" s="33">
        <v>11.841560100000001</v>
      </c>
      <c r="T42" s="33">
        <v>12.39595591</v>
      </c>
      <c r="U42" s="33">
        <v>12.769586650000001</v>
      </c>
      <c r="V42" s="33">
        <v>13.10069384</v>
      </c>
      <c r="W42" s="33">
        <v>13.30149802</v>
      </c>
      <c r="X42" s="33">
        <v>14.10128563</v>
      </c>
      <c r="Y42" s="33">
        <v>18.374652990000001</v>
      </c>
      <c r="Z42" s="33">
        <v>22.680414840000001</v>
      </c>
      <c r="AA42" s="33">
        <v>27.022218240000001</v>
      </c>
      <c r="AB42" s="33">
        <v>31.42816651</v>
      </c>
      <c r="AC42" s="33">
        <v>35.922143839999997</v>
      </c>
      <c r="AD42" s="33">
        <v>41.859184200000001</v>
      </c>
      <c r="AE42" s="33">
        <v>47.913381180000002</v>
      </c>
      <c r="AF42" s="33">
        <v>54.12272926</v>
      </c>
      <c r="AG42" s="33">
        <v>60.488377870000001</v>
      </c>
      <c r="AH42" s="33">
        <v>67.000081339999994</v>
      </c>
      <c r="AI42" s="33">
        <v>72.154487290000006</v>
      </c>
      <c r="AJ42" s="33">
        <v>77.480630980000001</v>
      </c>
      <c r="AK42" s="33">
        <v>82.973599699999994</v>
      </c>
      <c r="AL42" s="33">
        <v>88.622436680000007</v>
      </c>
      <c r="AM42" s="33">
        <v>94.418527679999997</v>
      </c>
      <c r="AN42" s="33">
        <v>97.107057449999999</v>
      </c>
      <c r="AO42" s="33">
        <v>99.937278169999999</v>
      </c>
      <c r="AP42" s="33">
        <v>102.83725389999999</v>
      </c>
      <c r="AQ42" s="33">
        <v>105.7974378</v>
      </c>
      <c r="AR42" s="33">
        <v>108.7996358</v>
      </c>
      <c r="AS42" s="33">
        <v>109.3244179</v>
      </c>
      <c r="AT42" s="33">
        <v>109.81368430000001</v>
      </c>
      <c r="AU42" s="33">
        <v>110.2584071</v>
      </c>
      <c r="AV42" s="33">
        <v>110.6513966</v>
      </c>
      <c r="AW42" s="33">
        <v>111.0073378</v>
      </c>
      <c r="AX42" s="37"/>
    </row>
    <row r="43" spans="1:50">
      <c r="A43" s="37"/>
      <c r="B43" t="s">
        <v>131</v>
      </c>
      <c r="C43" s="33">
        <v>0</v>
      </c>
      <c r="D43" s="33">
        <v>486.966616459926</v>
      </c>
      <c r="E43" s="33">
        <v>494.78502300000002</v>
      </c>
      <c r="F43" s="33">
        <v>1047.5947490000001</v>
      </c>
      <c r="G43" s="33">
        <v>745.8895559</v>
      </c>
      <c r="H43" s="33">
        <v>-745.32240000000002</v>
      </c>
      <c r="I43" s="33">
        <v>886.35072490000005</v>
      </c>
      <c r="J43" s="33">
        <v>1064.586376</v>
      </c>
      <c r="K43" s="33">
        <v>309.10002650000001</v>
      </c>
      <c r="L43" s="33">
        <v>883.36662790000003</v>
      </c>
      <c r="M43" s="33">
        <v>491.31912779999999</v>
      </c>
      <c r="N43" s="33">
        <v>1397.5913599999999</v>
      </c>
      <c r="O43" s="33">
        <v>-314.10785800000002</v>
      </c>
      <c r="P43" s="33">
        <v>1252.3399010000001</v>
      </c>
      <c r="Q43" s="33">
        <v>745.10465520000002</v>
      </c>
      <c r="R43" s="33">
        <v>715.5563942</v>
      </c>
      <c r="S43" s="33">
        <v>564.90652290000003</v>
      </c>
      <c r="T43" s="33">
        <v>652.60440789999996</v>
      </c>
      <c r="U43" s="33">
        <v>588.03912249999996</v>
      </c>
      <c r="V43" s="33">
        <v>605.59567560000005</v>
      </c>
      <c r="W43" s="33">
        <v>557.28256109999995</v>
      </c>
      <c r="X43" s="33">
        <v>521.51287049999996</v>
      </c>
      <c r="Y43" s="33">
        <v>534.43360110000003</v>
      </c>
      <c r="Z43" s="33">
        <v>556.59868889999996</v>
      </c>
      <c r="AA43" s="33">
        <v>569.89109440000004</v>
      </c>
      <c r="AB43" s="33">
        <v>586.13071049999996</v>
      </c>
      <c r="AC43" s="33">
        <v>603.43649830000004</v>
      </c>
      <c r="AD43" s="33">
        <v>616.93184280000003</v>
      </c>
      <c r="AE43" s="33">
        <v>629.77955540000005</v>
      </c>
      <c r="AF43" s="33">
        <v>646.38075600000002</v>
      </c>
      <c r="AG43" s="33">
        <v>660.27174400000001</v>
      </c>
      <c r="AH43" s="33">
        <v>670.93747859999996</v>
      </c>
      <c r="AI43" s="33">
        <v>696.06673469999998</v>
      </c>
      <c r="AJ43" s="33">
        <v>711.41515500000003</v>
      </c>
      <c r="AK43" s="33">
        <v>725.39142990000005</v>
      </c>
      <c r="AL43" s="33">
        <v>737.6159116</v>
      </c>
      <c r="AM43" s="33">
        <v>748.61007729999994</v>
      </c>
      <c r="AN43" s="33">
        <v>761.82383470000002</v>
      </c>
      <c r="AO43" s="33">
        <v>780.80539369999997</v>
      </c>
      <c r="AP43" s="33">
        <v>792.99596859999997</v>
      </c>
      <c r="AQ43" s="33">
        <v>804.33462199999997</v>
      </c>
      <c r="AR43" s="33">
        <v>813.98692570000003</v>
      </c>
      <c r="AS43" s="33">
        <v>827.72473260000004</v>
      </c>
      <c r="AT43" s="33">
        <v>837.2001229</v>
      </c>
      <c r="AU43" s="33">
        <v>845.7488505</v>
      </c>
      <c r="AV43" s="33">
        <v>853.45800150000002</v>
      </c>
      <c r="AW43" s="33">
        <v>862.43523560000006</v>
      </c>
      <c r="AX43" s="37"/>
    </row>
    <row r="44" spans="1:50">
      <c r="A44" s="37"/>
      <c r="B44" t="s">
        <v>132</v>
      </c>
      <c r="C44" s="33">
        <v>0</v>
      </c>
      <c r="D44" s="33">
        <v>482.44303078852602</v>
      </c>
      <c r="E44" s="33">
        <v>490.18880969999998</v>
      </c>
      <c r="F44" s="33">
        <v>1037.8633130000001</v>
      </c>
      <c r="G44" s="33">
        <v>738.96075380000002</v>
      </c>
      <c r="H44" s="33">
        <v>-738.39886639999997</v>
      </c>
      <c r="I44" s="33">
        <v>878.1171349</v>
      </c>
      <c r="J44" s="33">
        <v>1054.697099</v>
      </c>
      <c r="K44" s="33">
        <v>306.22869930000002</v>
      </c>
      <c r="L44" s="33">
        <v>875.16075820000003</v>
      </c>
      <c r="M44" s="33">
        <v>486.75511019999999</v>
      </c>
      <c r="N44" s="33">
        <v>1384.608696</v>
      </c>
      <c r="O44" s="33">
        <v>-311.19001159999999</v>
      </c>
      <c r="P44" s="33">
        <v>1240.7065230000001</v>
      </c>
      <c r="Q44" s="33">
        <v>738.18314439999995</v>
      </c>
      <c r="R44" s="33">
        <v>708.90936639999995</v>
      </c>
      <c r="S44" s="33">
        <v>559.65892899999994</v>
      </c>
      <c r="T44" s="33">
        <v>607.06257200000005</v>
      </c>
      <c r="U44" s="33">
        <v>548.23057870000002</v>
      </c>
      <c r="V44" s="33">
        <v>569.55633850000004</v>
      </c>
      <c r="W44" s="33">
        <v>525.58033690000002</v>
      </c>
      <c r="X44" s="33">
        <v>428.7808708</v>
      </c>
      <c r="Y44" s="33">
        <v>413.33107330000001</v>
      </c>
      <c r="Z44" s="33">
        <v>428.16618949999997</v>
      </c>
      <c r="AA44" s="33">
        <v>433.92752130000002</v>
      </c>
      <c r="AB44" s="33">
        <v>441.92463190000001</v>
      </c>
      <c r="AC44" s="33">
        <v>450.32053889999997</v>
      </c>
      <c r="AD44" s="33">
        <v>408.264342</v>
      </c>
      <c r="AE44" s="33">
        <v>407.97216930000002</v>
      </c>
      <c r="AF44" s="33">
        <v>410.2895656</v>
      </c>
      <c r="AG44" s="33">
        <v>409.55197759999999</v>
      </c>
      <c r="AH44" s="33">
        <v>405.53517040000003</v>
      </c>
      <c r="AI44" s="33">
        <v>440.02464279999998</v>
      </c>
      <c r="AJ44" s="33">
        <v>440.7627473</v>
      </c>
      <c r="AK44" s="33">
        <v>439.87924400000003</v>
      </c>
      <c r="AL44" s="33">
        <v>437.16924499999999</v>
      </c>
      <c r="AM44" s="33">
        <v>433.12812350000002</v>
      </c>
      <c r="AN44" s="33">
        <v>512.83994989999997</v>
      </c>
      <c r="AO44" s="33">
        <v>521.58752960000004</v>
      </c>
      <c r="AP44" s="33">
        <v>525.08674110000004</v>
      </c>
      <c r="AQ44" s="33">
        <v>527.80781709999997</v>
      </c>
      <c r="AR44" s="33">
        <v>529.17127449999998</v>
      </c>
      <c r="AS44" s="33">
        <v>596.61106400000006</v>
      </c>
      <c r="AT44" s="33">
        <v>603.52935309999998</v>
      </c>
      <c r="AU44" s="33">
        <v>609.78252510000004</v>
      </c>
      <c r="AV44" s="33">
        <v>615.43290400000001</v>
      </c>
      <c r="AW44" s="33">
        <v>621.99767610000004</v>
      </c>
      <c r="AX44" s="37"/>
    </row>
    <row r="45" spans="1:50">
      <c r="A45" s="37"/>
      <c r="B45" t="s">
        <v>133</v>
      </c>
      <c r="C45" s="33">
        <v>0</v>
      </c>
      <c r="D45" s="33">
        <v>3.8506130563735601</v>
      </c>
      <c r="E45" s="33">
        <v>3.9124358940000001</v>
      </c>
      <c r="F45" s="33">
        <v>8.283693134</v>
      </c>
      <c r="G45" s="33">
        <v>5.8980060759999997</v>
      </c>
      <c r="H45" s="33">
        <v>-5.893521378</v>
      </c>
      <c r="I45" s="33">
        <v>7.0086810030000004</v>
      </c>
      <c r="J45" s="33">
        <v>8.4180517950000002</v>
      </c>
      <c r="K45" s="33">
        <v>2.4441605590000002</v>
      </c>
      <c r="L45" s="33">
        <v>6.9850847189999996</v>
      </c>
      <c r="M45" s="33">
        <v>3.8850298649999999</v>
      </c>
      <c r="N45" s="33">
        <v>11.0512371</v>
      </c>
      <c r="O45" s="33">
        <v>-2.4837592110000002</v>
      </c>
      <c r="P45" s="33">
        <v>9.9026836960000004</v>
      </c>
      <c r="Q45" s="33">
        <v>5.8917995950000002</v>
      </c>
      <c r="R45" s="33">
        <v>5.6581513000000001</v>
      </c>
      <c r="S45" s="33">
        <v>4.4669107879999999</v>
      </c>
      <c r="T45" s="33">
        <v>44.214339410000001</v>
      </c>
      <c r="U45" s="33">
        <v>38.625617480000003</v>
      </c>
      <c r="V45" s="33">
        <v>34.874541100000002</v>
      </c>
      <c r="W45" s="33">
        <v>30.646114189999999</v>
      </c>
      <c r="X45" s="33">
        <v>91.063796379999999</v>
      </c>
      <c r="Y45" s="33">
        <v>115.90852889999999</v>
      </c>
      <c r="Z45" s="33">
        <v>122.9271105</v>
      </c>
      <c r="AA45" s="33">
        <v>130.141032</v>
      </c>
      <c r="AB45" s="33">
        <v>138.0359291</v>
      </c>
      <c r="AC45" s="33">
        <v>146.57012940000001</v>
      </c>
      <c r="AD45" s="33">
        <v>200.3852091</v>
      </c>
      <c r="AE45" s="33">
        <v>213.02032589999999</v>
      </c>
      <c r="AF45" s="33">
        <v>226.7537184</v>
      </c>
      <c r="AG45" s="33">
        <v>240.82060379999999</v>
      </c>
      <c r="AH45" s="33">
        <v>254.94149609999999</v>
      </c>
      <c r="AI45" s="33">
        <v>246.51344739999999</v>
      </c>
      <c r="AJ45" s="33">
        <v>260.61550940000001</v>
      </c>
      <c r="AK45" s="33">
        <v>274.96073439999998</v>
      </c>
      <c r="AL45" s="33">
        <v>289.38072690000001</v>
      </c>
      <c r="AM45" s="33">
        <v>303.89996409999998</v>
      </c>
      <c r="AN45" s="33">
        <v>240.13104659999999</v>
      </c>
      <c r="AO45" s="33">
        <v>250.04780880000001</v>
      </c>
      <c r="AP45" s="33">
        <v>258.48464030000002</v>
      </c>
      <c r="AQ45" s="33">
        <v>266.85267859999999</v>
      </c>
      <c r="AR45" s="33">
        <v>274.90624919999999</v>
      </c>
      <c r="AS45" s="33">
        <v>223.48567779999999</v>
      </c>
      <c r="AT45" s="33">
        <v>226.0440332</v>
      </c>
      <c r="AU45" s="33">
        <v>228.3521896</v>
      </c>
      <c r="AV45" s="33">
        <v>230.43366040000001</v>
      </c>
      <c r="AW45" s="33">
        <v>232.8575136</v>
      </c>
      <c r="AX45" s="37"/>
    </row>
    <row r="46" spans="1:50">
      <c r="A46" s="39"/>
      <c r="B46" t="s">
        <v>134</v>
      </c>
      <c r="C46" s="33">
        <v>0</v>
      </c>
      <c r="D46" s="33">
        <v>0.67297261502606398</v>
      </c>
      <c r="E46" s="33">
        <v>0.6837774083</v>
      </c>
      <c r="F46" s="33">
        <v>1.4477431380000001</v>
      </c>
      <c r="G46" s="33">
        <v>1.0307960089999999</v>
      </c>
      <c r="H46" s="33">
        <v>-1.030012218</v>
      </c>
      <c r="I46" s="33">
        <v>1.2249089470000001</v>
      </c>
      <c r="J46" s="33">
        <v>1.471225035</v>
      </c>
      <c r="K46" s="33">
        <v>0.42716655739999998</v>
      </c>
      <c r="L46" s="33">
        <v>1.2207850179999999</v>
      </c>
      <c r="M46" s="33">
        <v>0.6789876494</v>
      </c>
      <c r="N46" s="33">
        <v>1.931427496</v>
      </c>
      <c r="O46" s="33">
        <v>-0.43408722379999998</v>
      </c>
      <c r="P46" s="33">
        <v>1.730694527</v>
      </c>
      <c r="Q46" s="33">
        <v>1.0297113010000001</v>
      </c>
      <c r="R46" s="33">
        <v>0.98887652979999996</v>
      </c>
      <c r="S46" s="33">
        <v>0.78068312510000004</v>
      </c>
      <c r="T46" s="33">
        <v>1.3274965000000001</v>
      </c>
      <c r="U46" s="33">
        <v>1.1829263000000001</v>
      </c>
      <c r="V46" s="33">
        <v>1.1647960100000001</v>
      </c>
      <c r="W46" s="33">
        <v>1.0561100130000001</v>
      </c>
      <c r="X46" s="33">
        <v>1.6682033519999999</v>
      </c>
      <c r="Y46" s="33">
        <v>5.1939988899999996</v>
      </c>
      <c r="Z46" s="33">
        <v>5.5053889890000001</v>
      </c>
      <c r="AA46" s="33">
        <v>5.8225410899999996</v>
      </c>
      <c r="AB46" s="33">
        <v>6.1701495460000002</v>
      </c>
      <c r="AC46" s="33">
        <v>6.5458300400000002</v>
      </c>
      <c r="AD46" s="33">
        <v>8.2822916459999902</v>
      </c>
      <c r="AE46" s="33">
        <v>8.7870602089999998</v>
      </c>
      <c r="AF46" s="33">
        <v>9.3374720369999995</v>
      </c>
      <c r="AG46" s="33">
        <v>9.8991626870000005</v>
      </c>
      <c r="AH46" s="33">
        <v>10.46081204</v>
      </c>
      <c r="AI46" s="33">
        <v>9.5286445270000009</v>
      </c>
      <c r="AJ46" s="33">
        <v>10.03689829</v>
      </c>
      <c r="AK46" s="33">
        <v>10.5514516</v>
      </c>
      <c r="AL46" s="33">
        <v>11.06593966</v>
      </c>
      <c r="AM46" s="33">
        <v>11.58198966</v>
      </c>
      <c r="AN46" s="33">
        <v>8.8528381899999999</v>
      </c>
      <c r="AO46" s="33">
        <v>9.1700553540000005</v>
      </c>
      <c r="AP46" s="33">
        <v>9.4245871950000009</v>
      </c>
      <c r="AQ46" s="33">
        <v>9.6741262470000002</v>
      </c>
      <c r="AR46" s="33">
        <v>9.9094020109999903</v>
      </c>
      <c r="AS46" s="33">
        <v>7.6279908379999997</v>
      </c>
      <c r="AT46" s="33">
        <v>7.6267366709999997</v>
      </c>
      <c r="AU46" s="33">
        <v>7.6141357989999996</v>
      </c>
      <c r="AV46" s="33">
        <v>7.5914371349999996</v>
      </c>
      <c r="AW46" s="33">
        <v>7.5800459050000004</v>
      </c>
      <c r="AX46" s="37"/>
    </row>
    <row r="47" spans="1:50">
      <c r="A47" s="39"/>
      <c r="B47" t="s">
        <v>135</v>
      </c>
      <c r="C47" s="33">
        <v>0</v>
      </c>
      <c r="D47" s="33">
        <v>12845.968063204109</v>
      </c>
      <c r="E47" s="33">
        <v>11158.118474516121</v>
      </c>
      <c r="F47" s="33">
        <v>23624.778006231747</v>
      </c>
      <c r="G47" s="33">
        <v>16820.88916503992</v>
      </c>
      <c r="H47" s="33">
        <v>-16808.098979751052</v>
      </c>
      <c r="I47" s="33">
        <v>19988.491842493742</v>
      </c>
      <c r="J47" s="33">
        <v>24007.963791199341</v>
      </c>
      <c r="K47" s="33">
        <v>6970.6530248054241</v>
      </c>
      <c r="L47" s="33">
        <v>19921.196144577232</v>
      </c>
      <c r="M47" s="33">
        <v>11079.957526583012</v>
      </c>
      <c r="N47" s="33">
        <v>31517.708213163885</v>
      </c>
      <c r="O47" s="33">
        <v>-7075.3082144888758</v>
      </c>
      <c r="P47" s="33">
        <v>28248.232296414248</v>
      </c>
      <c r="Q47" s="33">
        <v>16801.556143318961</v>
      </c>
      <c r="R47" s="33">
        <v>16941.843071182248</v>
      </c>
      <c r="S47" s="33">
        <v>14901.988820377712</v>
      </c>
      <c r="T47" s="33">
        <v>17450.379113027666</v>
      </c>
      <c r="U47" s="33">
        <v>15758.056620065779</v>
      </c>
      <c r="V47" s="33">
        <v>16194.909006605501</v>
      </c>
      <c r="W47" s="33">
        <v>14868.392755557517</v>
      </c>
      <c r="X47" s="33">
        <v>14234.994168257617</v>
      </c>
      <c r="Y47" s="33">
        <v>14655.77530002721</v>
      </c>
      <c r="Z47" s="33">
        <v>15257.939925947552</v>
      </c>
      <c r="AA47" s="33">
        <v>15620.919186108344</v>
      </c>
      <c r="AB47" s="33">
        <v>16057.275351458298</v>
      </c>
      <c r="AC47" s="33">
        <v>16516.046022358511</v>
      </c>
      <c r="AD47" s="33">
        <v>17014.182979171852</v>
      </c>
      <c r="AE47" s="33">
        <v>17309.788952246803</v>
      </c>
      <c r="AF47" s="33">
        <v>17739.708972196833</v>
      </c>
      <c r="AG47" s="33">
        <v>18092.694231383102</v>
      </c>
      <c r="AH47" s="33">
        <v>18354.19089815496</v>
      </c>
      <c r="AI47" s="33">
        <v>18972.257644231628</v>
      </c>
      <c r="AJ47" s="33">
        <v>19392.833974637633</v>
      </c>
      <c r="AK47" s="33">
        <v>19775.670746825002</v>
      </c>
      <c r="AL47" s="33">
        <v>20110.314242362972</v>
      </c>
      <c r="AM47" s="33">
        <v>20410.535696621675</v>
      </c>
      <c r="AN47" s="33">
        <v>20610.837985660037</v>
      </c>
      <c r="AO47" s="33">
        <v>21133.287137366195</v>
      </c>
      <c r="AP47" s="33">
        <v>21473.505405770506</v>
      </c>
      <c r="AQ47" s="33">
        <v>21791.127731457342</v>
      </c>
      <c r="AR47" s="33">
        <v>22063.618279397579</v>
      </c>
      <c r="AS47" s="33">
        <v>22306.083743439878</v>
      </c>
      <c r="AT47" s="33">
        <v>22561.191818748935</v>
      </c>
      <c r="AU47" s="33">
        <v>22791.319910746031</v>
      </c>
      <c r="AV47" s="33">
        <v>22998.816109977855</v>
      </c>
      <c r="AW47" s="33">
        <v>23240.48442556637</v>
      </c>
      <c r="AX47" s="37"/>
    </row>
    <row r="48" spans="1:50">
      <c r="A48" s="39"/>
      <c r="B48" t="s">
        <v>136</v>
      </c>
      <c r="C48" s="33">
        <v>0</v>
      </c>
      <c r="D48" s="33">
        <v>12702.739629831385</v>
      </c>
      <c r="E48" s="33">
        <v>10982.378931523002</v>
      </c>
      <c r="F48" s="33">
        <v>23252.689495188959</v>
      </c>
      <c r="G48" s="33">
        <v>16555.961401280834</v>
      </c>
      <c r="H48" s="33">
        <v>-16543.372660546051</v>
      </c>
      <c r="I48" s="33">
        <v>19673.674570212435</v>
      </c>
      <c r="J48" s="33">
        <v>23629.840132156191</v>
      </c>
      <c r="K48" s="33">
        <v>6860.8657537707986</v>
      </c>
      <c r="L48" s="33">
        <v>19607.438774470211</v>
      </c>
      <c r="M48" s="33">
        <v>10905.449012759744</v>
      </c>
      <c r="N48" s="33">
        <v>31021.3066336355</v>
      </c>
      <c r="O48" s="33">
        <v>-6972.0209042367514</v>
      </c>
      <c r="P48" s="33">
        <v>27797.266916798679</v>
      </c>
      <c r="Q48" s="33">
        <v>16538.539540179114</v>
      </c>
      <c r="R48" s="33">
        <v>16679.039016879804</v>
      </c>
      <c r="S48" s="33">
        <v>14735.836410921784</v>
      </c>
      <c r="T48" s="33">
        <v>15983.975756919664</v>
      </c>
      <c r="U48" s="33">
        <v>14434.927598130222</v>
      </c>
      <c r="V48" s="33">
        <v>14996.435499946654</v>
      </c>
      <c r="W48" s="33">
        <v>13838.546055913112</v>
      </c>
      <c r="X48" s="33">
        <v>11289.813208741129</v>
      </c>
      <c r="Y48" s="33">
        <v>10883.019578785017</v>
      </c>
      <c r="Z48" s="33">
        <v>11273.628631661069</v>
      </c>
      <c r="AA48" s="33">
        <v>11425.324671648714</v>
      </c>
      <c r="AB48" s="33">
        <v>11635.888833189687</v>
      </c>
      <c r="AC48" s="33">
        <v>11856.953313488453</v>
      </c>
      <c r="AD48" s="33">
        <v>10749.612384921671</v>
      </c>
      <c r="AE48" s="33">
        <v>10741.91946949082</v>
      </c>
      <c r="AF48" s="33">
        <v>10802.9365829788</v>
      </c>
      <c r="AG48" s="33">
        <v>10783.515871404608</v>
      </c>
      <c r="AH48" s="33">
        <v>10677.753217690222</v>
      </c>
      <c r="AI48" s="33">
        <v>11585.862062698119</v>
      </c>
      <c r="AJ48" s="33">
        <v>11605.296373692472</v>
      </c>
      <c r="AK48" s="33">
        <v>11582.033702875789</v>
      </c>
      <c r="AL48" s="33">
        <v>11510.679352418707</v>
      </c>
      <c r="AM48" s="33">
        <v>11404.276497660489</v>
      </c>
      <c r="AN48" s="33">
        <v>13503.091283167741</v>
      </c>
      <c r="AO48" s="33">
        <v>13733.41532073638</v>
      </c>
      <c r="AP48" s="33">
        <v>13825.54966397671</v>
      </c>
      <c r="AQ48" s="33">
        <v>13897.195675780251</v>
      </c>
      <c r="AR48" s="33">
        <v>13933.095548449333</v>
      </c>
      <c r="AS48" s="33">
        <v>15708.787231933577</v>
      </c>
      <c r="AT48" s="33">
        <v>15890.945995261025</v>
      </c>
      <c r="AU48" s="33">
        <v>16055.59219952497</v>
      </c>
      <c r="AV48" s="33">
        <v>16204.366848066438</v>
      </c>
      <c r="AW48" s="33">
        <v>16377.217491808518</v>
      </c>
      <c r="AX48" s="37"/>
    </row>
    <row r="49" spans="1:50">
      <c r="A49" s="39"/>
      <c r="B49" t="s">
        <v>137</v>
      </c>
      <c r="C49" s="33">
        <v>0</v>
      </c>
      <c r="D49" s="33">
        <v>123.67699001761514</v>
      </c>
      <c r="E49" s="33">
        <v>158.86426911746631</v>
      </c>
      <c r="F49" s="33">
        <v>336.3589568621527</v>
      </c>
      <c r="G49" s="33">
        <v>239.48824974944941</v>
      </c>
      <c r="H49" s="33">
        <v>-239.30614875139841</v>
      </c>
      <c r="I49" s="33">
        <v>284.58715105882931</v>
      </c>
      <c r="J49" s="33">
        <v>341.81458374925177</v>
      </c>
      <c r="K49" s="33">
        <v>99.245020644562402</v>
      </c>
      <c r="L49" s="33">
        <v>283.6290253033294</v>
      </c>
      <c r="M49" s="33">
        <v>157.75144872240307</v>
      </c>
      <c r="N49" s="33">
        <v>448.7349447979467</v>
      </c>
      <c r="O49" s="33">
        <v>-92.574261389370022</v>
      </c>
      <c r="P49" s="33">
        <v>408.25273104684095</v>
      </c>
      <c r="Q49" s="33">
        <v>237.63954960381685</v>
      </c>
      <c r="R49" s="33">
        <v>237.21141565516061</v>
      </c>
      <c r="S49" s="33">
        <v>143.47172166172356</v>
      </c>
      <c r="T49" s="33">
        <v>1427.8364488690884</v>
      </c>
      <c r="U49" s="33">
        <v>1288.7622203149481</v>
      </c>
      <c r="V49" s="33">
        <v>1164.6334327538152</v>
      </c>
      <c r="W49" s="33">
        <v>999.16421053681506</v>
      </c>
      <c r="X49" s="33">
        <v>2896.7157139030533</v>
      </c>
      <c r="Y49" s="33">
        <v>3621.8577916480904</v>
      </c>
      <c r="Z49" s="33">
        <v>3824.366747168885</v>
      </c>
      <c r="AA49" s="33">
        <v>4026.4359501309573</v>
      </c>
      <c r="AB49" s="33">
        <v>4242.1291076528314</v>
      </c>
      <c r="AC49" s="33">
        <v>4468.9208930349578</v>
      </c>
      <c r="AD49" s="33">
        <v>6023.9504693830359</v>
      </c>
      <c r="AE49" s="33">
        <v>6312.5846395360795</v>
      </c>
      <c r="AF49" s="33">
        <v>6665.496783033117</v>
      </c>
      <c r="AG49" s="33">
        <v>7021.584314280587</v>
      </c>
      <c r="AH49" s="33">
        <v>7372.5263951735724</v>
      </c>
      <c r="AI49" s="33">
        <v>7109.5659631205372</v>
      </c>
      <c r="AJ49" s="33">
        <v>7495.9420109040975</v>
      </c>
      <c r="AK49" s="33">
        <v>7887.0924655778899</v>
      </c>
      <c r="AL49" s="33">
        <v>8278.1432187099454</v>
      </c>
      <c r="AM49" s="33">
        <v>8669.7750570046373</v>
      </c>
      <c r="AN49" s="33">
        <v>6850.550853619975</v>
      </c>
      <c r="AO49" s="33">
        <v>7133.4600602328001</v>
      </c>
      <c r="AP49" s="33">
        <v>7374.1492345345905</v>
      </c>
      <c r="AQ49" s="33">
        <v>7612.8758498461293</v>
      </c>
      <c r="AR49" s="33">
        <v>7842.6312087930028</v>
      </c>
      <c r="AS49" s="33">
        <v>6375.685369815681</v>
      </c>
      <c r="AT49" s="33">
        <v>6448.6711182479021</v>
      </c>
      <c r="AU49" s="33">
        <v>6514.5190910512765</v>
      </c>
      <c r="AV49" s="33">
        <v>6573.9000915209872</v>
      </c>
      <c r="AW49" s="33">
        <v>6643.0487055373505</v>
      </c>
      <c r="AX49" s="37"/>
    </row>
    <row r="50" spans="1:50">
      <c r="A50" s="39"/>
      <c r="B50" t="s">
        <v>138</v>
      </c>
      <c r="C50" s="33">
        <v>0</v>
      </c>
      <c r="D50" s="33">
        <v>19.551443355108695</v>
      </c>
      <c r="E50" s="33">
        <v>16.875273875652166</v>
      </c>
      <c r="F50" s="33">
        <v>35.729554180635681</v>
      </c>
      <c r="G50" s="33">
        <v>25.439514009635477</v>
      </c>
      <c r="H50" s="33">
        <v>-25.420170453604253</v>
      </c>
      <c r="I50" s="33">
        <v>30.230121222478708</v>
      </c>
      <c r="J50" s="33">
        <v>36.309075293897216</v>
      </c>
      <c r="K50" s="33">
        <v>10.542250390062694</v>
      </c>
      <c r="L50" s="33">
        <v>30.128344803691025</v>
      </c>
      <c r="M50" s="33">
        <v>16.757065100864633</v>
      </c>
      <c r="N50" s="33">
        <v>47.666634730438041</v>
      </c>
      <c r="O50" s="33">
        <v>-10.713048862754381</v>
      </c>
      <c r="P50" s="33">
        <v>42.71264856873119</v>
      </c>
      <c r="Q50" s="33">
        <v>25.377053536031269</v>
      </c>
      <c r="R50" s="33">
        <v>25.592638647280271</v>
      </c>
      <c r="S50" s="33">
        <v>22.680687794205653</v>
      </c>
      <c r="T50" s="33">
        <v>38.566907238912307</v>
      </c>
      <c r="U50" s="33">
        <v>34.366801620609969</v>
      </c>
      <c r="V50" s="33">
        <v>33.840073905031296</v>
      </c>
      <c r="W50" s="33">
        <v>30.682489107590406</v>
      </c>
      <c r="X50" s="33">
        <v>48.465245613435613</v>
      </c>
      <c r="Y50" s="33">
        <v>150.89792959410173</v>
      </c>
      <c r="Z50" s="33">
        <v>159.94454711759863</v>
      </c>
      <c r="AA50" s="33">
        <v>169.15856432867196</v>
      </c>
      <c r="AB50" s="33">
        <v>179.25741061578066</v>
      </c>
      <c r="AC50" s="33">
        <v>190.17181583509864</v>
      </c>
      <c r="AD50" s="33">
        <v>240.62012486714519</v>
      </c>
      <c r="AE50" s="33">
        <v>255.28484321990209</v>
      </c>
      <c r="AF50" s="33">
        <v>271.27560618491623</v>
      </c>
      <c r="AG50" s="33">
        <v>287.5940456979086</v>
      </c>
      <c r="AH50" s="33">
        <v>303.91128529116747</v>
      </c>
      <c r="AI50" s="33">
        <v>276.82961841297112</v>
      </c>
      <c r="AJ50" s="33">
        <v>291.59559004106194</v>
      </c>
      <c r="AK50" s="33">
        <v>306.54457837132162</v>
      </c>
      <c r="AL50" s="33">
        <v>321.49167123432159</v>
      </c>
      <c r="AM50" s="33">
        <v>336.48414195655016</v>
      </c>
      <c r="AN50" s="33">
        <v>257.19584887232207</v>
      </c>
      <c r="AO50" s="33">
        <v>266.41175639701333</v>
      </c>
      <c r="AP50" s="33">
        <v>273.80650725920577</v>
      </c>
      <c r="AQ50" s="33">
        <v>281.05620583096396</v>
      </c>
      <c r="AR50" s="33">
        <v>287.89152215524228</v>
      </c>
      <c r="AS50" s="33">
        <v>221.61114169062134</v>
      </c>
      <c r="AT50" s="33">
        <v>221.57470524000925</v>
      </c>
      <c r="AU50" s="33">
        <v>221.20862016978614</v>
      </c>
      <c r="AV50" s="33">
        <v>220.5491703904309</v>
      </c>
      <c r="AW50" s="33">
        <v>220.21822822050291</v>
      </c>
      <c r="AX50" s="37"/>
    </row>
    <row r="51" spans="1:50">
      <c r="A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>
      <c r="A52" s="37"/>
      <c r="B52" t="s">
        <v>139</v>
      </c>
      <c r="C52" s="33">
        <v>87.478072964647396</v>
      </c>
      <c r="D52" s="33">
        <v>88.882561721679195</v>
      </c>
      <c r="E52" s="33">
        <v>90.309600000000003</v>
      </c>
      <c r="F52" s="33">
        <v>99.721262019999998</v>
      </c>
      <c r="G52" s="33">
        <v>104.10987419999999</v>
      </c>
      <c r="H52" s="33">
        <v>86.422013089999894</v>
      </c>
      <c r="I52" s="33">
        <v>93.731347139999997</v>
      </c>
      <c r="J52" s="33">
        <v>103.16789919999999</v>
      </c>
      <c r="K52" s="33">
        <v>100.9490151</v>
      </c>
      <c r="L52" s="33">
        <v>107.26631949999999</v>
      </c>
      <c r="M52" s="33">
        <v>107.44249170000001</v>
      </c>
      <c r="N52" s="33">
        <v>120.8498336</v>
      </c>
      <c r="O52" s="33">
        <v>108.370082</v>
      </c>
      <c r="P52" s="33">
        <v>119.59441440000001</v>
      </c>
      <c r="Q52" s="33">
        <v>122.6740977</v>
      </c>
      <c r="R52" s="33">
        <v>125.1209511</v>
      </c>
      <c r="S52" s="33">
        <v>124.9763392</v>
      </c>
      <c r="T52" s="33">
        <v>125.05333829999999</v>
      </c>
      <c r="U52" s="33">
        <v>125.79943900000001</v>
      </c>
      <c r="V52" s="33">
        <v>126.8181439</v>
      </c>
      <c r="W52" s="33">
        <v>127.38654819999999</v>
      </c>
      <c r="X52" s="33">
        <v>127.80349099999999</v>
      </c>
      <c r="Y52" s="33">
        <v>128.86665669999999</v>
      </c>
      <c r="Z52" s="33">
        <v>129.59291680000001</v>
      </c>
      <c r="AA52" s="33">
        <v>130.23430730000001</v>
      </c>
      <c r="AB52" s="33">
        <v>130.86629210000001</v>
      </c>
      <c r="AC52" s="33">
        <v>131.521458</v>
      </c>
      <c r="AD52" s="33">
        <v>132.20802639999999</v>
      </c>
      <c r="AE52" s="33">
        <v>132.53679220000001</v>
      </c>
      <c r="AF52" s="33">
        <v>133.08493110000001</v>
      </c>
      <c r="AG52" s="33">
        <v>133.73787139999999</v>
      </c>
      <c r="AH52" s="33">
        <v>134.0576006</v>
      </c>
      <c r="AI52" s="33">
        <v>135.03464220000001</v>
      </c>
      <c r="AJ52" s="33">
        <v>135.94798399999999</v>
      </c>
      <c r="AK52" s="33">
        <v>136.85311609999999</v>
      </c>
      <c r="AL52" s="33">
        <v>137.77111869999999</v>
      </c>
      <c r="AM52" s="33">
        <v>138.7064949</v>
      </c>
      <c r="AN52" s="33">
        <v>139.60346150000001</v>
      </c>
      <c r="AO52" s="33">
        <v>140.57644099999999</v>
      </c>
      <c r="AP52" s="33">
        <v>141.58950479999999</v>
      </c>
      <c r="AQ52" s="33">
        <v>142.63073159999999</v>
      </c>
      <c r="AR52" s="33">
        <v>143.6867814</v>
      </c>
      <c r="AS52" s="33">
        <v>144.74251369999999</v>
      </c>
      <c r="AT52" s="33">
        <v>145.83009910000001</v>
      </c>
      <c r="AU52" s="33">
        <v>146.93620189999999</v>
      </c>
      <c r="AV52" s="33">
        <v>148.05492469999999</v>
      </c>
      <c r="AW52" s="33">
        <v>149.1995771</v>
      </c>
      <c r="AX52" s="37"/>
    </row>
    <row r="53" spans="1:50">
      <c r="A53" s="37"/>
      <c r="B53" t="s">
        <v>140</v>
      </c>
      <c r="C53" s="33">
        <v>84.879678876669303</v>
      </c>
      <c r="D53" s="33">
        <v>86.242449576144296</v>
      </c>
      <c r="E53" s="33">
        <v>88.830548089999894</v>
      </c>
      <c r="F53" s="33">
        <v>97.889375299999998</v>
      </c>
      <c r="G53" s="33">
        <v>101.98992939999999</v>
      </c>
      <c r="H53" s="33">
        <v>84.490042740000007</v>
      </c>
      <c r="I53" s="33">
        <v>91.449216370000002</v>
      </c>
      <c r="J53" s="33">
        <v>100.45044919999999</v>
      </c>
      <c r="K53" s="33">
        <v>98.088869770000002</v>
      </c>
      <c r="L53" s="33">
        <v>104.01346049999999</v>
      </c>
      <c r="M53" s="33">
        <v>103.9702111</v>
      </c>
      <c r="N53" s="33">
        <v>116.7034669</v>
      </c>
      <c r="O53" s="33">
        <v>104.6924281</v>
      </c>
      <c r="P53" s="33">
        <v>115.37403329999999</v>
      </c>
      <c r="Q53" s="33">
        <v>118.167233</v>
      </c>
      <c r="R53" s="33">
        <v>119.7785284</v>
      </c>
      <c r="S53" s="33">
        <v>118.3285041</v>
      </c>
      <c r="T53" s="33">
        <v>116.7364587</v>
      </c>
      <c r="U53" s="33">
        <v>116.09303300000001</v>
      </c>
      <c r="V53" s="33">
        <v>115.95253200000001</v>
      </c>
      <c r="W53" s="33">
        <v>115.6038777</v>
      </c>
      <c r="X53" s="33">
        <v>112.4974522</v>
      </c>
      <c r="Y53" s="33">
        <v>110.5510883</v>
      </c>
      <c r="Z53" s="33">
        <v>108.2756807</v>
      </c>
      <c r="AA53" s="33">
        <v>105.89877540000001</v>
      </c>
      <c r="AB53" s="33">
        <v>103.485742</v>
      </c>
      <c r="AC53" s="33">
        <v>101.0622515</v>
      </c>
      <c r="AD53" s="33">
        <v>98.431547589999994</v>
      </c>
      <c r="AE53" s="33">
        <v>95.510197450000007</v>
      </c>
      <c r="AF53" s="33">
        <v>92.725986460000001</v>
      </c>
      <c r="AG53" s="33">
        <v>89.98610291</v>
      </c>
      <c r="AH53" s="33">
        <v>86.998781159999893</v>
      </c>
      <c r="AI53" s="33">
        <v>85.481997629999995</v>
      </c>
      <c r="AJ53" s="33">
        <v>83.894779450000001</v>
      </c>
      <c r="AK53" s="33">
        <v>82.273530100000002</v>
      </c>
      <c r="AL53" s="33">
        <v>80.630979100000005</v>
      </c>
      <c r="AM53" s="33">
        <v>78.969075230000001</v>
      </c>
      <c r="AN53" s="33">
        <v>78.566036069999996</v>
      </c>
      <c r="AO53" s="33">
        <v>78.193536690000002</v>
      </c>
      <c r="AP53" s="33">
        <v>77.830334879999995</v>
      </c>
      <c r="AQ53" s="33">
        <v>77.469168710000005</v>
      </c>
      <c r="AR53" s="33">
        <v>77.102326910000002</v>
      </c>
      <c r="AS53" s="33">
        <v>77.668832829999999</v>
      </c>
      <c r="AT53" s="33">
        <v>78.252431180000002</v>
      </c>
      <c r="AU53" s="33">
        <v>78.845965910000004</v>
      </c>
      <c r="AV53" s="33">
        <v>79.446272609999994</v>
      </c>
      <c r="AW53" s="33">
        <v>80.060493059999999</v>
      </c>
      <c r="AX53" s="37"/>
    </row>
    <row r="54" spans="1:50">
      <c r="A54" s="37"/>
      <c r="B54" t="s">
        <v>141</v>
      </c>
      <c r="C54" s="33">
        <v>0.84882487951358998</v>
      </c>
      <c r="D54" s="33">
        <v>0.86245303751436697</v>
      </c>
      <c r="E54" s="33">
        <v>0.39533670859999998</v>
      </c>
      <c r="F54" s="33">
        <v>0.43653692970000002</v>
      </c>
      <c r="G54" s="33">
        <v>0.45574839220000002</v>
      </c>
      <c r="H54" s="33">
        <v>0.37831851989999998</v>
      </c>
      <c r="I54" s="33">
        <v>0.41031565050000002</v>
      </c>
      <c r="J54" s="33">
        <v>0.45162482929999997</v>
      </c>
      <c r="K54" s="33">
        <v>0.44191150629999998</v>
      </c>
      <c r="L54" s="33">
        <v>0.46956595639999998</v>
      </c>
      <c r="M54" s="33">
        <v>0.47033716279999999</v>
      </c>
      <c r="N54" s="33">
        <v>0.52902875729999999</v>
      </c>
      <c r="O54" s="33">
        <v>0.52205284279999997</v>
      </c>
      <c r="P54" s="33">
        <v>0.63426146220000001</v>
      </c>
      <c r="Q54" s="33">
        <v>0.7019996329</v>
      </c>
      <c r="R54" s="33">
        <v>1.0486776959999999</v>
      </c>
      <c r="S54" s="33">
        <v>1.2127352600000001</v>
      </c>
      <c r="T54" s="33">
        <v>1.7769469840000001</v>
      </c>
      <c r="U54" s="33">
        <v>2.2410097699999998</v>
      </c>
      <c r="V54" s="33">
        <v>2.624863623</v>
      </c>
      <c r="W54" s="33">
        <v>2.930504859</v>
      </c>
      <c r="X54" s="33">
        <v>4.1194499850000001</v>
      </c>
      <c r="Y54" s="33">
        <v>5.252332139</v>
      </c>
      <c r="Z54" s="33">
        <v>6.3867379409999998</v>
      </c>
      <c r="AA54" s="33">
        <v>7.5286205959999997</v>
      </c>
      <c r="AB54" s="33">
        <v>8.6808152970000005</v>
      </c>
      <c r="AC54" s="33">
        <v>9.8455208949999999</v>
      </c>
      <c r="AD54" s="33">
        <v>11.067318869999999</v>
      </c>
      <c r="AE54" s="33">
        <v>12.268153180000001</v>
      </c>
      <c r="AF54" s="33">
        <v>13.497056560000001</v>
      </c>
      <c r="AG54" s="33">
        <v>14.74722141</v>
      </c>
      <c r="AH54" s="33">
        <v>15.96925399</v>
      </c>
      <c r="AI54" s="33">
        <v>16.782789350000002</v>
      </c>
      <c r="AJ54" s="33">
        <v>17.598167320000002</v>
      </c>
      <c r="AK54" s="33">
        <v>18.421870869999999</v>
      </c>
      <c r="AL54" s="33">
        <v>19.256719270000001</v>
      </c>
      <c r="AM54" s="33">
        <v>20.103564550000002</v>
      </c>
      <c r="AN54" s="33">
        <v>20.372165620000001</v>
      </c>
      <c r="AO54" s="33">
        <v>20.653715640000001</v>
      </c>
      <c r="AP54" s="33">
        <v>20.943126639999999</v>
      </c>
      <c r="AQ54" s="33">
        <v>21.23874288</v>
      </c>
      <c r="AR54" s="33">
        <v>21.538648540000001</v>
      </c>
      <c r="AS54" s="33">
        <v>21.6969028</v>
      </c>
      <c r="AT54" s="33">
        <v>21.85993186</v>
      </c>
      <c r="AU54" s="33">
        <v>22.02573666</v>
      </c>
      <c r="AV54" s="33">
        <v>22.193433219999999</v>
      </c>
      <c r="AW54" s="33">
        <v>22.365016600000001</v>
      </c>
      <c r="AX54" s="37"/>
    </row>
    <row r="55" spans="1:50">
      <c r="A55" s="37"/>
      <c r="B55" t="s">
        <v>142</v>
      </c>
      <c r="C55" s="33">
        <v>1.7495692084645</v>
      </c>
      <c r="D55" s="33">
        <v>1.7776591080205899</v>
      </c>
      <c r="E55" s="33">
        <v>1.0837152000000001</v>
      </c>
      <c r="F55" s="33">
        <v>1.3953497909999999</v>
      </c>
      <c r="G55" s="33">
        <v>1.6641964060000001</v>
      </c>
      <c r="H55" s="33">
        <v>1.5536518239999999</v>
      </c>
      <c r="I55" s="33">
        <v>1.871815123</v>
      </c>
      <c r="J55" s="33">
        <v>2.265825151</v>
      </c>
      <c r="K55" s="33">
        <v>2.4182338520000002</v>
      </c>
      <c r="L55" s="33">
        <v>2.7832930669999998</v>
      </c>
      <c r="M55" s="33">
        <v>3.0019434949999999</v>
      </c>
      <c r="N55" s="33">
        <v>3.6173379950000002</v>
      </c>
      <c r="O55" s="33">
        <v>3.155601104</v>
      </c>
      <c r="P55" s="33">
        <v>3.586119659</v>
      </c>
      <c r="Q55" s="33">
        <v>3.8048650620000002</v>
      </c>
      <c r="R55" s="33">
        <v>4.293745028</v>
      </c>
      <c r="S55" s="33">
        <v>5.4350998669999999</v>
      </c>
      <c r="T55" s="33">
        <v>6.5399325910000004</v>
      </c>
      <c r="U55" s="33">
        <v>7.4653962119999999</v>
      </c>
      <c r="V55" s="33">
        <v>8.2407482450000007</v>
      </c>
      <c r="W55" s="33">
        <v>8.8521657020000006</v>
      </c>
      <c r="X55" s="33">
        <v>11.18658881</v>
      </c>
      <c r="Y55" s="33">
        <v>13.06323622</v>
      </c>
      <c r="Z55" s="33">
        <v>14.930498139999999</v>
      </c>
      <c r="AA55" s="33">
        <v>16.806911240000002</v>
      </c>
      <c r="AB55" s="33">
        <v>18.699734769999999</v>
      </c>
      <c r="AC55" s="33">
        <v>20.613685610000001</v>
      </c>
      <c r="AD55" s="33">
        <v>22.70915995</v>
      </c>
      <c r="AE55" s="33">
        <v>24.75844158</v>
      </c>
      <c r="AF55" s="33">
        <v>26.861888100000002</v>
      </c>
      <c r="AG55" s="33">
        <v>29.004547039999999</v>
      </c>
      <c r="AH55" s="33">
        <v>31.089565449999998</v>
      </c>
      <c r="AI55" s="33">
        <v>32.769855219999997</v>
      </c>
      <c r="AJ55" s="33">
        <v>34.455037220000001</v>
      </c>
      <c r="AK55" s="33">
        <v>36.15771513</v>
      </c>
      <c r="AL55" s="33">
        <v>37.883420309999998</v>
      </c>
      <c r="AM55" s="33">
        <v>39.633855160000003</v>
      </c>
      <c r="AN55" s="33">
        <v>40.665259829999997</v>
      </c>
      <c r="AO55" s="33">
        <v>41.729188720000003</v>
      </c>
      <c r="AP55" s="33">
        <v>42.81604325</v>
      </c>
      <c r="AQ55" s="33">
        <v>43.922820010000002</v>
      </c>
      <c r="AR55" s="33">
        <v>45.045805979999997</v>
      </c>
      <c r="AS55" s="33">
        <v>45.376778029999997</v>
      </c>
      <c r="AT55" s="33">
        <v>45.717736070000001</v>
      </c>
      <c r="AU55" s="33">
        <v>46.06449928</v>
      </c>
      <c r="AV55" s="33">
        <v>46.415218899999999</v>
      </c>
      <c r="AW55" s="33">
        <v>46.774067410000001</v>
      </c>
      <c r="AX55" s="37"/>
    </row>
    <row r="56" spans="1:50">
      <c r="A56" s="37"/>
      <c r="B56" t="s">
        <v>143</v>
      </c>
      <c r="C56" s="33">
        <v>0</v>
      </c>
      <c r="D56" s="33">
        <v>5.0147952699628897</v>
      </c>
      <c r="E56" s="33">
        <v>5.0953094300000004</v>
      </c>
      <c r="F56" s="33">
        <v>13.138828459999999</v>
      </c>
      <c r="G56" s="33">
        <v>8.5042072189999995</v>
      </c>
      <c r="H56" s="33">
        <v>-13.391143749999999</v>
      </c>
      <c r="I56" s="33">
        <v>10.87605593</v>
      </c>
      <c r="J56" s="33">
        <v>13.30493733</v>
      </c>
      <c r="K56" s="33">
        <v>2.0389571160000002</v>
      </c>
      <c r="L56" s="33">
        <v>10.48357</v>
      </c>
      <c r="M56" s="33">
        <v>4.603159207</v>
      </c>
      <c r="N56" s="33">
        <v>17.8415997</v>
      </c>
      <c r="O56" s="33">
        <v>-7.4921595490000001</v>
      </c>
      <c r="P56" s="33">
        <v>15.69687278</v>
      </c>
      <c r="Q56" s="33">
        <v>8.0154629320000002</v>
      </c>
      <c r="R56" s="33">
        <v>7.5097346099999998</v>
      </c>
      <c r="S56" s="33">
        <v>5.0192534159999997</v>
      </c>
      <c r="T56" s="33">
        <v>5.2348960580000004</v>
      </c>
      <c r="U56" s="33">
        <v>5.9071755970000002</v>
      </c>
      <c r="V56" s="33">
        <v>6.2105720309999999</v>
      </c>
      <c r="W56" s="33">
        <v>5.8023144819999999</v>
      </c>
      <c r="X56" s="33">
        <v>5.6743114959999996</v>
      </c>
      <c r="Y56" s="33">
        <v>6.3377420080000002</v>
      </c>
      <c r="Z56" s="33">
        <v>6.0447143719999996</v>
      </c>
      <c r="AA56" s="33">
        <v>5.9898182269999998</v>
      </c>
      <c r="AB56" s="33">
        <v>6.006883331</v>
      </c>
      <c r="AC56" s="33">
        <v>6.0561471180000002</v>
      </c>
      <c r="AD56" s="33">
        <v>6.1145889660000003</v>
      </c>
      <c r="AE56" s="33">
        <v>5.7851216880000003</v>
      </c>
      <c r="AF56" s="33">
        <v>6.0180632870000004</v>
      </c>
      <c r="AG56" s="33">
        <v>6.1454868610000002</v>
      </c>
      <c r="AH56" s="33">
        <v>5.8392233429999996</v>
      </c>
      <c r="AI56" s="33">
        <v>6.5097312489999997</v>
      </c>
      <c r="AJ56" s="33">
        <v>6.4863549149999997</v>
      </c>
      <c r="AK56" s="33">
        <v>6.5158397380000004</v>
      </c>
      <c r="AL56" s="33">
        <v>6.5660659060000004</v>
      </c>
      <c r="AM56" s="33">
        <v>6.621326474</v>
      </c>
      <c r="AN56" s="33">
        <v>6.6215206889999996</v>
      </c>
      <c r="AO56" s="33">
        <v>6.734552334</v>
      </c>
      <c r="AP56" s="33">
        <v>6.814792358</v>
      </c>
      <c r="AQ56" s="33">
        <v>6.8847656009999998</v>
      </c>
      <c r="AR56" s="33">
        <v>6.9425610549999996</v>
      </c>
      <c r="AS56" s="33">
        <v>6.9858276950000002</v>
      </c>
      <c r="AT56" s="33">
        <v>7.0612520109999997</v>
      </c>
      <c r="AU56" s="33">
        <v>7.1246550360000001</v>
      </c>
      <c r="AV56" s="33">
        <v>7.1829251269999999</v>
      </c>
      <c r="AW56" s="33">
        <v>7.2550253820000004</v>
      </c>
      <c r="AX56" s="37"/>
    </row>
    <row r="57" spans="1:50">
      <c r="A57" s="37"/>
      <c r="B57" t="s">
        <v>144</v>
      </c>
      <c r="C57" s="33">
        <v>0</v>
      </c>
      <c r="D57" s="33">
        <v>4.8658389207854498</v>
      </c>
      <c r="E57" s="33">
        <v>6.1474096300000003</v>
      </c>
      <c r="F57" s="33">
        <v>12.724951709999999</v>
      </c>
      <c r="G57" s="33">
        <v>8.1405453659999996</v>
      </c>
      <c r="H57" s="33">
        <v>-13.29066151</v>
      </c>
      <c r="I57" s="33">
        <v>10.446161180000001</v>
      </c>
      <c r="J57" s="33">
        <v>12.775432329999999</v>
      </c>
      <c r="K57" s="33">
        <v>1.784109892</v>
      </c>
      <c r="L57" s="33">
        <v>9.9728153099999997</v>
      </c>
      <c r="M57" s="33">
        <v>4.2494888660000001</v>
      </c>
      <c r="N57" s="33">
        <v>17.024209150000001</v>
      </c>
      <c r="O57" s="33">
        <v>-7.1945713969999998</v>
      </c>
      <c r="P57" s="33">
        <v>15.0023652</v>
      </c>
      <c r="Q57" s="33">
        <v>7.5548000589999997</v>
      </c>
      <c r="R57" s="33">
        <v>6.4881738230000003</v>
      </c>
      <c r="S57" s="33">
        <v>3.4933539480000002</v>
      </c>
      <c r="T57" s="33">
        <v>3.2914888850000001</v>
      </c>
      <c r="U57" s="33">
        <v>4.1744033509999996</v>
      </c>
      <c r="V57" s="33">
        <v>4.6507731789999998</v>
      </c>
      <c r="W57" s="33">
        <v>4.4368212500000004</v>
      </c>
      <c r="X57" s="33">
        <v>1.6646608009999999</v>
      </c>
      <c r="Y57" s="33">
        <v>2.696517101</v>
      </c>
      <c r="Z57" s="33">
        <v>2.2871450470000001</v>
      </c>
      <c r="AA57" s="33">
        <v>2.0917390739999999</v>
      </c>
      <c r="AB57" s="33">
        <v>1.9575136550000001</v>
      </c>
      <c r="AC57" s="33">
        <v>1.847468326</v>
      </c>
      <c r="AD57" s="33">
        <v>1.5402350920000001</v>
      </c>
      <c r="AE57" s="33">
        <v>1.1410171019999999</v>
      </c>
      <c r="AF57" s="33">
        <v>1.1575892299999999</v>
      </c>
      <c r="AG57" s="33">
        <v>1.087009544</v>
      </c>
      <c r="AH57" s="33">
        <v>0.7264936353</v>
      </c>
      <c r="AI57" s="33">
        <v>2.0737421390000002</v>
      </c>
      <c r="AJ57" s="33">
        <v>1.940708334</v>
      </c>
      <c r="AK57" s="33">
        <v>1.841171093</v>
      </c>
      <c r="AL57" s="33">
        <v>1.7529588819999999</v>
      </c>
      <c r="AM57" s="33">
        <v>1.66581632</v>
      </c>
      <c r="AN57" s="33">
        <v>2.8560926109999998</v>
      </c>
      <c r="AO57" s="33">
        <v>2.8699985560000001</v>
      </c>
      <c r="AP57" s="33">
        <v>2.8639227190000001</v>
      </c>
      <c r="AQ57" s="33">
        <v>2.8509686649999999</v>
      </c>
      <c r="AR57" s="33">
        <v>2.8303873400000001</v>
      </c>
      <c r="AS57" s="33">
        <v>3.748595141</v>
      </c>
      <c r="AT57" s="33">
        <v>3.7890678289999999</v>
      </c>
      <c r="AU57" s="33">
        <v>3.823089892</v>
      </c>
      <c r="AV57" s="33">
        <v>3.8543576229999998</v>
      </c>
      <c r="AW57" s="33">
        <v>3.8930466199999998</v>
      </c>
      <c r="AX57" s="37"/>
    </row>
    <row r="58" spans="1:50">
      <c r="A58" s="37"/>
      <c r="B58" t="s">
        <v>145</v>
      </c>
      <c r="C58" s="33">
        <v>0</v>
      </c>
      <c r="D58" s="33">
        <v>4.8659999546764303E-2</v>
      </c>
      <c r="E58" s="33">
        <v>-0.43152203989999999</v>
      </c>
      <c r="F58" s="33">
        <v>5.7516157700000001E-2</v>
      </c>
      <c r="G58" s="33">
        <v>3.7227772999999999E-2</v>
      </c>
      <c r="H58" s="33">
        <v>-5.8620685899999997E-2</v>
      </c>
      <c r="I58" s="33">
        <v>4.7610709799999998E-2</v>
      </c>
      <c r="J58" s="33">
        <v>5.82433111E-2</v>
      </c>
      <c r="K58" s="33">
        <v>8.9256800500000007E-3</v>
      </c>
      <c r="L58" s="33">
        <v>4.58925746E-2</v>
      </c>
      <c r="M58" s="33">
        <v>2.0150657400000001E-2</v>
      </c>
      <c r="N58" s="33">
        <v>7.8102873899999994E-2</v>
      </c>
      <c r="O58" s="33">
        <v>1.4857625100000001E-2</v>
      </c>
      <c r="P58" s="33">
        <v>0.13375425599999999</v>
      </c>
      <c r="Q58" s="33">
        <v>9.3914768100000004E-2</v>
      </c>
      <c r="R58" s="33">
        <v>0.37565028119999999</v>
      </c>
      <c r="S58" s="33">
        <v>0.20733752920000001</v>
      </c>
      <c r="T58" s="33">
        <v>0.61426250630000001</v>
      </c>
      <c r="U58" s="33">
        <v>0.53739914420000001</v>
      </c>
      <c r="V58" s="33">
        <v>0.47634254059999998</v>
      </c>
      <c r="W58" s="33">
        <v>0.41397195190000002</v>
      </c>
      <c r="X58" s="33">
        <v>1.309889957</v>
      </c>
      <c r="Y58" s="33">
        <v>1.3028959250000001</v>
      </c>
      <c r="Z58" s="33">
        <v>1.35117474</v>
      </c>
      <c r="AA58" s="33">
        <v>1.405469641</v>
      </c>
      <c r="AB58" s="33">
        <v>1.4629083119999999</v>
      </c>
      <c r="AC58" s="33">
        <v>1.5229714240000001</v>
      </c>
      <c r="AD58" s="33">
        <v>1.628132355</v>
      </c>
      <c r="AE58" s="33">
        <v>1.6575934880000001</v>
      </c>
      <c r="AF58" s="33">
        <v>1.7352221919999999</v>
      </c>
      <c r="AG58" s="33">
        <v>1.807201705</v>
      </c>
      <c r="AH58" s="33">
        <v>1.8306649829999999</v>
      </c>
      <c r="AI58" s="33">
        <v>1.4726022540000001</v>
      </c>
      <c r="AJ58" s="33">
        <v>1.5080202739999999</v>
      </c>
      <c r="AK58" s="33">
        <v>1.5499972980000001</v>
      </c>
      <c r="AL58" s="33">
        <v>1.595137217</v>
      </c>
      <c r="AM58" s="33">
        <v>1.6415891140000001</v>
      </c>
      <c r="AN58" s="33">
        <v>1.0982950389999999</v>
      </c>
      <c r="AO58" s="33">
        <v>1.122329431</v>
      </c>
      <c r="AP58" s="33">
        <v>1.1418102569999999</v>
      </c>
      <c r="AQ58" s="33">
        <v>1.159959763</v>
      </c>
      <c r="AR58" s="33">
        <v>1.1764495639999999</v>
      </c>
      <c r="AS58" s="33">
        <v>1.047175572</v>
      </c>
      <c r="AT58" s="33">
        <v>1.058481676</v>
      </c>
      <c r="AU58" s="33">
        <v>1.06798579</v>
      </c>
      <c r="AV58" s="33">
        <v>1.0767204770000001</v>
      </c>
      <c r="AW58" s="33">
        <v>1.087528305</v>
      </c>
      <c r="AX58" s="37"/>
    </row>
    <row r="59" spans="1:50">
      <c r="A59" s="39"/>
      <c r="B59" t="s">
        <v>146</v>
      </c>
      <c r="C59" s="33">
        <v>0</v>
      </c>
      <c r="D59" s="33">
        <v>0.100296349630681</v>
      </c>
      <c r="E59" s="33">
        <v>-0.62057815999999999</v>
      </c>
      <c r="F59" s="33">
        <v>0.35636058809999999</v>
      </c>
      <c r="G59" s="33">
        <v>0.32643408010000002</v>
      </c>
      <c r="H59" s="33">
        <v>-4.1861552500000003E-2</v>
      </c>
      <c r="I59" s="33">
        <v>0.38228404529999999</v>
      </c>
      <c r="J59" s="33">
        <v>0.4712616879</v>
      </c>
      <c r="K59" s="33">
        <v>0.24592154399999999</v>
      </c>
      <c r="L59" s="33">
        <v>0.46486211570000002</v>
      </c>
      <c r="M59" s="33">
        <v>0.33351968320000003</v>
      </c>
      <c r="N59" s="33">
        <v>0.73928767390000005</v>
      </c>
      <c r="O59" s="33">
        <v>-0.3124457773</v>
      </c>
      <c r="P59" s="33">
        <v>0.56075333140000005</v>
      </c>
      <c r="Q59" s="33">
        <v>0.36674810499999999</v>
      </c>
      <c r="R59" s="33">
        <v>0.64591050630000002</v>
      </c>
      <c r="S59" s="33">
        <v>1.3185619390000001</v>
      </c>
      <c r="T59" s="33">
        <v>1.329144667</v>
      </c>
      <c r="U59" s="33">
        <v>1.1953731009999999</v>
      </c>
      <c r="V59" s="33">
        <v>1.083456312</v>
      </c>
      <c r="W59" s="33">
        <v>0.95152128000000002</v>
      </c>
      <c r="X59" s="33">
        <v>2.6997607380000002</v>
      </c>
      <c r="Y59" s="33">
        <v>2.3383289820000002</v>
      </c>
      <c r="Z59" s="33">
        <v>2.4063945859999998</v>
      </c>
      <c r="AA59" s="33">
        <v>2.492609512</v>
      </c>
      <c r="AB59" s="33">
        <v>2.5864613639999998</v>
      </c>
      <c r="AC59" s="33">
        <v>2.6857073690000002</v>
      </c>
      <c r="AD59" s="33">
        <v>2.9462215189999998</v>
      </c>
      <c r="AE59" s="33">
        <v>2.9865110979999998</v>
      </c>
      <c r="AF59" s="33">
        <v>3.1252518660000002</v>
      </c>
      <c r="AG59" s="33">
        <v>3.2512756120000001</v>
      </c>
      <c r="AH59" s="33">
        <v>3.282064724</v>
      </c>
      <c r="AI59" s="33">
        <v>2.9633868560000001</v>
      </c>
      <c r="AJ59" s="33">
        <v>3.0376263080000001</v>
      </c>
      <c r="AK59" s="33">
        <v>3.124671347</v>
      </c>
      <c r="AL59" s="33">
        <v>3.2179698079999999</v>
      </c>
      <c r="AM59" s="33">
        <v>3.3139210399999999</v>
      </c>
      <c r="AN59" s="33">
        <v>2.6671330389999999</v>
      </c>
      <c r="AO59" s="33">
        <v>2.7422243470000001</v>
      </c>
      <c r="AP59" s="33">
        <v>2.809059382</v>
      </c>
      <c r="AQ59" s="33">
        <v>2.8738371730000001</v>
      </c>
      <c r="AR59" s="33">
        <v>2.9357241510000001</v>
      </c>
      <c r="AS59" s="33">
        <v>2.1900569820000002</v>
      </c>
      <c r="AT59" s="33">
        <v>2.2137025050000001</v>
      </c>
      <c r="AU59" s="33">
        <v>2.2335793540000002</v>
      </c>
      <c r="AV59" s="33">
        <v>2.2518470270000002</v>
      </c>
      <c r="AW59" s="33">
        <v>2.2744504569999999</v>
      </c>
      <c r="AX59" s="37"/>
    </row>
    <row r="60" spans="1:50">
      <c r="A60" s="39"/>
      <c r="B60" t="s">
        <v>147</v>
      </c>
      <c r="C60" s="33">
        <v>0</v>
      </c>
      <c r="D60" s="33">
        <v>1440.747578750173</v>
      </c>
      <c r="E60" s="33">
        <v>1337.9999294147599</v>
      </c>
      <c r="F60" s="33">
        <v>3883.0734294012582</v>
      </c>
      <c r="G60" s="33">
        <v>2514.5567179786922</v>
      </c>
      <c r="H60" s="33">
        <v>-3953.5910550570406</v>
      </c>
      <c r="I60" s="33">
        <v>3215.4302874285777</v>
      </c>
      <c r="J60" s="33">
        <v>3933.55762994715</v>
      </c>
      <c r="K60" s="33">
        <v>605.00081466013273</v>
      </c>
      <c r="L60" s="33">
        <v>3100.6098118862296</v>
      </c>
      <c r="M60" s="33">
        <v>1363.0574065343835</v>
      </c>
      <c r="N60" s="33">
        <v>5276.1593140896957</v>
      </c>
      <c r="O60" s="33">
        <v>-2174.3107815929898</v>
      </c>
      <c r="P60" s="33">
        <v>4590.6393320134011</v>
      </c>
      <c r="Q60" s="33">
        <v>2339.2197982615712</v>
      </c>
      <c r="R60" s="33">
        <v>2250.6089153427997</v>
      </c>
      <c r="S60" s="33">
        <v>1489.0509510285769</v>
      </c>
      <c r="T60" s="33">
        <v>1606.0452030006752</v>
      </c>
      <c r="U60" s="33">
        <v>1710.4121177969928</v>
      </c>
      <c r="V60" s="33">
        <v>1685.9048614653743</v>
      </c>
      <c r="W60" s="33">
        <v>1563.2724547607688</v>
      </c>
      <c r="X60" s="33">
        <v>1725.2820326822452</v>
      </c>
      <c r="Y60" s="33">
        <v>1860.7038623388714</v>
      </c>
      <c r="Z60" s="33">
        <v>1782.3738758691911</v>
      </c>
      <c r="AA60" s="33">
        <v>1765.5225084030594</v>
      </c>
      <c r="AB60" s="33">
        <v>1767.6862700356824</v>
      </c>
      <c r="AC60" s="33">
        <v>1778.7125254891166</v>
      </c>
      <c r="AD60" s="33">
        <v>1802.9790580736535</v>
      </c>
      <c r="AE60" s="33">
        <v>1714.4905773660075</v>
      </c>
      <c r="AF60" s="33">
        <v>1778.577809680615</v>
      </c>
      <c r="AG60" s="33">
        <v>1814.7031809371626</v>
      </c>
      <c r="AH60" s="33">
        <v>1734.205412125651</v>
      </c>
      <c r="AI60" s="33">
        <v>1857.6524259429675</v>
      </c>
      <c r="AJ60" s="33">
        <v>1853.951435305109</v>
      </c>
      <c r="AK60" s="33">
        <v>1864.2875758516723</v>
      </c>
      <c r="AL60" s="33">
        <v>1880.0854975483614</v>
      </c>
      <c r="AM60" s="33">
        <v>1897.1275449569293</v>
      </c>
      <c r="AN60" s="33">
        <v>1832.484372112116</v>
      </c>
      <c r="AO60" s="33">
        <v>1862.6746962122561</v>
      </c>
      <c r="AP60" s="33">
        <v>1883.9504300479916</v>
      </c>
      <c r="AQ60" s="33">
        <v>1902.4093130124288</v>
      </c>
      <c r="AR60" s="33">
        <v>1917.5314766311687</v>
      </c>
      <c r="AS60" s="33">
        <v>1889.7494897761007</v>
      </c>
      <c r="AT60" s="33">
        <v>1907.7159540836026</v>
      </c>
      <c r="AU60" s="33">
        <v>1922.3867581425177</v>
      </c>
      <c r="AV60" s="33">
        <v>1935.6305966803825</v>
      </c>
      <c r="AW60" s="33">
        <v>1952.5563539582035</v>
      </c>
      <c r="AX60" s="37"/>
    </row>
    <row r="61" spans="1:50">
      <c r="A61" s="39"/>
      <c r="B61" t="s">
        <v>148</v>
      </c>
      <c r="C61" s="33">
        <v>0</v>
      </c>
      <c r="D61" s="33">
        <v>1382.602541567534</v>
      </c>
      <c r="E61" s="33">
        <v>1805.3268977348505</v>
      </c>
      <c r="F61" s="33">
        <v>3736.9719915801115</v>
      </c>
      <c r="G61" s="33">
        <v>2390.6566190763815</v>
      </c>
      <c r="H61" s="33">
        <v>-3903.1055630741853</v>
      </c>
      <c r="I61" s="33">
        <v>3067.7532330732729</v>
      </c>
      <c r="J61" s="33">
        <v>3751.7967756509897</v>
      </c>
      <c r="K61" s="33">
        <v>523.94451861787593</v>
      </c>
      <c r="L61" s="33">
        <v>2928.7444330082999</v>
      </c>
      <c r="M61" s="33">
        <v>1247.9592246128143</v>
      </c>
      <c r="N61" s="33">
        <v>4999.5468927905767</v>
      </c>
      <c r="O61" s="33">
        <v>-2081.7825484926666</v>
      </c>
      <c r="P61" s="33">
        <v>4334.4651889915622</v>
      </c>
      <c r="Q61" s="33">
        <v>2170.2635244962139</v>
      </c>
      <c r="R61" s="33">
        <v>1843.5824337616382</v>
      </c>
      <c r="S61" s="33">
        <v>968.62495211124929</v>
      </c>
      <c r="T61" s="33">
        <v>896.02450910097969</v>
      </c>
      <c r="U61" s="33">
        <v>1098.7748603667242</v>
      </c>
      <c r="V61" s="33">
        <v>1163.6536155754652</v>
      </c>
      <c r="W61" s="33">
        <v>1110.1214551642336</v>
      </c>
      <c r="X61" s="33">
        <v>416.50892990913746</v>
      </c>
      <c r="Y61" s="33">
        <v>674.68606873795216</v>
      </c>
      <c r="Z61" s="33">
        <v>572.25852577479748</v>
      </c>
      <c r="AA61" s="33">
        <v>523.36668392262527</v>
      </c>
      <c r="AB61" s="33">
        <v>489.782613551103</v>
      </c>
      <c r="AC61" s="33">
        <v>462.24855823197981</v>
      </c>
      <c r="AD61" s="33">
        <v>385.37681038913519</v>
      </c>
      <c r="AE61" s="33">
        <v>285.48987989881198</v>
      </c>
      <c r="AF61" s="33">
        <v>289.63633384028503</v>
      </c>
      <c r="AG61" s="33">
        <v>271.97683861658527</v>
      </c>
      <c r="AH61" s="33">
        <v>181.77341974394795</v>
      </c>
      <c r="AI61" s="33">
        <v>518.86373398120361</v>
      </c>
      <c r="AJ61" s="33">
        <v>485.57781318649347</v>
      </c>
      <c r="AK61" s="33">
        <v>460.67294978887878</v>
      </c>
      <c r="AL61" s="33">
        <v>438.60168242042823</v>
      </c>
      <c r="AM61" s="33">
        <v>416.79804823471869</v>
      </c>
      <c r="AN61" s="33">
        <v>714.61289675395744</v>
      </c>
      <c r="AO61" s="33">
        <v>718.0922544285628</v>
      </c>
      <c r="AP61" s="33">
        <v>716.57204066384622</v>
      </c>
      <c r="AQ61" s="33">
        <v>713.3308521382088</v>
      </c>
      <c r="AR61" s="33">
        <v>708.18127096767842</v>
      </c>
      <c r="AS61" s="33">
        <v>937.92281865254597</v>
      </c>
      <c r="AT61" s="33">
        <v>948.04934778079507</v>
      </c>
      <c r="AU61" s="33">
        <v>956.56188873556096</v>
      </c>
      <c r="AV61" s="33">
        <v>964.38527746367765</v>
      </c>
      <c r="AW61" s="33">
        <v>974.06551563438973</v>
      </c>
      <c r="AX61" s="37"/>
    </row>
    <row r="62" spans="1:50">
      <c r="A62" s="39"/>
      <c r="B62" t="s">
        <v>149</v>
      </c>
      <c r="C62" s="33">
        <v>0</v>
      </c>
      <c r="D62" s="33">
        <v>25.448441344715071</v>
      </c>
      <c r="E62" s="33">
        <v>-277.2546222788734</v>
      </c>
      <c r="F62" s="33">
        <v>36.954359478047884</v>
      </c>
      <c r="G62" s="33">
        <v>23.918991828492238</v>
      </c>
      <c r="H62" s="33">
        <v>-37.66402321738758</v>
      </c>
      <c r="I62" s="33">
        <v>30.590069906316259</v>
      </c>
      <c r="J62" s="33">
        <v>37.421558413224076</v>
      </c>
      <c r="K62" s="33">
        <v>5.7347848392953749</v>
      </c>
      <c r="L62" s="33">
        <v>29.486161210982143</v>
      </c>
      <c r="M62" s="33">
        <v>12.946877313515314</v>
      </c>
      <c r="N62" s="33">
        <v>50.181406297888955</v>
      </c>
      <c r="O62" s="33">
        <v>9.0791196758560222</v>
      </c>
      <c r="P62" s="33">
        <v>74.437295006941639</v>
      </c>
      <c r="Q62" s="33">
        <v>49.555355174955032</v>
      </c>
      <c r="R62" s="33">
        <v>196.4594936209669</v>
      </c>
      <c r="S62" s="33">
        <v>102.44248554296004</v>
      </c>
      <c r="T62" s="33">
        <v>294.16914827398057</v>
      </c>
      <c r="U62" s="33">
        <v>248.34487464716517</v>
      </c>
      <c r="V62" s="33">
        <v>209.24826219099836</v>
      </c>
      <c r="W62" s="33">
        <v>178.2631279182732</v>
      </c>
      <c r="X62" s="33">
        <v>528.83102588126917</v>
      </c>
      <c r="Y62" s="33">
        <v>510.49083432214621</v>
      </c>
      <c r="Z62" s="33">
        <v>514.92471171388411</v>
      </c>
      <c r="AA62" s="33">
        <v>522.05829442476556</v>
      </c>
      <c r="AB62" s="33">
        <v>530.69297986106403</v>
      </c>
      <c r="AC62" s="33">
        <v>540.58181104199059</v>
      </c>
      <c r="AD62" s="33">
        <v>566.45936781498108</v>
      </c>
      <c r="AE62" s="33">
        <v>566.21843845728665</v>
      </c>
      <c r="AF62" s="33">
        <v>586.07797507826001</v>
      </c>
      <c r="AG62" s="33">
        <v>603.45545875192943</v>
      </c>
      <c r="AH62" s="33">
        <v>604.26634912834709</v>
      </c>
      <c r="AI62" s="33">
        <v>482.68686572399918</v>
      </c>
      <c r="AJ62" s="33">
        <v>490.82453495752458</v>
      </c>
      <c r="AK62" s="33">
        <v>500.9188332633878</v>
      </c>
      <c r="AL62" s="33">
        <v>511.83474678856896</v>
      </c>
      <c r="AM62" s="33">
        <v>522.96078553248105</v>
      </c>
      <c r="AN62" s="33">
        <v>347.35531359416854</v>
      </c>
      <c r="AO62" s="33">
        <v>352.37292397984885</v>
      </c>
      <c r="AP62" s="33">
        <v>355.86069529461429</v>
      </c>
      <c r="AQ62" s="33">
        <v>358.84691438870931</v>
      </c>
      <c r="AR62" s="33">
        <v>361.23994224504895</v>
      </c>
      <c r="AS62" s="33">
        <v>319.13446010811691</v>
      </c>
      <c r="AT62" s="33">
        <v>320.14336819526324</v>
      </c>
      <c r="AU62" s="33">
        <v>320.55934799850121</v>
      </c>
      <c r="AV62" s="33">
        <v>320.70239450512861</v>
      </c>
      <c r="AW62" s="33">
        <v>321.41794006413539</v>
      </c>
      <c r="AX62" s="37"/>
    </row>
    <row r="63" spans="1:50">
      <c r="A63" s="39"/>
      <c r="B63" t="s">
        <v>150</v>
      </c>
      <c r="C63" s="33">
        <v>0</v>
      </c>
      <c r="D63" s="33">
        <v>32.696595837923986</v>
      </c>
      <c r="E63" s="33">
        <v>-190.07234604121709</v>
      </c>
      <c r="F63" s="33">
        <v>109.14707834309854</v>
      </c>
      <c r="G63" s="33">
        <v>99.981107073818336</v>
      </c>
      <c r="H63" s="33">
        <v>-12.821468765467813</v>
      </c>
      <c r="I63" s="33">
        <v>117.08698444898853</v>
      </c>
      <c r="J63" s="33">
        <v>144.33929588293614</v>
      </c>
      <c r="K63" s="33">
        <v>75.321511202961418</v>
      </c>
      <c r="L63" s="33">
        <v>142.37921766694743</v>
      </c>
      <c r="M63" s="33">
        <v>102.15130460805385</v>
      </c>
      <c r="N63" s="33">
        <v>226.43101500123001</v>
      </c>
      <c r="O63" s="33">
        <v>-101.60735277617894</v>
      </c>
      <c r="P63" s="33">
        <v>181.73684801489711</v>
      </c>
      <c r="Q63" s="33">
        <v>119.4009185904026</v>
      </c>
      <c r="R63" s="33">
        <v>210.56698796019444</v>
      </c>
      <c r="S63" s="33">
        <v>417.98351337436765</v>
      </c>
      <c r="T63" s="33">
        <v>415.85154562571489</v>
      </c>
      <c r="U63" s="33">
        <v>363.29238278310356</v>
      </c>
      <c r="V63" s="33">
        <v>313.00298369891084</v>
      </c>
      <c r="W63" s="33">
        <v>274.88787167826217</v>
      </c>
      <c r="X63" s="33">
        <v>779.9420768918385</v>
      </c>
      <c r="Y63" s="33">
        <v>675.52695927877312</v>
      </c>
      <c r="Z63" s="33">
        <v>695.19063838050931</v>
      </c>
      <c r="AA63" s="33">
        <v>720.09753005566847</v>
      </c>
      <c r="AB63" s="33">
        <v>747.2106766235155</v>
      </c>
      <c r="AC63" s="33">
        <v>775.8821562151461</v>
      </c>
      <c r="AD63" s="33">
        <v>851.1428798695373</v>
      </c>
      <c r="AE63" s="33">
        <v>862.78225900990901</v>
      </c>
      <c r="AF63" s="33">
        <v>902.86350076206998</v>
      </c>
      <c r="AG63" s="33">
        <v>939.27088356864795</v>
      </c>
      <c r="AH63" s="33">
        <v>948.16564325335594</v>
      </c>
      <c r="AI63" s="33">
        <v>856.10182623776461</v>
      </c>
      <c r="AJ63" s="33">
        <v>877.54908716109105</v>
      </c>
      <c r="AK63" s="33">
        <v>902.69579279940569</v>
      </c>
      <c r="AL63" s="33">
        <v>929.64906833936425</v>
      </c>
      <c r="AM63" s="33">
        <v>957.36871118972942</v>
      </c>
      <c r="AN63" s="33">
        <v>770.51616176399023</v>
      </c>
      <c r="AO63" s="33">
        <v>792.20951780384451</v>
      </c>
      <c r="AP63" s="33">
        <v>811.51769408953112</v>
      </c>
      <c r="AQ63" s="33">
        <v>830.23154648551065</v>
      </c>
      <c r="AR63" s="33">
        <v>848.11026341844149</v>
      </c>
      <c r="AS63" s="33">
        <v>632.69221101543792</v>
      </c>
      <c r="AT63" s="33">
        <v>639.52323810754433</v>
      </c>
      <c r="AU63" s="33">
        <v>645.26552140845547</v>
      </c>
      <c r="AV63" s="33">
        <v>650.54292471157635</v>
      </c>
      <c r="AW63" s="33">
        <v>657.07289825967837</v>
      </c>
      <c r="AX63" s="37"/>
    </row>
    <row r="64" spans="1:50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>
      <c r="A65" s="37"/>
      <c r="B65" s="41" t="s">
        <v>226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>
      <c r="A66" s="37"/>
      <c r="B66" t="s">
        <v>151</v>
      </c>
      <c r="C66" s="33">
        <v>69.326337992353004</v>
      </c>
      <c r="D66" s="33">
        <v>70.712864752200005</v>
      </c>
      <c r="E66" s="33">
        <v>72.994111459999999</v>
      </c>
      <c r="F66" s="33">
        <v>74.644479989999894</v>
      </c>
      <c r="G66" s="33">
        <v>76.569937139999894</v>
      </c>
      <c r="H66" s="33">
        <v>78.103895699999995</v>
      </c>
      <c r="I66" s="33">
        <v>79.384962860000002</v>
      </c>
      <c r="J66" s="33">
        <v>80.868632669999997</v>
      </c>
      <c r="K66" s="33">
        <v>82.144488109999998</v>
      </c>
      <c r="L66" s="33">
        <v>83.378984110000005</v>
      </c>
      <c r="M66" s="33">
        <v>85.337892609999997</v>
      </c>
      <c r="N66" s="33">
        <v>86.517048669999994</v>
      </c>
      <c r="O66" s="33">
        <v>88.889593099999999</v>
      </c>
      <c r="P66" s="33">
        <v>91.303292839999997</v>
      </c>
      <c r="Q66" s="33">
        <v>92.724739349999894</v>
      </c>
      <c r="R66" s="33">
        <v>94.425833539999999</v>
      </c>
      <c r="S66" s="33">
        <v>93.751735460000006</v>
      </c>
      <c r="T66" s="33">
        <v>99.863333679999997</v>
      </c>
      <c r="U66" s="33">
        <v>105.50825140000001</v>
      </c>
      <c r="V66" s="33">
        <v>106.6543391</v>
      </c>
      <c r="W66" s="33">
        <v>109.3877494</v>
      </c>
      <c r="X66" s="33">
        <v>112.26306390000001</v>
      </c>
      <c r="Y66" s="33">
        <v>115.22230930000001</v>
      </c>
      <c r="Z66" s="33">
        <v>120.1033053</v>
      </c>
      <c r="AA66" s="33">
        <v>123.030953</v>
      </c>
      <c r="AB66" s="33">
        <v>125.90490339999999</v>
      </c>
      <c r="AC66" s="33">
        <v>128.72580540000001</v>
      </c>
      <c r="AD66" s="33">
        <v>131.49817730000001</v>
      </c>
      <c r="AE66" s="33">
        <v>134.20790289999999</v>
      </c>
      <c r="AF66" s="33">
        <v>136.91809960000001</v>
      </c>
      <c r="AG66" s="33">
        <v>139.63117980000001</v>
      </c>
      <c r="AH66" s="33">
        <v>142.32570630000001</v>
      </c>
      <c r="AI66" s="33">
        <v>145.085981</v>
      </c>
      <c r="AJ66" s="33">
        <v>147.85696050000001</v>
      </c>
      <c r="AK66" s="33">
        <v>150.6567398</v>
      </c>
      <c r="AL66" s="33">
        <v>153.50131479999999</v>
      </c>
      <c r="AM66" s="33">
        <v>156.4019682</v>
      </c>
      <c r="AN66" s="33">
        <v>159.35301799999999</v>
      </c>
      <c r="AO66" s="33">
        <v>162.37435930000001</v>
      </c>
      <c r="AP66" s="33">
        <v>165.4666532</v>
      </c>
      <c r="AQ66" s="33">
        <v>168.6350454</v>
      </c>
      <c r="AR66" s="33">
        <v>171.884514</v>
      </c>
      <c r="AS66" s="33">
        <v>175.22123060000001</v>
      </c>
      <c r="AT66" s="33">
        <v>178.6550541</v>
      </c>
      <c r="AU66" s="33">
        <v>182.19077200000001</v>
      </c>
      <c r="AV66" s="33">
        <v>185.83279949999999</v>
      </c>
      <c r="AW66" s="33">
        <v>189.58769899999999</v>
      </c>
      <c r="AX66" s="37"/>
    </row>
    <row r="67" spans="1:50">
      <c r="B67" t="s">
        <v>152</v>
      </c>
      <c r="C67" s="33">
        <v>266.12454931022802</v>
      </c>
      <c r="D67" s="33">
        <v>271.44704029643299</v>
      </c>
      <c r="E67" s="33">
        <v>276.901839</v>
      </c>
      <c r="F67" s="33">
        <v>283.1624822</v>
      </c>
      <c r="G67" s="33">
        <v>290.46666900000002</v>
      </c>
      <c r="H67" s="33">
        <v>296.28571299999999</v>
      </c>
      <c r="I67" s="33">
        <v>301.14541800000001</v>
      </c>
      <c r="J67" s="33">
        <v>306.7736926</v>
      </c>
      <c r="K67" s="33">
        <v>311.61362700000001</v>
      </c>
      <c r="L67" s="33">
        <v>316.29666520000001</v>
      </c>
      <c r="M67" s="33">
        <v>323.72774909999998</v>
      </c>
      <c r="N67" s="33">
        <v>328.2008563</v>
      </c>
      <c r="O67" s="33">
        <v>333.75012459999999</v>
      </c>
      <c r="P67" s="33">
        <v>339.6272452</v>
      </c>
      <c r="Q67" s="33">
        <v>345.22045739999999</v>
      </c>
      <c r="R67" s="33">
        <v>352.618988</v>
      </c>
      <c r="S67" s="33">
        <v>359.88686539999998</v>
      </c>
      <c r="T67" s="33">
        <v>356.09421459999999</v>
      </c>
      <c r="U67" s="33">
        <v>402.9060164</v>
      </c>
      <c r="V67" s="33">
        <v>414.7601128</v>
      </c>
      <c r="W67" s="33">
        <v>376.63746429999998</v>
      </c>
      <c r="X67" s="33">
        <v>356.84925420000002</v>
      </c>
      <c r="Y67" s="33">
        <v>297.8079472</v>
      </c>
      <c r="Z67" s="33">
        <v>281.0879377</v>
      </c>
      <c r="AA67" s="33">
        <v>268.35919009999998</v>
      </c>
      <c r="AB67" s="33">
        <v>260.16110889999999</v>
      </c>
      <c r="AC67" s="33">
        <v>252.98876730000001</v>
      </c>
      <c r="AD67" s="33">
        <v>248.19234169999999</v>
      </c>
      <c r="AE67" s="33">
        <v>244.83007240000001</v>
      </c>
      <c r="AF67" s="33">
        <v>243.19547789999999</v>
      </c>
      <c r="AG67" s="33">
        <v>241.20413840000001</v>
      </c>
      <c r="AH67" s="33">
        <v>238.81375750000001</v>
      </c>
      <c r="AI67" s="33">
        <v>241.406597</v>
      </c>
      <c r="AJ67" s="33">
        <v>243.91092259999999</v>
      </c>
      <c r="AK67" s="33">
        <v>246.35425749999999</v>
      </c>
      <c r="AL67" s="33">
        <v>248.7596523</v>
      </c>
      <c r="AM67" s="33">
        <v>251.1416069</v>
      </c>
      <c r="AN67" s="33">
        <v>256.23665019999999</v>
      </c>
      <c r="AO67" s="33">
        <v>261.45807880000001</v>
      </c>
      <c r="AP67" s="33">
        <v>266.80743039999999</v>
      </c>
      <c r="AQ67" s="33">
        <v>272.29348970000001</v>
      </c>
      <c r="AR67" s="33">
        <v>277.92481670000001</v>
      </c>
      <c r="AS67" s="33">
        <v>283.71194819999999</v>
      </c>
      <c r="AT67" s="33">
        <v>289.67145470000003</v>
      </c>
      <c r="AU67" s="33">
        <v>295.81176099999999</v>
      </c>
      <c r="AV67" s="33">
        <v>302.14072950000002</v>
      </c>
      <c r="AW67" s="33">
        <v>308.66975760000003</v>
      </c>
    </row>
    <row r="68" spans="1:50">
      <c r="B68" t="s">
        <v>153</v>
      </c>
      <c r="C68" s="33">
        <v>85.329537851886101</v>
      </c>
      <c r="D68" s="33">
        <v>87.036128608923804</v>
      </c>
      <c r="E68" s="33">
        <v>135.41735159999999</v>
      </c>
      <c r="F68" s="33">
        <v>138.47908530000001</v>
      </c>
      <c r="G68" s="33">
        <v>142.05115850000001</v>
      </c>
      <c r="H68" s="33">
        <v>144.89693059999999</v>
      </c>
      <c r="I68" s="33">
        <v>147.27354320000001</v>
      </c>
      <c r="J68" s="33">
        <v>150.02602049999999</v>
      </c>
      <c r="K68" s="33">
        <v>152.39296440000001</v>
      </c>
      <c r="L68" s="33">
        <v>154.6831789</v>
      </c>
      <c r="M68" s="33">
        <v>158.31731049999999</v>
      </c>
      <c r="N68" s="33">
        <v>160.50485939999999</v>
      </c>
      <c r="O68" s="33">
        <v>161.89022869999999</v>
      </c>
      <c r="P68" s="33">
        <v>136.4442449</v>
      </c>
      <c r="Q68" s="33">
        <v>134.23282119999999</v>
      </c>
      <c r="R68" s="33">
        <v>138.2094013</v>
      </c>
      <c r="S68" s="33">
        <v>115.39326269999999</v>
      </c>
      <c r="T68" s="33">
        <v>118.0382381</v>
      </c>
      <c r="U68" s="33">
        <v>120.9145747</v>
      </c>
      <c r="V68" s="33">
        <v>122.7864781</v>
      </c>
      <c r="W68" s="33">
        <v>124.72243640000001</v>
      </c>
      <c r="X68" s="33">
        <v>126.7581047</v>
      </c>
      <c r="Y68" s="33">
        <v>128.82395349999999</v>
      </c>
      <c r="Z68" s="33">
        <v>130.7942085</v>
      </c>
      <c r="AA68" s="33">
        <v>132.64263389999999</v>
      </c>
      <c r="AB68" s="33">
        <v>134.36998679999999</v>
      </c>
      <c r="AC68" s="33">
        <v>135.9787068</v>
      </c>
      <c r="AD68" s="33">
        <v>138.9072846</v>
      </c>
      <c r="AE68" s="33">
        <v>141.76968650000001</v>
      </c>
      <c r="AF68" s="33">
        <v>144.632586</v>
      </c>
      <c r="AG68" s="33">
        <v>147.49853150000001</v>
      </c>
      <c r="AH68" s="33">
        <v>150.34487780000001</v>
      </c>
      <c r="AI68" s="33">
        <v>153.26067689999999</v>
      </c>
      <c r="AJ68" s="33">
        <v>156.1877839</v>
      </c>
      <c r="AK68" s="33">
        <v>159.14531339999999</v>
      </c>
      <c r="AL68" s="33">
        <v>162.15016259999999</v>
      </c>
      <c r="AM68" s="33">
        <v>165.2142498</v>
      </c>
      <c r="AN68" s="33">
        <v>168.33157299999999</v>
      </c>
      <c r="AO68" s="33">
        <v>171.52314820000001</v>
      </c>
      <c r="AP68" s="33">
        <v>174.78967359999999</v>
      </c>
      <c r="AQ68" s="33">
        <v>178.13658509999999</v>
      </c>
      <c r="AR68" s="33">
        <v>181.5691411</v>
      </c>
      <c r="AS68" s="33">
        <v>185.0938611</v>
      </c>
      <c r="AT68" s="33">
        <v>188.72115930000001</v>
      </c>
      <c r="AU68" s="33">
        <v>192.45609289999999</v>
      </c>
      <c r="AV68" s="33">
        <v>196.30332609999999</v>
      </c>
      <c r="AW68" s="33">
        <v>200.2697909</v>
      </c>
    </row>
    <row r="69" spans="1:50">
      <c r="B69" t="s">
        <v>154</v>
      </c>
      <c r="C69" s="33">
        <v>19.033911094158199</v>
      </c>
      <c r="D69" s="33">
        <v>19.414589316041301</v>
      </c>
      <c r="E69" s="33">
        <v>16.851967389999999</v>
      </c>
      <c r="F69" s="33">
        <v>17.232983829999998</v>
      </c>
      <c r="G69" s="33">
        <v>17.67750929</v>
      </c>
      <c r="H69" s="33">
        <v>18.031650460000002</v>
      </c>
      <c r="I69" s="33">
        <v>18.327407220000001</v>
      </c>
      <c r="J69" s="33">
        <v>18.669938349999999</v>
      </c>
      <c r="K69" s="33">
        <v>18.964491890000001</v>
      </c>
      <c r="L69" s="33">
        <v>19.249496879999999</v>
      </c>
      <c r="M69" s="33">
        <v>19.70174518</v>
      </c>
      <c r="N69" s="33">
        <v>19.97397398</v>
      </c>
      <c r="O69" s="33">
        <v>20.311696869999999</v>
      </c>
      <c r="P69" s="33">
        <v>20.669372509999999</v>
      </c>
      <c r="Q69" s="33">
        <v>21.009769779999999</v>
      </c>
      <c r="R69" s="33">
        <v>22.53604717</v>
      </c>
      <c r="S69" s="33">
        <v>25.740032410000001</v>
      </c>
      <c r="T69" s="33">
        <v>26.33003004</v>
      </c>
      <c r="U69" s="33">
        <v>26.971635939999999</v>
      </c>
      <c r="V69" s="33">
        <v>27.652546959999999</v>
      </c>
      <c r="W69" s="33">
        <v>28.361245329999999</v>
      </c>
      <c r="X69" s="33">
        <v>29.106735579999999</v>
      </c>
      <c r="Y69" s="33">
        <v>29.873986800000001</v>
      </c>
      <c r="Z69" s="33">
        <v>30.634193369999998</v>
      </c>
      <c r="AA69" s="33">
        <v>31.3809349</v>
      </c>
      <c r="AB69" s="33">
        <v>32.113980120000001</v>
      </c>
      <c r="AC69" s="33">
        <v>32.8334945</v>
      </c>
      <c r="AD69" s="33">
        <v>33.540630540000002</v>
      </c>
      <c r="AE69" s="33">
        <v>34.231787699999998</v>
      </c>
      <c r="AF69" s="33">
        <v>34.923065020000003</v>
      </c>
      <c r="AG69" s="33">
        <v>35.615077810000003</v>
      </c>
      <c r="AH69" s="33">
        <v>36.302358179999999</v>
      </c>
      <c r="AI69" s="33">
        <v>37.006408659999998</v>
      </c>
      <c r="AJ69" s="33">
        <v>37.713189569999997</v>
      </c>
      <c r="AK69" s="33">
        <v>38.427316279999999</v>
      </c>
      <c r="AL69" s="33">
        <v>39.152868839999996</v>
      </c>
      <c r="AM69" s="33">
        <v>39.892725050000003</v>
      </c>
      <c r="AN69" s="33">
        <v>40.645435650000003</v>
      </c>
      <c r="AO69" s="33">
        <v>41.41607518</v>
      </c>
      <c r="AP69" s="33">
        <v>42.204812240000003</v>
      </c>
      <c r="AQ69" s="33">
        <v>43.012959350000003</v>
      </c>
      <c r="AR69" s="33">
        <v>43.841786249999998</v>
      </c>
      <c r="AS69" s="33">
        <v>44.692867100000001</v>
      </c>
      <c r="AT69" s="33">
        <v>45.568716549999998</v>
      </c>
      <c r="AU69" s="33">
        <v>46.470555699999998</v>
      </c>
      <c r="AV69" s="33">
        <v>47.399510790000001</v>
      </c>
      <c r="AW69" s="33">
        <v>48.357255590000001</v>
      </c>
    </row>
    <row r="70" spans="1:50">
      <c r="B70" t="s">
        <v>155</v>
      </c>
      <c r="C70" s="33">
        <v>23.218582646892301</v>
      </c>
      <c r="D70" s="33">
        <v>23.682954299830101</v>
      </c>
      <c r="E70" s="33">
        <v>30.541936710000002</v>
      </c>
      <c r="F70" s="33">
        <v>31.232478050000001</v>
      </c>
      <c r="G70" s="33">
        <v>32.038120980000002</v>
      </c>
      <c r="H70" s="33">
        <v>32.679954469999998</v>
      </c>
      <c r="I70" s="33">
        <v>33.215974039999999</v>
      </c>
      <c r="J70" s="33">
        <v>33.836765890000002</v>
      </c>
      <c r="K70" s="33">
        <v>34.370604790000002</v>
      </c>
      <c r="L70" s="33">
        <v>34.887138219999997</v>
      </c>
      <c r="M70" s="33">
        <v>35.706777750000001</v>
      </c>
      <c r="N70" s="33">
        <v>36.200156040000003</v>
      </c>
      <c r="O70" s="33">
        <v>33.790447219999997</v>
      </c>
      <c r="P70" s="33">
        <v>38.033864229999999</v>
      </c>
      <c r="Q70" s="33">
        <v>37.823265069999998</v>
      </c>
      <c r="R70" s="33">
        <v>40.15674121</v>
      </c>
      <c r="S70" s="33">
        <v>31.39906861</v>
      </c>
      <c r="T70" s="33">
        <v>32.293515360000001</v>
      </c>
      <c r="U70" s="33">
        <v>34.178523370000001</v>
      </c>
      <c r="V70" s="33">
        <v>35.072323269999998</v>
      </c>
      <c r="W70" s="33">
        <v>35.118454579999998</v>
      </c>
      <c r="X70" s="33">
        <v>35.164323719999999</v>
      </c>
      <c r="Y70" s="33">
        <v>35.453395090000001</v>
      </c>
      <c r="Z70" s="33">
        <v>36.196531350000001</v>
      </c>
      <c r="AA70" s="33">
        <v>36.874069679999998</v>
      </c>
      <c r="AB70" s="33">
        <v>37.483015180000002</v>
      </c>
      <c r="AC70" s="33">
        <v>38.020948670000003</v>
      </c>
      <c r="AD70" s="33">
        <v>38.294429030000003</v>
      </c>
      <c r="AE70" s="33">
        <v>38.52692922</v>
      </c>
      <c r="AF70" s="33">
        <v>38.98873133</v>
      </c>
      <c r="AG70" s="33">
        <v>39.438829509999998</v>
      </c>
      <c r="AH70" s="33">
        <v>39.871198360000001</v>
      </c>
      <c r="AI70" s="33">
        <v>40.534802249999998</v>
      </c>
      <c r="AJ70" s="33">
        <v>41.197216189999999</v>
      </c>
      <c r="AK70" s="33">
        <v>41.863444000000001</v>
      </c>
      <c r="AL70" s="33">
        <v>42.537853140000003</v>
      </c>
      <c r="AM70" s="33">
        <v>43.223460129999999</v>
      </c>
      <c r="AN70" s="33">
        <v>44.039016259999997</v>
      </c>
      <c r="AO70" s="33">
        <v>44.87399825</v>
      </c>
      <c r="AP70" s="33">
        <v>45.728588780000003</v>
      </c>
      <c r="AQ70" s="33">
        <v>46.604209949999998</v>
      </c>
      <c r="AR70" s="33">
        <v>47.50223751</v>
      </c>
      <c r="AS70" s="33">
        <v>48.424377040000003</v>
      </c>
      <c r="AT70" s="33">
        <v>49.373353170000001</v>
      </c>
      <c r="AU70" s="33">
        <v>50.350488939999998</v>
      </c>
      <c r="AV70" s="33">
        <v>51.357004619999998</v>
      </c>
      <c r="AW70" s="33">
        <v>52.394713719999999</v>
      </c>
    </row>
    <row r="71" spans="1:50">
      <c r="B71" t="s">
        <v>156</v>
      </c>
      <c r="C71" s="33">
        <v>21.001876928013701</v>
      </c>
      <c r="D71" s="33">
        <v>21.421914466573998</v>
      </c>
      <c r="E71" s="33">
        <v>18.563234909999998</v>
      </c>
      <c r="F71" s="33">
        <v>18.982942439999999</v>
      </c>
      <c r="G71" s="33">
        <v>19.472608149999999</v>
      </c>
      <c r="H71" s="33">
        <v>19.862711310000002</v>
      </c>
      <c r="I71" s="33">
        <v>20.188501290000001</v>
      </c>
      <c r="J71" s="33">
        <v>20.565815440000002</v>
      </c>
      <c r="K71" s="33">
        <v>20.89028003</v>
      </c>
      <c r="L71" s="33">
        <v>21.204226439999999</v>
      </c>
      <c r="M71" s="33">
        <v>21.702399209999999</v>
      </c>
      <c r="N71" s="33">
        <v>22.002272040000001</v>
      </c>
      <c r="O71" s="33">
        <v>22.374289690000001</v>
      </c>
      <c r="P71" s="33">
        <v>22.768286239999998</v>
      </c>
      <c r="Q71" s="33">
        <v>23.110746760000001</v>
      </c>
      <c r="R71" s="33">
        <v>24.789651889999998</v>
      </c>
      <c r="S71" s="33">
        <v>28.401361739999999</v>
      </c>
      <c r="T71" s="33">
        <v>29.05236077</v>
      </c>
      <c r="U71" s="33">
        <v>29.760303990000001</v>
      </c>
      <c r="V71" s="33">
        <v>30.511616180000001</v>
      </c>
      <c r="W71" s="33">
        <v>31.29358873</v>
      </c>
      <c r="X71" s="33">
        <v>32.11615716</v>
      </c>
      <c r="Y71" s="33">
        <v>32.962736489999998</v>
      </c>
      <c r="Z71" s="33">
        <v>33.801542820000002</v>
      </c>
      <c r="AA71" s="33">
        <v>34.6254919</v>
      </c>
      <c r="AB71" s="33">
        <v>35.43432859</v>
      </c>
      <c r="AC71" s="33">
        <v>36.22823545</v>
      </c>
      <c r="AD71" s="33">
        <v>37.00848414</v>
      </c>
      <c r="AE71" s="33">
        <v>37.77110184</v>
      </c>
      <c r="AF71" s="33">
        <v>38.53385213</v>
      </c>
      <c r="AG71" s="33">
        <v>39.297413939999998</v>
      </c>
      <c r="AH71" s="33">
        <v>40.055754020000002</v>
      </c>
      <c r="AI71" s="33">
        <v>40.83259812</v>
      </c>
      <c r="AJ71" s="33">
        <v>41.612454960000001</v>
      </c>
      <c r="AK71" s="33">
        <v>42.400417099999999</v>
      </c>
      <c r="AL71" s="33">
        <v>43.200986440000001</v>
      </c>
      <c r="AM71" s="33">
        <v>44.017338330000001</v>
      </c>
      <c r="AN71" s="33">
        <v>44.847873640000003</v>
      </c>
      <c r="AO71" s="33">
        <v>45.698191610000002</v>
      </c>
      <c r="AP71" s="33">
        <v>46.568478259999999</v>
      </c>
      <c r="AQ71" s="33">
        <v>47.460181820000003</v>
      </c>
      <c r="AR71" s="33">
        <v>48.3747033</v>
      </c>
      <c r="AS71" s="33">
        <v>49.313779619999998</v>
      </c>
      <c r="AT71" s="33">
        <v>50.280185439999997</v>
      </c>
      <c r="AU71" s="33">
        <v>51.275268109999999</v>
      </c>
      <c r="AV71" s="33">
        <v>52.30027029</v>
      </c>
      <c r="AW71" s="33">
        <v>53.35703883</v>
      </c>
    </row>
    <row r="72" spans="1:50">
      <c r="B72" t="s">
        <v>157</v>
      </c>
      <c r="C72" s="9">
        <v>205.41387776354901</v>
      </c>
      <c r="D72" s="9">
        <v>209.52215531882001</v>
      </c>
      <c r="E72" s="9">
        <v>220.8996406</v>
      </c>
      <c r="F72" s="9">
        <v>225.89773210000001</v>
      </c>
      <c r="G72" s="9">
        <v>231.73352389999999</v>
      </c>
      <c r="H72" s="9">
        <v>236.3790066</v>
      </c>
      <c r="I72" s="9">
        <v>240.25060329999999</v>
      </c>
      <c r="J72" s="9">
        <v>244.73970180000001</v>
      </c>
      <c r="K72" s="9">
        <v>248.59499769999999</v>
      </c>
      <c r="L72" s="9">
        <v>252.32419010000001</v>
      </c>
      <c r="M72" s="9">
        <v>258.25929480000002</v>
      </c>
      <c r="N72" s="9">
        <v>261.81951659999999</v>
      </c>
      <c r="O72" s="9">
        <v>262.32929050000001</v>
      </c>
      <c r="P72" s="9">
        <v>266.54470709999998</v>
      </c>
      <c r="Q72" s="9">
        <v>269.38049519999998</v>
      </c>
      <c r="R72" s="9">
        <v>272.16418290000001</v>
      </c>
      <c r="S72" s="9">
        <v>271.0599229</v>
      </c>
      <c r="T72" s="9">
        <v>272.22468020000002</v>
      </c>
      <c r="U72" s="9">
        <v>269.63637670000003</v>
      </c>
      <c r="V72" s="9">
        <v>262.78487389999998</v>
      </c>
      <c r="W72" s="9">
        <v>269.52592989999999</v>
      </c>
      <c r="X72" s="9">
        <v>276.61759669999998</v>
      </c>
      <c r="Y72" s="9">
        <v>283.91709300000002</v>
      </c>
      <c r="Z72" s="9">
        <v>291.14878529999999</v>
      </c>
      <c r="AA72" s="9">
        <v>298.25141020000001</v>
      </c>
      <c r="AB72" s="9">
        <v>305.22281249999997</v>
      </c>
      <c r="AC72" s="9">
        <v>312.06458459999999</v>
      </c>
      <c r="AD72" s="9">
        <v>318.78769970000002</v>
      </c>
      <c r="AE72" s="9">
        <v>325.35759819999998</v>
      </c>
      <c r="AF72" s="9">
        <v>331.92824830000001</v>
      </c>
      <c r="AG72" s="9">
        <v>338.50543920000001</v>
      </c>
      <c r="AH72" s="9">
        <v>345.03673850000001</v>
      </c>
      <c r="AI72" s="9">
        <v>351.72786710000003</v>
      </c>
      <c r="AJ72" s="9">
        <v>358.44440959999997</v>
      </c>
      <c r="AK72" s="9">
        <v>365.23041169999999</v>
      </c>
      <c r="AL72" s="9">
        <v>372.12484799999999</v>
      </c>
      <c r="AM72" s="9">
        <v>379.15519660000001</v>
      </c>
      <c r="AN72" s="9">
        <v>386.30760309999999</v>
      </c>
      <c r="AO72" s="9">
        <v>393.63056269999998</v>
      </c>
      <c r="AP72" s="9">
        <v>401.12562400000002</v>
      </c>
      <c r="AQ72" s="9">
        <v>408.8052879</v>
      </c>
      <c r="AR72" s="9">
        <v>416.68165759999999</v>
      </c>
      <c r="AS72" s="9">
        <v>424.76974999999999</v>
      </c>
      <c r="AT72" s="9">
        <v>433.09356810000003</v>
      </c>
      <c r="AU72" s="9">
        <v>441.66475320000001</v>
      </c>
      <c r="AV72" s="9">
        <v>450.49403640000003</v>
      </c>
      <c r="AW72" s="9">
        <v>459.59737999999999</v>
      </c>
    </row>
    <row r="73" spans="1:50">
      <c r="B73" t="s">
        <v>158</v>
      </c>
      <c r="C73" s="9">
        <v>378.07611851286703</v>
      </c>
      <c r="D73" s="9">
        <v>385.63764088312399</v>
      </c>
      <c r="E73" s="9">
        <v>483.28923630000003</v>
      </c>
      <c r="F73" s="9">
        <v>494.224174</v>
      </c>
      <c r="G73" s="9">
        <v>506.99185139999997</v>
      </c>
      <c r="H73" s="9">
        <v>517.15534360000004</v>
      </c>
      <c r="I73" s="9">
        <v>525.62571060000005</v>
      </c>
      <c r="J73" s="9">
        <v>535.44706189999999</v>
      </c>
      <c r="K73" s="9">
        <v>543.88176559999999</v>
      </c>
      <c r="L73" s="9">
        <v>552.04057709999995</v>
      </c>
      <c r="M73" s="9">
        <v>565.02553379999995</v>
      </c>
      <c r="N73" s="9">
        <v>572.81466750000004</v>
      </c>
      <c r="O73" s="9">
        <v>554.00118410000005</v>
      </c>
      <c r="P73" s="9">
        <v>513.42528119999997</v>
      </c>
      <c r="Q73" s="9">
        <v>494.80417269999998</v>
      </c>
      <c r="R73" s="9">
        <v>500.93362910000002</v>
      </c>
      <c r="S73" s="9">
        <v>483.00812580000002</v>
      </c>
      <c r="T73" s="9">
        <v>478.89810180000001</v>
      </c>
      <c r="U73" s="9">
        <v>473.39362979999999</v>
      </c>
      <c r="V73" s="9">
        <v>461.36462330000001</v>
      </c>
      <c r="W73" s="9">
        <v>463.86605709999998</v>
      </c>
      <c r="X73" s="9">
        <v>446.33747690000001</v>
      </c>
      <c r="Y73" s="9">
        <v>444.60178189999999</v>
      </c>
      <c r="Z73" s="9">
        <v>443.45406009999999</v>
      </c>
      <c r="AA73" s="9">
        <v>442.77334960000002</v>
      </c>
      <c r="AB73" s="9">
        <v>442.5319801</v>
      </c>
      <c r="AC73" s="9">
        <v>442.70619049999999</v>
      </c>
      <c r="AD73" s="9">
        <v>443.2839922</v>
      </c>
      <c r="AE73" s="9">
        <v>444.18957870000003</v>
      </c>
      <c r="AF73" s="9">
        <v>448.07009310000001</v>
      </c>
      <c r="AG73" s="9">
        <v>451.75782090000001</v>
      </c>
      <c r="AH73" s="9">
        <v>455.18329069999999</v>
      </c>
      <c r="AI73" s="9">
        <v>460.77428629999997</v>
      </c>
      <c r="AJ73" s="9">
        <v>466.27521480000001</v>
      </c>
      <c r="AK73" s="9">
        <v>471.74226520000002</v>
      </c>
      <c r="AL73" s="9">
        <v>477.22350239999997</v>
      </c>
      <c r="AM73" s="9">
        <v>482.75091930000002</v>
      </c>
      <c r="AN73" s="9">
        <v>488.30325199999999</v>
      </c>
      <c r="AO73" s="9">
        <v>493.93798479999998</v>
      </c>
      <c r="AP73" s="9">
        <v>499.65233869999997</v>
      </c>
      <c r="AQ73" s="9">
        <v>505.45701980000001</v>
      </c>
      <c r="AR73" s="9">
        <v>511.36178619999998</v>
      </c>
      <c r="AS73" s="9">
        <v>517.37949909999998</v>
      </c>
      <c r="AT73" s="9">
        <v>523.53333009999994</v>
      </c>
      <c r="AU73" s="9">
        <v>529.83073750000005</v>
      </c>
      <c r="AV73" s="9">
        <v>536.27766819999999</v>
      </c>
      <c r="AW73" s="9">
        <v>542.885853</v>
      </c>
    </row>
    <row r="74" spans="1:50">
      <c r="B74" t="s">
        <v>159</v>
      </c>
      <c r="C74" s="9">
        <v>235.67177372724601</v>
      </c>
      <c r="D74" s="9">
        <v>240.38520920178999</v>
      </c>
      <c r="E74" s="9">
        <v>230.38476549999999</v>
      </c>
      <c r="F74" s="9">
        <v>235.59746809999999</v>
      </c>
      <c r="G74" s="9">
        <v>241.68384069999999</v>
      </c>
      <c r="H74" s="9">
        <v>246.528794</v>
      </c>
      <c r="I74" s="9">
        <v>250.56663169999999</v>
      </c>
      <c r="J74" s="9">
        <v>255.24848589999999</v>
      </c>
      <c r="K74" s="9">
        <v>259.2693228</v>
      </c>
      <c r="L74" s="9">
        <v>263.15864160000001</v>
      </c>
      <c r="M74" s="9">
        <v>269.3485915</v>
      </c>
      <c r="N74" s="9">
        <v>273.06168430000002</v>
      </c>
      <c r="O74" s="9">
        <v>294.82670919999998</v>
      </c>
      <c r="P74" s="9">
        <v>298.99601899999999</v>
      </c>
      <c r="Q74" s="9">
        <v>305.2927143</v>
      </c>
      <c r="R74" s="9">
        <v>312.25458359999999</v>
      </c>
      <c r="S74" s="9">
        <v>309.89235719999999</v>
      </c>
      <c r="T74" s="9">
        <v>312.87154509999999</v>
      </c>
      <c r="U74" s="9">
        <v>311.32714700000002</v>
      </c>
      <c r="V74" s="9">
        <v>303.4162753</v>
      </c>
      <c r="W74" s="9">
        <v>311.19962320000002</v>
      </c>
      <c r="X74" s="9">
        <v>319.3877928</v>
      </c>
      <c r="Y74" s="9">
        <v>327.8159263</v>
      </c>
      <c r="Z74" s="9">
        <v>336.16577189999998</v>
      </c>
      <c r="AA74" s="9">
        <v>344.3665939</v>
      </c>
      <c r="AB74" s="9">
        <v>352.41590389999999</v>
      </c>
      <c r="AC74" s="9">
        <v>360.31554060000002</v>
      </c>
      <c r="AD74" s="9">
        <v>368.07817349999999</v>
      </c>
      <c r="AE74" s="9">
        <v>375.66389989999999</v>
      </c>
      <c r="AF74" s="9">
        <v>383.250494</v>
      </c>
      <c r="AG74" s="9">
        <v>390.84464029999998</v>
      </c>
      <c r="AH74" s="9">
        <v>398.38579929999997</v>
      </c>
      <c r="AI74" s="9">
        <v>406.11149999999998</v>
      </c>
      <c r="AJ74" s="9">
        <v>413.86654420000002</v>
      </c>
      <c r="AK74" s="9">
        <v>421.70178779999998</v>
      </c>
      <c r="AL74" s="9">
        <v>429.6622314</v>
      </c>
      <c r="AM74" s="9">
        <v>437.77960189999999</v>
      </c>
      <c r="AN74" s="9">
        <v>446.03790270000002</v>
      </c>
      <c r="AO74" s="9">
        <v>454.49312730000003</v>
      </c>
      <c r="AP74" s="9">
        <v>463.14706369999999</v>
      </c>
      <c r="AQ74" s="9">
        <v>472.01414560000001</v>
      </c>
      <c r="AR74" s="9">
        <v>481.10834779999999</v>
      </c>
      <c r="AS74" s="9">
        <v>490.44700879999999</v>
      </c>
      <c r="AT74" s="9">
        <v>500.05784319999998</v>
      </c>
      <c r="AU74" s="9">
        <v>509.95429200000001</v>
      </c>
      <c r="AV74" s="9">
        <v>520.14874569999995</v>
      </c>
      <c r="AW74" s="9">
        <v>530.65963450000004</v>
      </c>
    </row>
  </sheetData>
  <pageMargins left="0.7" right="0.7" top="0.75" bottom="0.75" header="0.3" footer="0.3"/>
  <pageSetup paperSize="9" orientation="portrait" r:id="rId1"/>
  <headerFooter scaleWithDoc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6D1C-F744-4F7A-A8B1-A1B80D248EFC}">
  <sheetPr>
    <tabColor theme="9" tint="0.59999389629810485"/>
  </sheetPr>
  <dimension ref="A1:AX74"/>
  <sheetViews>
    <sheetView workbookViewId="0">
      <pane xSplit="2" ySplit="1" topLeftCell="C53" activePane="bottomRight" state="frozen"/>
      <selection activeCell="AY25" sqref="AY25:AZ27"/>
      <selection pane="topRight" activeCell="AY25" sqref="AY25:AZ27"/>
      <selection pane="bottomLeft" activeCell="AY25" sqref="AY25:AZ27"/>
      <selection pane="bottomRight" activeCell="AC77" sqref="AC77"/>
    </sheetView>
  </sheetViews>
  <sheetFormatPr baseColWidth="10" defaultRowHeight="15"/>
  <cols>
    <col min="1" max="1" width="34" customWidth="1"/>
    <col min="2" max="2" width="39" customWidth="1"/>
    <col min="3" max="3" width="1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2" max="22" width="11.85546875" bestFit="1" customWidth="1"/>
    <col min="23" max="23" width="11.42578125" customWidth="1"/>
    <col min="24" max="24" width="11.85546875" bestFit="1" customWidth="1"/>
    <col min="25" max="28" width="0" hidden="1" customWidth="1"/>
    <col min="29" max="29" width="11.85546875" bestFit="1" customWidth="1"/>
    <col min="30" max="33" width="11.42578125" hidden="1" customWidth="1"/>
    <col min="34" max="34" width="11.42578125" customWidth="1"/>
    <col min="35" max="38" width="11.42578125" hidden="1" customWidth="1"/>
    <col min="39" max="39" width="11.85546875" bestFit="1" customWidth="1"/>
    <col min="40" max="43" width="11.42578125" hidden="1" customWidth="1"/>
    <col min="44" max="44" width="11.42578125" customWidth="1"/>
    <col min="45" max="48" width="11.42578125" hidden="1" customWidth="1"/>
    <col min="49" max="49" width="11.85546875" bestFit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A3" s="37"/>
      <c r="B3" t="s">
        <v>93</v>
      </c>
      <c r="C3" s="33">
        <v>18.153964517081199</v>
      </c>
      <c r="D3" s="33">
        <v>18.4454322894691</v>
      </c>
      <c r="E3" s="33">
        <v>18.74157967</v>
      </c>
      <c r="F3" s="33">
        <v>20.40720013</v>
      </c>
      <c r="G3" s="33">
        <v>21.029068219999999</v>
      </c>
      <c r="H3" s="33">
        <v>17.791646549999999</v>
      </c>
      <c r="I3" s="33">
        <v>19.10991095</v>
      </c>
      <c r="J3" s="33">
        <v>20.717459089999998</v>
      </c>
      <c r="K3" s="33">
        <v>20.241839800000001</v>
      </c>
      <c r="L3" s="33">
        <v>21.268038749999999</v>
      </c>
      <c r="M3" s="33">
        <v>21.324517480000001</v>
      </c>
      <c r="N3" s="33">
        <v>23.6042132</v>
      </c>
      <c r="O3" s="33">
        <v>21.571556229999999</v>
      </c>
      <c r="P3" s="33">
        <v>23.606273609999999</v>
      </c>
      <c r="Q3" s="33">
        <v>24.05485732</v>
      </c>
      <c r="R3" s="33">
        <v>24.495971860000001</v>
      </c>
      <c r="S3" s="33">
        <v>24.498694010000001</v>
      </c>
      <c r="T3" s="33">
        <v>24.734231820000002</v>
      </c>
      <c r="U3" s="33">
        <v>24.773808590000002</v>
      </c>
      <c r="V3" s="33">
        <v>24.86407432</v>
      </c>
      <c r="W3" s="33">
        <v>24.57480953</v>
      </c>
      <c r="X3" s="33">
        <v>23.996486839999999</v>
      </c>
      <c r="Y3" s="33">
        <v>23.443087680000001</v>
      </c>
      <c r="Z3" s="33">
        <v>23.030636439999999</v>
      </c>
      <c r="AA3" s="33">
        <v>22.687879030000001</v>
      </c>
      <c r="AB3" s="33">
        <v>22.386248909999999</v>
      </c>
      <c r="AC3" s="33">
        <v>22.11428192</v>
      </c>
      <c r="AD3" s="33">
        <v>21.695639799999999</v>
      </c>
      <c r="AE3" s="33">
        <v>21.452512760000001</v>
      </c>
      <c r="AF3" s="33">
        <v>20.936770939999999</v>
      </c>
      <c r="AG3" s="33">
        <v>20.48041181</v>
      </c>
      <c r="AH3" s="33">
        <v>20.256034759999999</v>
      </c>
      <c r="AI3" s="33">
        <v>19.651959170000001</v>
      </c>
      <c r="AJ3" s="33">
        <v>19.346835939999998</v>
      </c>
      <c r="AK3" s="33">
        <v>18.70363115</v>
      </c>
      <c r="AL3" s="33">
        <v>18.41116457</v>
      </c>
      <c r="AM3" s="33">
        <v>18.011761329999999</v>
      </c>
      <c r="AN3" s="33">
        <v>17.502528529999999</v>
      </c>
      <c r="AO3" s="33">
        <v>17.347234019999998</v>
      </c>
      <c r="AP3" s="33">
        <v>17.116827069999999</v>
      </c>
      <c r="AQ3" s="33">
        <v>16.860005579999999</v>
      </c>
      <c r="AR3" s="33">
        <v>16.579390799999999</v>
      </c>
      <c r="AS3" s="33">
        <v>16.451167649999999</v>
      </c>
      <c r="AT3" s="33">
        <v>16.354181019999999</v>
      </c>
      <c r="AU3" s="33">
        <v>16.262088819999999</v>
      </c>
      <c r="AV3" s="33">
        <v>16.17275326</v>
      </c>
      <c r="AW3" s="33">
        <v>15.88686047</v>
      </c>
      <c r="AX3" s="37"/>
    </row>
    <row r="4" spans="1:50">
      <c r="B4" t="s">
        <v>107</v>
      </c>
      <c r="C4" s="33">
        <v>4.7956033997266105E-2</v>
      </c>
      <c r="D4" s="33">
        <v>4.8725983634910854E-2</v>
      </c>
      <c r="E4" s="33">
        <v>4.9503916634534947E-2</v>
      </c>
      <c r="F4" s="33">
        <v>5.3935641583315583E-2</v>
      </c>
      <c r="G4" s="33">
        <v>5.5610005621618976E-2</v>
      </c>
      <c r="H4" s="33">
        <v>4.7010390904137778E-2</v>
      </c>
      <c r="I4" s="33">
        <v>5.0514209685992038E-2</v>
      </c>
      <c r="J4" s="33">
        <v>5.4798590946059197E-2</v>
      </c>
      <c r="K4" s="33">
        <v>5.3543128791776945E-2</v>
      </c>
      <c r="L4" s="33">
        <v>5.6284071188802257E-2</v>
      </c>
      <c r="M4" s="33">
        <v>5.6430128066715803E-2</v>
      </c>
      <c r="N4" s="33">
        <v>6.2504860959394781E-2</v>
      </c>
      <c r="O4" s="33">
        <v>5.7073908892088167E-2</v>
      </c>
      <c r="P4" s="33">
        <v>6.2478702459023303E-2</v>
      </c>
      <c r="Q4" s="33">
        <v>6.3682490334334096E-2</v>
      </c>
      <c r="R4" s="33">
        <v>24.209503439999999</v>
      </c>
      <c r="S4" s="33">
        <v>24.212029210000001</v>
      </c>
      <c r="T4" s="33">
        <v>24.337408539999998</v>
      </c>
      <c r="U4" s="33">
        <v>24.290097329999998</v>
      </c>
      <c r="V4" s="33">
        <v>24.309221999999998</v>
      </c>
      <c r="W4" s="33">
        <v>23.961779109999998</v>
      </c>
      <c r="X4" s="33">
        <v>23.334405610000001</v>
      </c>
      <c r="Y4" s="33">
        <v>22.590448819999999</v>
      </c>
      <c r="Z4" s="33">
        <v>21.9859996</v>
      </c>
      <c r="AA4" s="33">
        <v>21.449979460000002</v>
      </c>
      <c r="AB4" s="33">
        <v>20.95377251</v>
      </c>
      <c r="AC4" s="33">
        <v>20.485617080000001</v>
      </c>
      <c r="AD4" s="33">
        <v>19.698424880000001</v>
      </c>
      <c r="AE4" s="33">
        <v>19.063346750000001</v>
      </c>
      <c r="AF4" s="33">
        <v>18.18028262</v>
      </c>
      <c r="AG4" s="33">
        <v>17.347016740000001</v>
      </c>
      <c r="AH4" s="33">
        <v>16.701825079999999</v>
      </c>
      <c r="AI4" s="33">
        <v>15.63628971</v>
      </c>
      <c r="AJ4" s="33">
        <v>14.797893220000001</v>
      </c>
      <c r="AK4" s="33">
        <v>13.690687820000001</v>
      </c>
      <c r="AL4" s="33">
        <v>12.828076660000001</v>
      </c>
      <c r="AM4" s="33">
        <v>11.868721430000001</v>
      </c>
      <c r="AN4" s="33">
        <v>11.067307530000001</v>
      </c>
      <c r="AO4" s="33">
        <v>10.484254590000001</v>
      </c>
      <c r="AP4" s="33">
        <v>9.8420071240000002</v>
      </c>
      <c r="AQ4" s="33">
        <v>9.1727688159999996</v>
      </c>
      <c r="AR4" s="33">
        <v>8.4794439770000007</v>
      </c>
      <c r="AS4" s="33">
        <v>8.1643665730000006</v>
      </c>
      <c r="AT4" s="33">
        <v>7.8618830429999997</v>
      </c>
      <c r="AU4" s="33">
        <v>7.5581633259999998</v>
      </c>
      <c r="AV4" s="33">
        <v>7.2518726640000004</v>
      </c>
      <c r="AW4" s="33">
        <v>6.8566997949999999</v>
      </c>
    </row>
    <row r="5" spans="1:50">
      <c r="A5" s="37"/>
      <c r="B5" t="s">
        <v>96</v>
      </c>
      <c r="C5" s="33">
        <v>6.3959693865635824E-4</v>
      </c>
      <c r="D5" s="33">
        <v>6.4986587438997743E-4</v>
      </c>
      <c r="E5" s="33">
        <v>6.6024128556908519E-4</v>
      </c>
      <c r="F5" s="33">
        <v>6.7942633501870539E-4</v>
      </c>
      <c r="G5" s="33">
        <v>6.622265685795821E-4</v>
      </c>
      <c r="H5" s="33">
        <v>6.0751799943499442E-4</v>
      </c>
      <c r="I5" s="33">
        <v>6.2715098928619955E-4</v>
      </c>
      <c r="J5" s="33">
        <v>6.3666859835248611E-4</v>
      </c>
      <c r="K5" s="33">
        <v>6.1872138260650141E-4</v>
      </c>
      <c r="L5" s="33">
        <v>6.1732469738781648E-4</v>
      </c>
      <c r="M5" s="33">
        <v>6.2297922052774229E-4</v>
      </c>
      <c r="N5" s="33">
        <v>6.374374098141991E-4</v>
      </c>
      <c r="O5" s="33">
        <v>6.4191088805388627E-4</v>
      </c>
      <c r="P5" s="33">
        <v>6.7587782385922386E-4</v>
      </c>
      <c r="Q5" s="33">
        <v>6.6801156858718703E-4</v>
      </c>
      <c r="R5" s="33">
        <v>0.25265997699999998</v>
      </c>
      <c r="S5" s="33">
        <v>0.25283318020000001</v>
      </c>
      <c r="T5" s="33">
        <v>0.27402488289999999</v>
      </c>
      <c r="U5" s="33">
        <v>0.28952989569999998</v>
      </c>
      <c r="V5" s="33">
        <v>0.3027037763</v>
      </c>
      <c r="W5" s="33">
        <v>0.35395465809999999</v>
      </c>
      <c r="X5" s="33">
        <v>0.39942032449999998</v>
      </c>
      <c r="Y5" s="33">
        <v>0.5465953979</v>
      </c>
      <c r="Z5" s="33">
        <v>0.69426765629999998</v>
      </c>
      <c r="AA5" s="33">
        <v>0.8426112805</v>
      </c>
      <c r="AB5" s="33">
        <v>0.99178715029999998</v>
      </c>
      <c r="AC5" s="33">
        <v>1.142070911</v>
      </c>
      <c r="AD5" s="33">
        <v>1.43746106</v>
      </c>
      <c r="AE5" s="33">
        <v>1.7502424539999999</v>
      </c>
      <c r="AF5" s="33">
        <v>2.0453448920000001</v>
      </c>
      <c r="AG5" s="33">
        <v>2.3476632190000002</v>
      </c>
      <c r="AH5" s="33">
        <v>2.6832672529999999</v>
      </c>
      <c r="AI5" s="33">
        <v>3.057179847</v>
      </c>
      <c r="AJ5" s="33">
        <v>3.4862006409999999</v>
      </c>
      <c r="AK5" s="33">
        <v>3.862497275</v>
      </c>
      <c r="AL5" s="33">
        <v>4.3209583470000004</v>
      </c>
      <c r="AM5" s="33">
        <v>4.7721336760000002</v>
      </c>
      <c r="AN5" s="33">
        <v>5.0043425279999996</v>
      </c>
      <c r="AO5" s="33">
        <v>5.3420536050000003</v>
      </c>
      <c r="AP5" s="33">
        <v>5.6675224579999997</v>
      </c>
      <c r="AQ5" s="33">
        <v>5.9935615459999996</v>
      </c>
      <c r="AR5" s="33">
        <v>6.3199381069999996</v>
      </c>
      <c r="AS5" s="33">
        <v>6.4677081379999999</v>
      </c>
      <c r="AT5" s="33">
        <v>6.6300539000000001</v>
      </c>
      <c r="AU5" s="33">
        <v>6.7972158519999999</v>
      </c>
      <c r="AV5" s="33">
        <v>6.9685694250000001</v>
      </c>
      <c r="AW5" s="33">
        <v>7.0558207680000002</v>
      </c>
      <c r="AX5" s="37"/>
    </row>
    <row r="6" spans="1:50">
      <c r="A6" s="37"/>
      <c r="B6" t="s">
        <v>97</v>
      </c>
      <c r="C6" s="33">
        <v>6.5540253873481427E-5</v>
      </c>
      <c r="D6" s="33">
        <v>6.6592523849015763E-5</v>
      </c>
      <c r="E6" s="33">
        <v>6.7655704559209506E-5</v>
      </c>
      <c r="F6" s="33">
        <v>7.4046430035843526E-5</v>
      </c>
      <c r="G6" s="33">
        <v>7.6678339815726868E-5</v>
      </c>
      <c r="H6" s="33">
        <v>6.4420039406668327E-5</v>
      </c>
      <c r="I6" s="33">
        <v>6.9446086326347233E-5</v>
      </c>
      <c r="J6" s="33">
        <v>7.5723990137808488E-5</v>
      </c>
      <c r="K6" s="33">
        <v>7.4038622336763284E-5</v>
      </c>
      <c r="L6" s="33">
        <v>7.8137681113705164E-5</v>
      </c>
      <c r="M6" s="33">
        <v>7.8327688517571418E-5</v>
      </c>
      <c r="N6" s="33">
        <v>8.7258867376751434E-5</v>
      </c>
      <c r="O6" s="33">
        <v>7.9184038826610797E-5</v>
      </c>
      <c r="P6" s="33">
        <v>8.695224689384752E-5</v>
      </c>
      <c r="Q6" s="33">
        <v>8.8854542526794607E-5</v>
      </c>
      <c r="R6" s="33">
        <v>3.3808446300000003E-2</v>
      </c>
      <c r="S6" s="33">
        <v>3.38316226E-2</v>
      </c>
      <c r="T6" s="33">
        <v>0.1227983956</v>
      </c>
      <c r="U6" s="33">
        <v>0.1941813698</v>
      </c>
      <c r="V6" s="33">
        <v>0.25214854539999998</v>
      </c>
      <c r="W6" s="33">
        <v>0.25907575469999999</v>
      </c>
      <c r="X6" s="33">
        <v>0.26266090260000002</v>
      </c>
      <c r="Y6" s="33">
        <v>0.3060434575</v>
      </c>
      <c r="Z6" s="33">
        <v>0.3503691806</v>
      </c>
      <c r="AA6" s="33">
        <v>0.39528828649999997</v>
      </c>
      <c r="AB6" s="33">
        <v>0.4406892483</v>
      </c>
      <c r="AC6" s="33">
        <v>0.48659393439999998</v>
      </c>
      <c r="AD6" s="33">
        <v>0.5597538608</v>
      </c>
      <c r="AE6" s="33">
        <v>0.63892355680000001</v>
      </c>
      <c r="AF6" s="33">
        <v>0.7111434338</v>
      </c>
      <c r="AG6" s="33">
        <v>0.78573185150000002</v>
      </c>
      <c r="AH6" s="33">
        <v>0.87094242749999995</v>
      </c>
      <c r="AI6" s="33">
        <v>0.95848961229999996</v>
      </c>
      <c r="AJ6" s="33">
        <v>1.062742077</v>
      </c>
      <c r="AK6" s="33">
        <v>1.1504460510000001</v>
      </c>
      <c r="AL6" s="33">
        <v>1.2621295690000001</v>
      </c>
      <c r="AM6" s="33">
        <v>1.3709062240000001</v>
      </c>
      <c r="AN6" s="33">
        <v>1.4308784729999999</v>
      </c>
      <c r="AO6" s="33">
        <v>1.5209258329999999</v>
      </c>
      <c r="AP6" s="33">
        <v>1.607297486</v>
      </c>
      <c r="AQ6" s="33">
        <v>1.6936752159999999</v>
      </c>
      <c r="AR6" s="33">
        <v>1.780008713</v>
      </c>
      <c r="AS6" s="33">
        <v>1.819092938</v>
      </c>
      <c r="AT6" s="33">
        <v>1.86224408</v>
      </c>
      <c r="AU6" s="33">
        <v>1.906709647</v>
      </c>
      <c r="AV6" s="33">
        <v>1.952311176</v>
      </c>
      <c r="AW6" s="33">
        <v>1.9743399109999999</v>
      </c>
      <c r="AX6" s="37"/>
    </row>
    <row r="7" spans="1:50">
      <c r="A7" s="37"/>
      <c r="B7" t="s">
        <v>69</v>
      </c>
      <c r="C7" s="33">
        <v>54.169719695498195</v>
      </c>
      <c r="D7" s="33">
        <v>55.039432066901696</v>
      </c>
      <c r="E7" s="33">
        <v>55.923107950000002</v>
      </c>
      <c r="F7" s="33">
        <v>60.685787600000005</v>
      </c>
      <c r="G7" s="33">
        <v>62.318988320000003</v>
      </c>
      <c r="H7" s="33">
        <v>52.454865649999995</v>
      </c>
      <c r="I7" s="33">
        <v>56.136874689999999</v>
      </c>
      <c r="J7" s="33">
        <v>60.655460520000005</v>
      </c>
      <c r="K7" s="33">
        <v>59.021974520000001</v>
      </c>
      <c r="L7" s="33">
        <v>61.793969340000004</v>
      </c>
      <c r="M7" s="33">
        <v>61.698006649999996</v>
      </c>
      <c r="N7" s="33">
        <v>68.068390129999997</v>
      </c>
      <c r="O7" s="33">
        <v>62.095987009999995</v>
      </c>
      <c r="P7" s="33">
        <v>67.927652359999996</v>
      </c>
      <c r="Q7" s="33">
        <v>69.181961829999992</v>
      </c>
      <c r="R7" s="33">
        <v>70.390319379999994</v>
      </c>
      <c r="S7" s="33">
        <v>70.329243860000005</v>
      </c>
      <c r="T7" s="33">
        <v>70.617268530000004</v>
      </c>
      <c r="U7" s="33">
        <v>70.377339800000001</v>
      </c>
      <c r="V7" s="33">
        <v>70.308837680000011</v>
      </c>
      <c r="W7" s="33">
        <v>68.730122260000002</v>
      </c>
      <c r="X7" s="33">
        <v>66.650323110000002</v>
      </c>
      <c r="Y7" s="33">
        <v>64.378362749999994</v>
      </c>
      <c r="Z7" s="33">
        <v>62.491440249999997</v>
      </c>
      <c r="AA7" s="33">
        <v>60.784003299999995</v>
      </c>
      <c r="AB7" s="33">
        <v>59.1778902</v>
      </c>
      <c r="AC7" s="33">
        <v>57.631746829999997</v>
      </c>
      <c r="AD7" s="33">
        <v>54.402329880000003</v>
      </c>
      <c r="AE7" s="33">
        <v>51.55485324</v>
      </c>
      <c r="AF7" s="33">
        <v>48.000086029999999</v>
      </c>
      <c r="AG7" s="33">
        <v>44.566884219999999</v>
      </c>
      <c r="AH7" s="33">
        <v>41.567083539999999</v>
      </c>
      <c r="AI7" s="33">
        <v>37.386209950000001</v>
      </c>
      <c r="AJ7" s="33">
        <v>33.724114180000001</v>
      </c>
      <c r="AK7" s="33">
        <v>29.42906893</v>
      </c>
      <c r="AL7" s="33">
        <v>25.703507210000001</v>
      </c>
      <c r="AM7" s="33">
        <v>21.739441379999999</v>
      </c>
      <c r="AN7" s="33">
        <v>19.328480620000001</v>
      </c>
      <c r="AO7" s="33">
        <v>17.281614879999999</v>
      </c>
      <c r="AP7" s="33">
        <v>15.100669740000001</v>
      </c>
      <c r="AQ7" s="33">
        <v>12.8446479</v>
      </c>
      <c r="AR7" s="33">
        <v>10.52105618</v>
      </c>
      <c r="AS7" s="33">
        <v>9.8588144080000006</v>
      </c>
      <c r="AT7" s="33">
        <v>9.1997593230000003</v>
      </c>
      <c r="AU7" s="33">
        <v>8.5251931659999904</v>
      </c>
      <c r="AV7" s="33">
        <v>7.8317539469999993</v>
      </c>
      <c r="AW7" s="33">
        <v>7.0287494879999999</v>
      </c>
      <c r="AX7" s="37"/>
    </row>
    <row r="8" spans="1:50">
      <c r="A8" s="37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7"/>
    </row>
    <row r="9" spans="1:50">
      <c r="A9" s="37"/>
      <c r="B9" t="s">
        <v>65</v>
      </c>
      <c r="C9" s="33">
        <v>8463.297984781002</v>
      </c>
      <c r="D9" s="33">
        <v>8599.1789714579591</v>
      </c>
      <c r="E9" s="33">
        <v>8737.8964715192524</v>
      </c>
      <c r="F9" s="33">
        <v>9446.5568979989566</v>
      </c>
      <c r="G9" s="33">
        <v>10593.045640962093</v>
      </c>
      <c r="H9" s="33">
        <v>7654.1507704532005</v>
      </c>
      <c r="I9" s="33">
        <v>8909.9472952373908</v>
      </c>
      <c r="J9" s="33">
        <v>10780.759044447956</v>
      </c>
      <c r="K9" s="33">
        <v>11477.806453835363</v>
      </c>
      <c r="L9" s="33">
        <v>11831.054157686493</v>
      </c>
      <c r="M9" s="33">
        <v>11704.142031587695</v>
      </c>
      <c r="N9" s="33">
        <v>11853.628676170725</v>
      </c>
      <c r="O9" s="33">
        <v>10464.152997270787</v>
      </c>
      <c r="P9" s="33">
        <v>12627.28968931865</v>
      </c>
      <c r="Q9" s="33">
        <v>15160.895668276024</v>
      </c>
      <c r="R9" s="33">
        <v>14924.204302161876</v>
      </c>
      <c r="S9" s="33">
        <v>15228.393278106561</v>
      </c>
      <c r="T9" s="33">
        <v>15980.875956722253</v>
      </c>
      <c r="U9" s="33">
        <v>16588.864305179213</v>
      </c>
      <c r="V9" s="33">
        <v>17199.659765461533</v>
      </c>
      <c r="W9" s="33">
        <v>20163.026685194229</v>
      </c>
      <c r="X9" s="33">
        <v>20088.036207646623</v>
      </c>
      <c r="Y9" s="33">
        <v>19584.406263121709</v>
      </c>
      <c r="Z9" s="33">
        <v>19119.557574351795</v>
      </c>
      <c r="AA9" s="33">
        <v>18713.810690851264</v>
      </c>
      <c r="AB9" s="33">
        <v>18360.723494835165</v>
      </c>
      <c r="AC9" s="33">
        <v>18107.047207610693</v>
      </c>
      <c r="AD9" s="33">
        <v>17785.478010494066</v>
      </c>
      <c r="AE9" s="33">
        <v>17643.726855994006</v>
      </c>
      <c r="AF9" s="33">
        <v>17323.762636416068</v>
      </c>
      <c r="AG9" s="33">
        <v>17118.247121463457</v>
      </c>
      <c r="AH9" s="33">
        <v>17154.595708553017</v>
      </c>
      <c r="AI9" s="33">
        <v>16935.647496320766</v>
      </c>
      <c r="AJ9" s="33">
        <v>17010.249121594854</v>
      </c>
      <c r="AK9" s="33">
        <v>16806.192767134853</v>
      </c>
      <c r="AL9" s="33">
        <v>16933.901066261566</v>
      </c>
      <c r="AM9" s="33">
        <v>17021.860609388754</v>
      </c>
      <c r="AN9" s="33">
        <v>16952.901323167574</v>
      </c>
      <c r="AO9" s="33">
        <v>17219.096534622302</v>
      </c>
      <c r="AP9" s="33">
        <v>17416.171299180325</v>
      </c>
      <c r="AQ9" s="33">
        <v>17588.805495938024</v>
      </c>
      <c r="AR9" s="33">
        <v>17739.566979858577</v>
      </c>
      <c r="AS9" s="33">
        <v>17876.896700314075</v>
      </c>
      <c r="AT9" s="33">
        <v>18039.32861684047</v>
      </c>
      <c r="AU9" s="33">
        <v>18203.651896369258</v>
      </c>
      <c r="AV9" s="33">
        <v>18368.713739445131</v>
      </c>
      <c r="AW9" s="33">
        <v>18302.636584651053</v>
      </c>
      <c r="AX9" s="37"/>
    </row>
    <row r="10" spans="1:50">
      <c r="A10" s="37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7"/>
    </row>
    <row r="11" spans="1:50">
      <c r="A11" s="37"/>
      <c r="B11" t="s">
        <v>108</v>
      </c>
      <c r="C11" s="33">
        <v>0</v>
      </c>
      <c r="D11" s="33">
        <v>177.66764848414167</v>
      </c>
      <c r="E11" s="33">
        <v>224.54394714653642</v>
      </c>
      <c r="F11" s="33">
        <v>456.72535681685355</v>
      </c>
      <c r="G11" s="33">
        <v>325.18936725238763</v>
      </c>
      <c r="H11" s="33">
        <v>-324.94210139852458</v>
      </c>
      <c r="I11" s="33">
        <v>386.4269570637851</v>
      </c>
      <c r="J11" s="33">
        <v>464.13328537952242</v>
      </c>
      <c r="K11" s="33">
        <v>134.75995372770743</v>
      </c>
      <c r="L11" s="33">
        <v>385.12596484593462</v>
      </c>
      <c r="M11" s="33">
        <v>214.20296755003912</v>
      </c>
      <c r="N11" s="33">
        <v>609.31520842280361</v>
      </c>
      <c r="O11" s="33">
        <v>-128.76676185661145</v>
      </c>
      <c r="P11" s="33">
        <v>545.52548153023383</v>
      </c>
      <c r="Q11" s="33">
        <v>318.81879963514706</v>
      </c>
      <c r="R11" s="33">
        <v>316.30808060665225</v>
      </c>
      <c r="S11" s="33">
        <v>206.88177880278036</v>
      </c>
      <c r="T11" s="33">
        <v>2462.911824749558</v>
      </c>
      <c r="U11" s="33">
        <v>2214.8331158861524</v>
      </c>
      <c r="V11" s="33">
        <v>1989.8418479930151</v>
      </c>
      <c r="W11" s="33">
        <v>4404.2137845602929</v>
      </c>
      <c r="X11" s="33">
        <v>4160.8714553437139</v>
      </c>
      <c r="Y11" s="33">
        <v>10780.431925485433</v>
      </c>
      <c r="Z11" s="33">
        <v>11000.082703572385</v>
      </c>
      <c r="AA11" s="33">
        <v>11291.467461123124</v>
      </c>
      <c r="AB11" s="33">
        <v>11647.423887617906</v>
      </c>
      <c r="AC11" s="33">
        <v>12016.915149244758</v>
      </c>
      <c r="AD11" s="33">
        <v>21004.62557288013</v>
      </c>
      <c r="AE11" s="33">
        <v>22613.795601301863</v>
      </c>
      <c r="AF11" s="33">
        <v>22598.136296342203</v>
      </c>
      <c r="AG11" s="33">
        <v>23746.428048706584</v>
      </c>
      <c r="AH11" s="33">
        <v>26223.50183058417</v>
      </c>
      <c r="AI11" s="33">
        <v>30913.625812004335</v>
      </c>
      <c r="AJ11" s="33">
        <v>35120.203322806927</v>
      </c>
      <c r="AK11" s="33">
        <v>33869.559465321392</v>
      </c>
      <c r="AL11" s="33">
        <v>39527.851661716697</v>
      </c>
      <c r="AM11" s="33">
        <v>40748.883199750089</v>
      </c>
      <c r="AN11" s="33">
        <v>30246.787278138596</v>
      </c>
      <c r="AO11" s="33">
        <v>36819.144069118433</v>
      </c>
      <c r="AP11" s="33">
        <v>37465.77583171054</v>
      </c>
      <c r="AQ11" s="33">
        <v>38755.966527171498</v>
      </c>
      <c r="AR11" s="33">
        <v>40035.194380553759</v>
      </c>
      <c r="AS11" s="33">
        <v>30274.938429248632</v>
      </c>
      <c r="AT11" s="33">
        <v>31587.153367818828</v>
      </c>
      <c r="AU11" s="33">
        <v>32419.666285532468</v>
      </c>
      <c r="AV11" s="33">
        <v>33235.529064609604</v>
      </c>
      <c r="AW11" s="33">
        <v>29265.377510531525</v>
      </c>
      <c r="AX11" s="37"/>
    </row>
    <row r="12" spans="1:50">
      <c r="A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>
      <c r="A13" s="37"/>
      <c r="B13" t="s">
        <v>109</v>
      </c>
      <c r="C13" s="40">
        <v>360.42786784964937</v>
      </c>
      <c r="D13" s="40">
        <v>360.42786784964841</v>
      </c>
      <c r="E13" s="40">
        <v>360.43095838863883</v>
      </c>
      <c r="F13" s="40">
        <v>384.3727738977729</v>
      </c>
      <c r="G13" s="40">
        <v>409.73730946004832</v>
      </c>
      <c r="H13" s="40">
        <v>373.44734892003072</v>
      </c>
      <c r="I13" s="40">
        <v>390.76375615843892</v>
      </c>
      <c r="J13" s="40">
        <v>421.48628715973615</v>
      </c>
      <c r="K13" s="40">
        <v>424.13146440002765</v>
      </c>
      <c r="L13" s="40">
        <v>450.45602015744913</v>
      </c>
      <c r="M13" s="40">
        <v>447.08543353672485</v>
      </c>
      <c r="N13" s="40">
        <v>490.42240791880181</v>
      </c>
      <c r="O13" s="40">
        <v>437.64099890595759</v>
      </c>
      <c r="P13" s="40">
        <v>457.83683277963934</v>
      </c>
      <c r="Q13" s="40">
        <v>474.59871039217654</v>
      </c>
      <c r="R13" s="40">
        <v>477.47876167895953</v>
      </c>
      <c r="S13" s="40">
        <v>477.20468947197793</v>
      </c>
      <c r="T13" s="40">
        <v>476.60950213578474</v>
      </c>
      <c r="U13" s="40">
        <v>476.13335216604497</v>
      </c>
      <c r="V13" s="40">
        <v>475.75243219088793</v>
      </c>
      <c r="W13" s="40">
        <v>472.8273591321385</v>
      </c>
      <c r="X13" s="40">
        <v>469.91714536156309</v>
      </c>
      <c r="Y13" s="40">
        <v>462.95651172213707</v>
      </c>
      <c r="Z13" s="40">
        <v>456.03730993530263</v>
      </c>
      <c r="AA13" s="40">
        <v>449.15934255311163</v>
      </c>
      <c r="AB13" s="40">
        <v>442.32241262016908</v>
      </c>
      <c r="AC13" s="40">
        <v>435.52632445939133</v>
      </c>
      <c r="AD13" s="40">
        <v>423.93170064446264</v>
      </c>
      <c r="AE13" s="40">
        <v>412.40923396254078</v>
      </c>
      <c r="AF13" s="40">
        <v>400.95857499201259</v>
      </c>
      <c r="AG13" s="40">
        <v>389.57937573482945</v>
      </c>
      <c r="AH13" s="40">
        <v>378.27128979001782</v>
      </c>
      <c r="AI13" s="40">
        <v>365.34213772682062</v>
      </c>
      <c r="AJ13" s="40">
        <v>352.49383788147799</v>
      </c>
      <c r="AK13" s="40">
        <v>339.72600039713558</v>
      </c>
      <c r="AL13" s="40">
        <v>327.03823643414847</v>
      </c>
      <c r="AM13" s="40">
        <v>314.43015946072484</v>
      </c>
      <c r="AN13" s="40">
        <v>305.93234016567698</v>
      </c>
      <c r="AO13" s="40">
        <v>297.48724468276362</v>
      </c>
      <c r="AP13" s="40">
        <v>289.09461919407107</v>
      </c>
      <c r="AQ13" s="40">
        <v>280.75421066154388</v>
      </c>
      <c r="AR13" s="40">
        <v>272.46576764639661</v>
      </c>
      <c r="AS13" s="40">
        <v>268.1860513474827</v>
      </c>
      <c r="AT13" s="40">
        <v>263.93235568323524</v>
      </c>
      <c r="AU13" s="40">
        <v>259.70455546708337</v>
      </c>
      <c r="AV13" s="40">
        <v>255.50252578945549</v>
      </c>
      <c r="AW13" s="40">
        <v>251.32614233446043</v>
      </c>
      <c r="AX13" s="37"/>
    </row>
    <row r="14" spans="1:50">
      <c r="A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>
      <c r="A15" s="37"/>
      <c r="B15" s="34" t="s">
        <v>110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>
      <c r="A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>
      <c r="A18" s="37"/>
      <c r="B18" t="s">
        <v>111</v>
      </c>
      <c r="C18" s="37">
        <v>0.96116878123798499</v>
      </c>
      <c r="D18" s="37">
        <v>0.98039215686274495</v>
      </c>
      <c r="E18" s="37">
        <v>1.000000148</v>
      </c>
      <c r="F18" s="37">
        <v>1.015273718</v>
      </c>
      <c r="G18" s="37">
        <v>1.1253389380000001</v>
      </c>
      <c r="H18" s="37">
        <v>0.97389155439999997</v>
      </c>
      <c r="I18" s="37">
        <v>1.0662027039999999</v>
      </c>
      <c r="J18" s="37">
        <v>1.2019148660000001</v>
      </c>
      <c r="K18" s="37">
        <v>1.320492148</v>
      </c>
      <c r="L18" s="37">
        <v>1.310810239</v>
      </c>
      <c r="M18" s="37">
        <v>1.3109237819999999</v>
      </c>
      <c r="N18" s="37">
        <v>1.2154056369999999</v>
      </c>
      <c r="O18" s="37">
        <v>1.1840034820000001</v>
      </c>
      <c r="P18" s="37">
        <v>1.318507484</v>
      </c>
      <c r="Q18" s="37">
        <v>1.573467733</v>
      </c>
      <c r="R18" s="37">
        <v>1.555719276</v>
      </c>
      <c r="S18" s="37">
        <v>1.6197439899999999</v>
      </c>
      <c r="T18" s="37">
        <v>1.6967760300000001</v>
      </c>
      <c r="U18" s="37">
        <v>1.785775613</v>
      </c>
      <c r="V18" s="37">
        <v>1.885117862</v>
      </c>
      <c r="W18" s="37">
        <v>2.3209886580000001</v>
      </c>
      <c r="X18" s="37">
        <v>2.456873002</v>
      </c>
      <c r="Y18" s="37">
        <v>2.5239761390000002</v>
      </c>
      <c r="Z18" s="37">
        <v>2.5779894080000001</v>
      </c>
      <c r="AA18" s="37">
        <v>2.627440005</v>
      </c>
      <c r="AB18" s="37">
        <v>2.6735679590000001</v>
      </c>
      <c r="AC18" s="37">
        <v>2.7252215710000001</v>
      </c>
      <c r="AD18" s="37">
        <v>2.7642238030000001</v>
      </c>
      <c r="AE18" s="37">
        <v>2.8022179870000001</v>
      </c>
      <c r="AF18" s="37">
        <v>2.8427872970000001</v>
      </c>
      <c r="AG18" s="37">
        <v>2.8908334670000002</v>
      </c>
      <c r="AH18" s="37">
        <v>2.9435267199999999</v>
      </c>
      <c r="AI18" s="37">
        <v>2.9956174579999999</v>
      </c>
      <c r="AJ18" s="37">
        <v>3.0499686769999999</v>
      </c>
      <c r="AK18" s="37">
        <v>3.1058238060000001</v>
      </c>
      <c r="AL18" s="37">
        <v>3.1614375099999998</v>
      </c>
      <c r="AM18" s="37">
        <v>3.2254002349999999</v>
      </c>
      <c r="AN18" s="37">
        <v>3.3070147400000001</v>
      </c>
      <c r="AO18" s="37">
        <v>3.3865075920000001</v>
      </c>
      <c r="AP18" s="37">
        <v>3.4664184769999999</v>
      </c>
      <c r="AQ18" s="37">
        <v>3.547128614</v>
      </c>
      <c r="AR18" s="37">
        <v>3.6288450650000001</v>
      </c>
      <c r="AS18" s="37">
        <v>3.7231678229999998</v>
      </c>
      <c r="AT18" s="37">
        <v>3.8182311800000002</v>
      </c>
      <c r="AU18" s="37">
        <v>3.9147928200000002</v>
      </c>
      <c r="AV18" s="37">
        <v>4.013127925</v>
      </c>
      <c r="AW18" s="37">
        <v>4.1139650940000001</v>
      </c>
      <c r="AX18" s="37"/>
    </row>
    <row r="19" spans="1:50">
      <c r="A19" s="37"/>
      <c r="B19" t="s">
        <v>112</v>
      </c>
      <c r="C19" s="37">
        <v>6772.67767358117</v>
      </c>
      <c r="D19" s="37">
        <v>6881.4152043151798</v>
      </c>
      <c r="E19" s="37">
        <v>6992.5169569999998</v>
      </c>
      <c r="F19" s="37">
        <v>7614.9307250000002</v>
      </c>
      <c r="G19" s="37">
        <v>7847.9194390000002</v>
      </c>
      <c r="H19" s="37">
        <v>6638.5743739999998</v>
      </c>
      <c r="I19" s="37">
        <v>7131.0865729999996</v>
      </c>
      <c r="J19" s="37">
        <v>7732.0393869999998</v>
      </c>
      <c r="K19" s="37">
        <v>7554.630107</v>
      </c>
      <c r="L19" s="37">
        <v>7938.4551620000002</v>
      </c>
      <c r="M19" s="37">
        <v>7959.4543009999998</v>
      </c>
      <c r="N19" s="37">
        <v>8811.6840470000006</v>
      </c>
      <c r="O19" s="37">
        <v>8051.4232620000002</v>
      </c>
      <c r="P19" s="37">
        <v>8811.5536049999901</v>
      </c>
      <c r="Q19" s="37">
        <v>8979.5459289999999</v>
      </c>
      <c r="R19" s="37">
        <v>9144.3349500000004</v>
      </c>
      <c r="S19" s="37">
        <v>9145.3852979999901</v>
      </c>
      <c r="T19" s="37">
        <v>9418.3767769999995</v>
      </c>
      <c r="U19" s="37">
        <v>9582.0694930000009</v>
      </c>
      <c r="V19" s="37">
        <v>9736.5289109999994</v>
      </c>
      <c r="W19" s="37">
        <v>9641.4608869999902</v>
      </c>
      <c r="X19" s="37">
        <v>9432.4416689999998</v>
      </c>
      <c r="Y19" s="37">
        <v>9311.5373369999998</v>
      </c>
      <c r="Z19" s="37">
        <v>9244.8622080000005</v>
      </c>
      <c r="AA19" s="37">
        <v>9205.2486929999995</v>
      </c>
      <c r="AB19" s="37">
        <v>9181.8611029999902</v>
      </c>
      <c r="AC19" s="37">
        <v>9170.4811179999997</v>
      </c>
      <c r="AD19" s="37">
        <v>9155.3077379999995</v>
      </c>
      <c r="AE19" s="37">
        <v>9217.0462719999996</v>
      </c>
      <c r="AF19" s="37">
        <v>9163.9028039999994</v>
      </c>
      <c r="AG19" s="37">
        <v>9137.4241309999998</v>
      </c>
      <c r="AH19" s="37">
        <v>9217.7546399999901</v>
      </c>
      <c r="AI19" s="37">
        <v>9160.4348100000007</v>
      </c>
      <c r="AJ19" s="37">
        <v>9246.5334669999902</v>
      </c>
      <c r="AK19" s="37">
        <v>9174.9228129999901</v>
      </c>
      <c r="AL19" s="37">
        <v>9279.9701349999996</v>
      </c>
      <c r="AM19" s="37">
        <v>9339.5903639999997</v>
      </c>
      <c r="AN19" s="37">
        <v>9266.0164710000008</v>
      </c>
      <c r="AO19" s="37">
        <v>9382.0169229999901</v>
      </c>
      <c r="AP19" s="37">
        <v>9463.0044980000002</v>
      </c>
      <c r="AQ19" s="37">
        <v>9534.1826509999901</v>
      </c>
      <c r="AR19" s="37">
        <v>9596.4285309999996</v>
      </c>
      <c r="AS19" s="37">
        <v>9624.1676619999998</v>
      </c>
      <c r="AT19" s="37">
        <v>9671.3623790000001</v>
      </c>
      <c r="AU19" s="37">
        <v>9722.9113899999902</v>
      </c>
      <c r="AV19" s="37">
        <v>9777.6757899999902</v>
      </c>
      <c r="AW19" s="37">
        <v>9713.9041940000006</v>
      </c>
      <c r="AX19" s="37"/>
    </row>
    <row r="20" spans="1:50">
      <c r="A20" s="37"/>
      <c r="B20" t="s">
        <v>113</v>
      </c>
      <c r="C20" s="37">
        <v>0.96116878123798499</v>
      </c>
      <c r="D20" s="37">
        <v>0.98039215686274495</v>
      </c>
      <c r="E20" s="37">
        <v>1.000013638</v>
      </c>
      <c r="F20" s="37">
        <v>1.0227153659999999</v>
      </c>
      <c r="G20" s="37">
        <v>1.0418285730000001</v>
      </c>
      <c r="H20" s="37">
        <v>1.055522845</v>
      </c>
      <c r="I20" s="37">
        <v>1.0663495220000001</v>
      </c>
      <c r="J20" s="37">
        <v>1.0772032380000001</v>
      </c>
      <c r="K20" s="37">
        <v>1.086098856</v>
      </c>
      <c r="L20" s="37">
        <v>1.099085818</v>
      </c>
      <c r="M20" s="37">
        <v>1.1140389559999999</v>
      </c>
      <c r="N20" s="37">
        <v>1.1290367269999999</v>
      </c>
      <c r="O20" s="37">
        <v>1.138415452</v>
      </c>
      <c r="P20" s="37">
        <v>1.149751985</v>
      </c>
      <c r="Q20" s="37">
        <v>1.164572642</v>
      </c>
      <c r="R20" s="37">
        <v>1.1911635570000001</v>
      </c>
      <c r="S20" s="37">
        <v>1.2155519530000001</v>
      </c>
      <c r="T20" s="37">
        <v>1.2496236190000001</v>
      </c>
      <c r="U20" s="37">
        <v>1.288987704</v>
      </c>
      <c r="V20" s="37">
        <v>1.3335276819999999</v>
      </c>
      <c r="W20" s="37">
        <v>1.386881523</v>
      </c>
      <c r="X20" s="37">
        <v>1.4416126309999999</v>
      </c>
      <c r="Y20" s="37">
        <v>1.499600061</v>
      </c>
      <c r="Z20" s="37">
        <v>1.557696908</v>
      </c>
      <c r="AA20" s="37">
        <v>1.6150476030000001</v>
      </c>
      <c r="AB20" s="37">
        <v>1.67074966</v>
      </c>
      <c r="AC20" s="37">
        <v>1.7247475240000001</v>
      </c>
      <c r="AD20" s="37">
        <v>1.7781149460000001</v>
      </c>
      <c r="AE20" s="37">
        <v>1.829290098</v>
      </c>
      <c r="AF20" s="37">
        <v>1.8791516989999999</v>
      </c>
      <c r="AG20" s="37">
        <v>1.9282653240000001</v>
      </c>
      <c r="AH20" s="37">
        <v>1.9764774519999999</v>
      </c>
      <c r="AI20" s="37">
        <v>2.024789411</v>
      </c>
      <c r="AJ20" s="37">
        <v>2.0717763740000001</v>
      </c>
      <c r="AK20" s="37">
        <v>2.1187958729999998</v>
      </c>
      <c r="AL20" s="37">
        <v>2.1649775010000001</v>
      </c>
      <c r="AM20" s="37">
        <v>2.2114831619999999</v>
      </c>
      <c r="AN20" s="37">
        <v>2.258730361</v>
      </c>
      <c r="AO20" s="37">
        <v>2.3057760819999999</v>
      </c>
      <c r="AP20" s="37">
        <v>2.353621242</v>
      </c>
      <c r="AQ20" s="37">
        <v>2.4027206570000001</v>
      </c>
      <c r="AR20" s="37">
        <v>2.4530944510000001</v>
      </c>
      <c r="AS20" s="37">
        <v>2.5047413610000002</v>
      </c>
      <c r="AT20" s="37">
        <v>2.5580482459999998</v>
      </c>
      <c r="AU20" s="37">
        <v>2.6129182009999998</v>
      </c>
      <c r="AV20" s="37">
        <v>2.6694335570000001</v>
      </c>
      <c r="AW20" s="37">
        <v>2.7284750510000002</v>
      </c>
      <c r="AX20" s="37"/>
    </row>
    <row r="21" spans="1:50">
      <c r="A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>
      <c r="A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>
      <c r="A23" s="37"/>
      <c r="B23" t="s">
        <v>114</v>
      </c>
      <c r="C23" s="40">
        <v>1319.7593748191609</v>
      </c>
      <c r="D23" s="40">
        <v>1340.9485384701525</v>
      </c>
      <c r="E23" s="40">
        <v>1362.5113540126024</v>
      </c>
      <c r="F23" s="40">
        <v>1502.2395945278083</v>
      </c>
      <c r="G23" s="40">
        <v>1572.821939181892</v>
      </c>
      <c r="H23" s="40">
        <v>1304.9271779366304</v>
      </c>
      <c r="I23" s="40">
        <v>1426.6142103368686</v>
      </c>
      <c r="J23" s="40">
        <v>1583.047976801196</v>
      </c>
      <c r="K23" s="40">
        <v>1559.4983675029926</v>
      </c>
      <c r="L23" s="40">
        <v>1660.8824576463035</v>
      </c>
      <c r="M23" s="40">
        <v>1670.6712494983808</v>
      </c>
      <c r="N23" s="40">
        <v>1883.2389045062537</v>
      </c>
      <c r="O23" s="40">
        <v>1701.4740538276108</v>
      </c>
      <c r="P23" s="40">
        <v>1890.4783358874577</v>
      </c>
      <c r="Q23" s="40">
        <v>1947.0729393733138</v>
      </c>
      <c r="R23" s="40">
        <v>1978.3498566008107</v>
      </c>
      <c r="S23" s="40">
        <v>1987.5452145144041</v>
      </c>
      <c r="T23" s="40">
        <v>1987.5785730210305</v>
      </c>
      <c r="U23" s="40">
        <v>1982.9494967783282</v>
      </c>
      <c r="V23" s="40">
        <v>1979.6799099103923</v>
      </c>
      <c r="W23" s="40">
        <v>2035.7687614187591</v>
      </c>
      <c r="X23" s="40">
        <v>2102.1257192231405</v>
      </c>
      <c r="Y23" s="40">
        <v>2134.7959086615933</v>
      </c>
      <c r="Z23" s="40">
        <v>2165.6126547312765</v>
      </c>
      <c r="AA23" s="40">
        <v>2201.2898047100184</v>
      </c>
      <c r="AB23" s="40">
        <v>2243.0745806968862</v>
      </c>
      <c r="AC23" s="40">
        <v>2291.1995212714701</v>
      </c>
      <c r="AD23" s="40">
        <v>2343.6617378487986</v>
      </c>
      <c r="AE23" s="40">
        <v>2400.7871986202094</v>
      </c>
      <c r="AF23" s="40">
        <v>2462.1136127425439</v>
      </c>
      <c r="AG23" s="40">
        <v>2527.4262030289347</v>
      </c>
      <c r="AH23" s="40">
        <v>2597.1031021798835</v>
      </c>
      <c r="AI23" s="40">
        <v>2672.1856684734375</v>
      </c>
      <c r="AJ23" s="40">
        <v>2753.5665701928524</v>
      </c>
      <c r="AK23" s="40">
        <v>2839.5509464897577</v>
      </c>
      <c r="AL23" s="40">
        <v>2933.3172292255463</v>
      </c>
      <c r="AM23" s="40">
        <v>3033.6500357888272</v>
      </c>
      <c r="AN23" s="40">
        <v>3139.6003937840164</v>
      </c>
      <c r="AO23" s="40">
        <v>3254.5596952700166</v>
      </c>
      <c r="AP23" s="40">
        <v>3376.7530996998926</v>
      </c>
      <c r="AQ23" s="40">
        <v>3506.4428186012879</v>
      </c>
      <c r="AR23" s="40">
        <v>3644.5635689427891</v>
      </c>
      <c r="AS23" s="40">
        <v>3788.4156412012535</v>
      </c>
      <c r="AT23" s="40">
        <v>3940.1345459347804</v>
      </c>
      <c r="AU23" s="40">
        <v>4099.7251243858145</v>
      </c>
      <c r="AV23" s="40">
        <v>4267.4430099758938</v>
      </c>
      <c r="AW23" s="40">
        <v>4441.1844148840983</v>
      </c>
      <c r="AX23" s="37"/>
    </row>
    <row r="24" spans="1:50">
      <c r="A24" s="37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37"/>
    </row>
    <row r="25" spans="1:50">
      <c r="A25" s="37"/>
      <c r="B25" s="1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>
      <c r="A26" s="37"/>
      <c r="B26" t="s">
        <v>115</v>
      </c>
      <c r="C26" s="33">
        <v>564.39822114465005</v>
      </c>
      <c r="D26" s="33">
        <v>573.45981714490495</v>
      </c>
      <c r="E26" s="33">
        <v>582.66690000000006</v>
      </c>
      <c r="F26" s="33">
        <v>643.38983459999997</v>
      </c>
      <c r="G26" s="33">
        <v>671.70464349999997</v>
      </c>
      <c r="H26" s="33">
        <v>557.58464719999995</v>
      </c>
      <c r="I26" s="33">
        <v>604.74360939999997</v>
      </c>
      <c r="J26" s="33">
        <v>665.62713129999997</v>
      </c>
      <c r="K26" s="33">
        <v>651.31115299999999</v>
      </c>
      <c r="L26" s="33">
        <v>692.0696567</v>
      </c>
      <c r="M26" s="33">
        <v>693.20629899999994</v>
      </c>
      <c r="N26" s="33">
        <v>779.70888950000005</v>
      </c>
      <c r="O26" s="33">
        <v>699.19100230000004</v>
      </c>
      <c r="P26" s="33">
        <v>771.60907269999996</v>
      </c>
      <c r="Q26" s="33">
        <v>791.4788264</v>
      </c>
      <c r="R26" s="33">
        <v>807.26563610000005</v>
      </c>
      <c r="S26" s="33">
        <v>807.81903179999995</v>
      </c>
      <c r="T26" s="33">
        <v>816.60414579999997</v>
      </c>
      <c r="U26" s="33">
        <v>818.72871769999995</v>
      </c>
      <c r="V26" s="33">
        <v>822.3697525</v>
      </c>
      <c r="W26" s="33">
        <v>815.06054389999997</v>
      </c>
      <c r="X26" s="33">
        <v>798.09600769999997</v>
      </c>
      <c r="Y26" s="33">
        <v>788.73268299999995</v>
      </c>
      <c r="Z26" s="33">
        <v>783.94797800000003</v>
      </c>
      <c r="AA26" s="33">
        <v>781.45072370000003</v>
      </c>
      <c r="AB26" s="33">
        <v>780.32761640000001</v>
      </c>
      <c r="AC26" s="33">
        <v>780.22432079999999</v>
      </c>
      <c r="AD26" s="33">
        <v>783.72568139999998</v>
      </c>
      <c r="AE26" s="33">
        <v>793.89625850000004</v>
      </c>
      <c r="AF26" s="33">
        <v>794.23792379999998</v>
      </c>
      <c r="AG26" s="33">
        <v>796.91061070000001</v>
      </c>
      <c r="AH26" s="33">
        <v>808.99230839999996</v>
      </c>
      <c r="AI26" s="33">
        <v>809.88971570000001</v>
      </c>
      <c r="AJ26" s="33">
        <v>823.57787989999997</v>
      </c>
      <c r="AK26" s="33">
        <v>823.32225440000002</v>
      </c>
      <c r="AL26" s="33">
        <v>839.03851440000005</v>
      </c>
      <c r="AM26" s="33">
        <v>850.85903329999996</v>
      </c>
      <c r="AN26" s="33">
        <v>846.89094460000001</v>
      </c>
      <c r="AO26" s="33">
        <v>860.28119389999995</v>
      </c>
      <c r="AP26" s="33">
        <v>870.53904220000004</v>
      </c>
      <c r="AQ26" s="33">
        <v>879.95992000000001</v>
      </c>
      <c r="AR26" s="33">
        <v>888.61683410000001</v>
      </c>
      <c r="AS26" s="33">
        <v>892.78094639999995</v>
      </c>
      <c r="AT26" s="33">
        <v>898.76674479999997</v>
      </c>
      <c r="AU26" s="33">
        <v>905.17811819999997</v>
      </c>
      <c r="AV26" s="33">
        <v>911.91110849999995</v>
      </c>
      <c r="AW26" s="33">
        <v>907.59191109999995</v>
      </c>
      <c r="AX26" s="37"/>
    </row>
    <row r="27" spans="1:50">
      <c r="A27" s="37"/>
      <c r="B27" t="s">
        <v>116</v>
      </c>
      <c r="C27" s="33">
        <v>562.46092825519804</v>
      </c>
      <c r="D27" s="33">
        <v>571.49142039147705</v>
      </c>
      <c r="E27" s="33">
        <v>580.66690010000002</v>
      </c>
      <c r="F27" s="33">
        <v>641.35133919999998</v>
      </c>
      <c r="G27" s="33">
        <v>669.54769510000006</v>
      </c>
      <c r="H27" s="33">
        <v>555.61653760000002</v>
      </c>
      <c r="I27" s="33">
        <v>602.57050489999995</v>
      </c>
      <c r="J27" s="33">
        <v>663.09251140000003</v>
      </c>
      <c r="K27" s="33">
        <v>648.53051819999996</v>
      </c>
      <c r="L27" s="33">
        <v>688.78669160000004</v>
      </c>
      <c r="M27" s="33">
        <v>689.58816560000002</v>
      </c>
      <c r="N27" s="33">
        <v>775.01407710000001</v>
      </c>
      <c r="O27" s="33">
        <v>694.57882380000001</v>
      </c>
      <c r="P27" s="33">
        <v>765.98619350000001</v>
      </c>
      <c r="Q27" s="33">
        <v>785.04964480000001</v>
      </c>
      <c r="R27" s="33">
        <v>799.98844929999996</v>
      </c>
      <c r="S27" s="33">
        <v>799.71341129999996</v>
      </c>
      <c r="T27" s="33">
        <v>802.3309855</v>
      </c>
      <c r="U27" s="33">
        <v>799.54225689999998</v>
      </c>
      <c r="V27" s="33">
        <v>799.17968529999996</v>
      </c>
      <c r="W27" s="33">
        <v>786.02280450000001</v>
      </c>
      <c r="X27" s="33">
        <v>763.73487239999997</v>
      </c>
      <c r="Y27" s="33">
        <v>735.79325059999996</v>
      </c>
      <c r="Z27" s="33">
        <v>712.46341589999997</v>
      </c>
      <c r="AA27" s="33">
        <v>691.38769560000003</v>
      </c>
      <c r="AB27" s="33">
        <v>671.61487699999998</v>
      </c>
      <c r="AC27" s="33">
        <v>652.74930749999999</v>
      </c>
      <c r="AD27" s="33">
        <v>622.62523580000004</v>
      </c>
      <c r="AE27" s="33">
        <v>597.22286589999999</v>
      </c>
      <c r="AF27" s="33">
        <v>563.98316829999999</v>
      </c>
      <c r="AG27" s="33">
        <v>532.27158469999995</v>
      </c>
      <c r="AH27" s="33">
        <v>506.22219510000002</v>
      </c>
      <c r="AI27" s="33">
        <v>471.5273426</v>
      </c>
      <c r="AJ27" s="33">
        <v>443.64447539999998</v>
      </c>
      <c r="AK27" s="33">
        <v>407.66562540000001</v>
      </c>
      <c r="AL27" s="33">
        <v>378.92217049999999</v>
      </c>
      <c r="AM27" s="33">
        <v>347.22060069999998</v>
      </c>
      <c r="AN27" s="33">
        <v>321.01377289999999</v>
      </c>
      <c r="AO27" s="33">
        <v>301.11306760000002</v>
      </c>
      <c r="AP27" s="33">
        <v>279.42940069999997</v>
      </c>
      <c r="AQ27" s="33">
        <v>256.90575310000003</v>
      </c>
      <c r="AR27" s="33">
        <v>233.6342181</v>
      </c>
      <c r="AS27" s="33">
        <v>220.03412800000001</v>
      </c>
      <c r="AT27" s="33">
        <v>206.71594469999999</v>
      </c>
      <c r="AU27" s="33">
        <v>193.2915897</v>
      </c>
      <c r="AV27" s="33">
        <v>179.71956030000001</v>
      </c>
      <c r="AW27" s="33">
        <v>163.9296339</v>
      </c>
      <c r="AX27" s="37"/>
    </row>
    <row r="28" spans="1:50">
      <c r="A28" s="37"/>
      <c r="B28" t="s">
        <v>117</v>
      </c>
      <c r="C28" s="33">
        <v>0.96864644472622397</v>
      </c>
      <c r="D28" s="33">
        <v>0.984198376713873</v>
      </c>
      <c r="E28" s="33">
        <v>1.0178909270000001</v>
      </c>
      <c r="F28" s="33">
        <v>1.1239709609999999</v>
      </c>
      <c r="G28" s="33">
        <v>1.173435564</v>
      </c>
      <c r="H28" s="33">
        <v>0.97407344350000002</v>
      </c>
      <c r="I28" s="33">
        <v>1.056457872</v>
      </c>
      <c r="J28" s="33">
        <v>1.162818444</v>
      </c>
      <c r="K28" s="33">
        <v>1.1378091210000001</v>
      </c>
      <c r="L28" s="33">
        <v>1.209012258</v>
      </c>
      <c r="M28" s="33">
        <v>1.2109979179999999</v>
      </c>
      <c r="N28" s="33">
        <v>1.3621137649999999</v>
      </c>
      <c r="O28" s="33">
        <v>1.221452905</v>
      </c>
      <c r="P28" s="33">
        <v>1.3479637760000001</v>
      </c>
      <c r="Q28" s="33">
        <v>1.3826752760000001</v>
      </c>
      <c r="R28" s="33">
        <v>1.4102540699999999</v>
      </c>
      <c r="S28" s="33">
        <v>1.411220825</v>
      </c>
      <c r="T28" s="33">
        <v>2.0796905620000001</v>
      </c>
      <c r="U28" s="33">
        <v>2.6089587700000001</v>
      </c>
      <c r="V28" s="33">
        <v>3.0415109889999998</v>
      </c>
      <c r="W28" s="33">
        <v>9.7586403560000008</v>
      </c>
      <c r="X28" s="33">
        <v>16.159316</v>
      </c>
      <c r="Y28" s="33">
        <v>31.529926419999999</v>
      </c>
      <c r="Z28" s="33">
        <v>46.80445546</v>
      </c>
      <c r="AA28" s="33">
        <v>62.071894180000001</v>
      </c>
      <c r="AB28" s="33">
        <v>77.377060779999894</v>
      </c>
      <c r="AC28" s="33">
        <v>92.759157020000004</v>
      </c>
      <c r="AD28" s="33">
        <v>121.9322676</v>
      </c>
      <c r="AE28" s="33">
        <v>152.64463420000001</v>
      </c>
      <c r="AF28" s="33">
        <v>181.85288890000001</v>
      </c>
      <c r="AG28" s="33">
        <v>211.70547070000001</v>
      </c>
      <c r="AH28" s="33">
        <v>244.59900400000001</v>
      </c>
      <c r="AI28" s="33">
        <v>274.68720359999998</v>
      </c>
      <c r="AJ28" s="33">
        <v>309.65057719999999</v>
      </c>
      <c r="AK28" s="33">
        <v>339.86586670000003</v>
      </c>
      <c r="AL28" s="33">
        <v>377.24351830000001</v>
      </c>
      <c r="AM28" s="33">
        <v>413.88338299999998</v>
      </c>
      <c r="AN28" s="33">
        <v>432.62565469999998</v>
      </c>
      <c r="AO28" s="33">
        <v>460.46525079999998</v>
      </c>
      <c r="AP28" s="33">
        <v>487.20547629999999</v>
      </c>
      <c r="AQ28" s="33">
        <v>513.95763790000001</v>
      </c>
      <c r="AR28" s="33">
        <v>540.70486759999994</v>
      </c>
      <c r="AS28" s="33">
        <v>556.30371019999995</v>
      </c>
      <c r="AT28" s="33">
        <v>573.18620469999996</v>
      </c>
      <c r="AU28" s="33">
        <v>590.52153029999999</v>
      </c>
      <c r="AV28" s="33">
        <v>608.25902910000002</v>
      </c>
      <c r="AW28" s="33">
        <v>618.65986889999999</v>
      </c>
      <c r="AX28" s="37"/>
    </row>
    <row r="29" spans="1:50">
      <c r="A29" s="37"/>
      <c r="B29" t="s">
        <v>118</v>
      </c>
      <c r="C29" s="33">
        <v>0.96864644472622397</v>
      </c>
      <c r="D29" s="33">
        <v>0.984198376713873</v>
      </c>
      <c r="E29" s="33">
        <v>1.0178909270000001</v>
      </c>
      <c r="F29" s="33">
        <v>1.1239709609999999</v>
      </c>
      <c r="G29" s="33">
        <v>1.173435564</v>
      </c>
      <c r="H29" s="33">
        <v>0.97407344350000002</v>
      </c>
      <c r="I29" s="33">
        <v>1.056457872</v>
      </c>
      <c r="J29" s="33">
        <v>1.162818444</v>
      </c>
      <c r="K29" s="33">
        <v>1.1378091210000001</v>
      </c>
      <c r="L29" s="33">
        <v>1.209012258</v>
      </c>
      <c r="M29" s="33">
        <v>1.2109979179999999</v>
      </c>
      <c r="N29" s="33">
        <v>1.3621137649999999</v>
      </c>
      <c r="O29" s="33">
        <v>1.221452905</v>
      </c>
      <c r="P29" s="33">
        <v>1.3479637760000001</v>
      </c>
      <c r="Q29" s="33">
        <v>1.3826752760000001</v>
      </c>
      <c r="R29" s="33">
        <v>1.4102540699999999</v>
      </c>
      <c r="S29" s="33">
        <v>1.411220825</v>
      </c>
      <c r="T29" s="33">
        <v>7.920962587</v>
      </c>
      <c r="U29" s="33">
        <v>13.150603609999999</v>
      </c>
      <c r="V29" s="33">
        <v>17.394845480000001</v>
      </c>
      <c r="W29" s="33">
        <v>17.914481160000001</v>
      </c>
      <c r="X29" s="33">
        <v>18.201819329999999</v>
      </c>
      <c r="Y29" s="33">
        <v>21.409506019999998</v>
      </c>
      <c r="Z29" s="33">
        <v>24.68010666</v>
      </c>
      <c r="AA29" s="33">
        <v>27.991133949999998</v>
      </c>
      <c r="AB29" s="33">
        <v>31.33567863</v>
      </c>
      <c r="AC29" s="33">
        <v>34.715856289999998</v>
      </c>
      <c r="AD29" s="33">
        <v>39.168177919999998</v>
      </c>
      <c r="AE29" s="33">
        <v>44.028758410000002</v>
      </c>
      <c r="AF29" s="33">
        <v>48.401866519999999</v>
      </c>
      <c r="AG29" s="33">
        <v>52.93355528</v>
      </c>
      <c r="AH29" s="33">
        <v>58.171109319999999</v>
      </c>
      <c r="AI29" s="33">
        <v>63.67516955</v>
      </c>
      <c r="AJ29" s="33">
        <v>70.282827310000002</v>
      </c>
      <c r="AK29" s="33">
        <v>75.790762330000007</v>
      </c>
      <c r="AL29" s="33">
        <v>82.872825590000005</v>
      </c>
      <c r="AM29" s="33">
        <v>89.755049529999994</v>
      </c>
      <c r="AN29" s="33">
        <v>93.251516960000004</v>
      </c>
      <c r="AO29" s="33">
        <v>98.702875539999894</v>
      </c>
      <c r="AP29" s="33">
        <v>103.9041651</v>
      </c>
      <c r="AQ29" s="33">
        <v>109.096529</v>
      </c>
      <c r="AR29" s="33">
        <v>114.27774839999999</v>
      </c>
      <c r="AS29" s="33">
        <v>116.44310830000001</v>
      </c>
      <c r="AT29" s="33">
        <v>118.8645954</v>
      </c>
      <c r="AU29" s="33">
        <v>121.3649982</v>
      </c>
      <c r="AV29" s="33">
        <v>123.93251909999999</v>
      </c>
      <c r="AW29" s="33">
        <v>125.0024082</v>
      </c>
      <c r="AX29" s="37"/>
    </row>
    <row r="30" spans="1:50">
      <c r="A30" s="37"/>
      <c r="B30" t="s">
        <v>119</v>
      </c>
      <c r="C30" s="33">
        <v>0</v>
      </c>
      <c r="D30" s="33">
        <v>45.9094985639641</v>
      </c>
      <c r="E30" s="33">
        <v>46.682372399999998</v>
      </c>
      <c r="F30" s="33">
        <v>98.939546230000005</v>
      </c>
      <c r="G30" s="33">
        <v>70.313992290000002</v>
      </c>
      <c r="H30" s="33">
        <v>-70.463858450000004</v>
      </c>
      <c r="I30" s="33">
        <v>83.520497180000007</v>
      </c>
      <c r="J30" s="33">
        <v>100.2127325</v>
      </c>
      <c r="K30" s="33">
        <v>28.831185120000001</v>
      </c>
      <c r="L30" s="33">
        <v>82.887801379999999</v>
      </c>
      <c r="M30" s="33">
        <v>45.932171599999997</v>
      </c>
      <c r="N30" s="33">
        <v>130.90745459999999</v>
      </c>
      <c r="O30" s="33">
        <v>-29.940324830000002</v>
      </c>
      <c r="P30" s="33">
        <v>117.16689340000001</v>
      </c>
      <c r="Q30" s="33">
        <v>69.317872769999994</v>
      </c>
      <c r="R30" s="33">
        <v>66.428089880000002</v>
      </c>
      <c r="S30" s="33">
        <v>52.139934930000003</v>
      </c>
      <c r="T30" s="33">
        <v>62.190994979999999</v>
      </c>
      <c r="U30" s="33">
        <v>56.004927979999998</v>
      </c>
      <c r="V30" s="33">
        <v>57.542884219999998</v>
      </c>
      <c r="W30" s="33">
        <v>47.590208869999998</v>
      </c>
      <c r="X30" s="33">
        <v>37.523899399999998</v>
      </c>
      <c r="Y30" s="33">
        <v>42.742020109999999</v>
      </c>
      <c r="Z30" s="33">
        <v>46.709335850000002</v>
      </c>
      <c r="AA30" s="33">
        <v>48.684407210000003</v>
      </c>
      <c r="AB30" s="33">
        <v>49.895515799999998</v>
      </c>
      <c r="AC30" s="33">
        <v>50.842003089999999</v>
      </c>
      <c r="AD30" s="33">
        <v>54.439915450000001</v>
      </c>
      <c r="AE30" s="33">
        <v>61.337725560000003</v>
      </c>
      <c r="AF30" s="33">
        <v>52.172820780000002</v>
      </c>
      <c r="AG30" s="33">
        <v>54.526148769999999</v>
      </c>
      <c r="AH30" s="33">
        <v>64.109651439999894</v>
      </c>
      <c r="AI30" s="33">
        <v>53.714139600000003</v>
      </c>
      <c r="AJ30" s="33">
        <v>66.563485619999994</v>
      </c>
      <c r="AK30" s="33">
        <v>53.513355910000001</v>
      </c>
      <c r="AL30" s="33">
        <v>69.468552380000006</v>
      </c>
      <c r="AM30" s="33">
        <v>66.598879710000006</v>
      </c>
      <c r="AN30" s="33">
        <v>51.581999150000001</v>
      </c>
      <c r="AO30" s="33">
        <v>68.681272320000005</v>
      </c>
      <c r="AP30" s="33">
        <v>66.423081260000004</v>
      </c>
      <c r="AQ30" s="33">
        <v>66.255815699999999</v>
      </c>
      <c r="AR30" s="33">
        <v>66.106913340000006</v>
      </c>
      <c r="AS30" s="33">
        <v>62.17929608</v>
      </c>
      <c r="AT30" s="33">
        <v>64.272844809999995</v>
      </c>
      <c r="AU30" s="33">
        <v>65.089215039999999</v>
      </c>
      <c r="AV30" s="33">
        <v>65.829411680000007</v>
      </c>
      <c r="AW30" s="33">
        <v>55.21680112</v>
      </c>
      <c r="AX30" s="37"/>
    </row>
    <row r="31" spans="1:50">
      <c r="A31" s="37"/>
      <c r="B31" t="s">
        <v>120</v>
      </c>
      <c r="C31" s="33">
        <v>0</v>
      </c>
      <c r="D31" s="33">
        <v>45.751914535889199</v>
      </c>
      <c r="E31" s="33">
        <v>46.486476449999998</v>
      </c>
      <c r="F31" s="33">
        <v>98.594475939999995</v>
      </c>
      <c r="G31" s="33">
        <v>70.068301559999995</v>
      </c>
      <c r="H31" s="33">
        <v>-70.218354529999999</v>
      </c>
      <c r="I31" s="33">
        <v>83.228539530000006</v>
      </c>
      <c r="J31" s="33">
        <v>99.862065319999999</v>
      </c>
      <c r="K31" s="33">
        <v>28.729369770000002</v>
      </c>
      <c r="L31" s="33">
        <v>82.596826669999999</v>
      </c>
      <c r="M31" s="33">
        <v>45.770334560000002</v>
      </c>
      <c r="N31" s="33">
        <v>130.44709789999999</v>
      </c>
      <c r="O31" s="33">
        <v>-29.836859929999999</v>
      </c>
      <c r="P31" s="33">
        <v>116.7543816</v>
      </c>
      <c r="Q31" s="33">
        <v>69.072440580000006</v>
      </c>
      <c r="R31" s="33">
        <v>66.192390669999995</v>
      </c>
      <c r="S31" s="33">
        <v>51.95385873</v>
      </c>
      <c r="T31" s="33">
        <v>54.828514550000001</v>
      </c>
      <c r="U31" s="33">
        <v>49.593105479999998</v>
      </c>
      <c r="V31" s="33">
        <v>51.837194590000003</v>
      </c>
      <c r="W31" s="33">
        <v>39.01921411</v>
      </c>
      <c r="X31" s="33">
        <v>29.029188739999999</v>
      </c>
      <c r="Y31" s="33">
        <v>21.920385379999999</v>
      </c>
      <c r="Z31" s="33">
        <v>24.707946079999999</v>
      </c>
      <c r="AA31" s="33">
        <v>25.438924050000001</v>
      </c>
      <c r="AB31" s="33">
        <v>25.365853869999999</v>
      </c>
      <c r="AC31" s="33">
        <v>24.98219366</v>
      </c>
      <c r="AD31" s="33">
        <v>12.49201392</v>
      </c>
      <c r="AE31" s="33">
        <v>15.24700346</v>
      </c>
      <c r="AF31" s="33">
        <v>5.7512296559999996</v>
      </c>
      <c r="AG31" s="33">
        <v>5.1092213810000002</v>
      </c>
      <c r="AH31" s="33">
        <v>8.7010591799999997</v>
      </c>
      <c r="AI31" s="33">
        <v>-1.645091861</v>
      </c>
      <c r="AJ31" s="33">
        <v>2.9017684560000001</v>
      </c>
      <c r="AK31" s="33">
        <v>-7.014604931</v>
      </c>
      <c r="AL31" s="33">
        <v>-2.1281633310000001</v>
      </c>
      <c r="AM31" s="33">
        <v>-6.9628538720000002</v>
      </c>
      <c r="AN31" s="33">
        <v>-3.537814359</v>
      </c>
      <c r="AO31" s="33">
        <v>1.0573412719999999</v>
      </c>
      <c r="AP31" s="33">
        <v>-2.0248789170000001</v>
      </c>
      <c r="AQ31" s="33">
        <v>-4.2805225509999998</v>
      </c>
      <c r="AR31" s="33">
        <v>-6.4989127580000003</v>
      </c>
      <c r="AS31" s="33">
        <v>1.6532019689999999</v>
      </c>
      <c r="AT31" s="33">
        <v>1.0471988430000001</v>
      </c>
      <c r="AU31" s="33">
        <v>7.1521994300000002E-2</v>
      </c>
      <c r="AV31" s="33">
        <v>-0.95258910240000005</v>
      </c>
      <c r="AW31" s="33">
        <v>-4.0565639750000004</v>
      </c>
      <c r="AX31" s="37"/>
    </row>
    <row r="32" spans="1:50">
      <c r="A32" s="37"/>
      <c r="B32" t="s">
        <v>121</v>
      </c>
      <c r="C32" s="33">
        <v>0</v>
      </c>
      <c r="D32" s="33">
        <v>7.8792014037461305E-2</v>
      </c>
      <c r="E32" s="33">
        <v>9.7947972699999997E-2</v>
      </c>
      <c r="F32" s="33">
        <v>0.17253514310000001</v>
      </c>
      <c r="G32" s="33">
        <v>0.1228453669</v>
      </c>
      <c r="H32" s="33">
        <v>-0.1227519584</v>
      </c>
      <c r="I32" s="33">
        <v>0.14597882370000001</v>
      </c>
      <c r="J32" s="33">
        <v>0.175333604</v>
      </c>
      <c r="K32" s="33">
        <v>5.0907679099999999E-2</v>
      </c>
      <c r="L32" s="33">
        <v>0.14548735360000001</v>
      </c>
      <c r="M32" s="33">
        <v>8.09185194E-2</v>
      </c>
      <c r="N32" s="33">
        <v>0.2301783449</v>
      </c>
      <c r="O32" s="33">
        <v>-5.1732451200000001E-2</v>
      </c>
      <c r="P32" s="33">
        <v>0.20625594420000001</v>
      </c>
      <c r="Q32" s="33">
        <v>0.1227160966</v>
      </c>
      <c r="R32" s="33">
        <v>0.1178496027</v>
      </c>
      <c r="S32" s="33">
        <v>9.30381027E-2</v>
      </c>
      <c r="T32" s="33">
        <v>0.76060420029999998</v>
      </c>
      <c r="U32" s="33">
        <v>0.66504509850000004</v>
      </c>
      <c r="V32" s="33">
        <v>0.60288347620000005</v>
      </c>
      <c r="W32" s="33">
        <v>6.9157006880000003</v>
      </c>
      <c r="X32" s="33">
        <v>7.0377886180000004</v>
      </c>
      <c r="Y32" s="33">
        <v>16.425604710000002</v>
      </c>
      <c r="Z32" s="33">
        <v>17.33302535</v>
      </c>
      <c r="AA32" s="33">
        <v>18.323164179999999</v>
      </c>
      <c r="AB32" s="33">
        <v>19.357658300000001</v>
      </c>
      <c r="AC32" s="33">
        <v>20.43381733</v>
      </c>
      <c r="AD32" s="33">
        <v>35.229083580000001</v>
      </c>
      <c r="AE32" s="33">
        <v>38.672966289999998</v>
      </c>
      <c r="AF32" s="33">
        <v>39.173974659999999</v>
      </c>
      <c r="AG32" s="33">
        <v>41.725222889999998</v>
      </c>
      <c r="AH32" s="33">
        <v>46.71516183</v>
      </c>
      <c r="AI32" s="33">
        <v>46.057350319999998</v>
      </c>
      <c r="AJ32" s="33">
        <v>52.89689456</v>
      </c>
      <c r="AK32" s="33">
        <v>50.431466409999999</v>
      </c>
      <c r="AL32" s="33">
        <v>59.566496129999997</v>
      </c>
      <c r="AM32" s="33">
        <v>61.268986220000002</v>
      </c>
      <c r="AN32" s="33">
        <v>45.763502440000003</v>
      </c>
      <c r="AO32" s="33">
        <v>56.084454749999999</v>
      </c>
      <c r="AP32" s="33">
        <v>56.802649670000001</v>
      </c>
      <c r="AQ32" s="33">
        <v>58.560376509999998</v>
      </c>
      <c r="AR32" s="33">
        <v>60.302014659999998</v>
      </c>
      <c r="AS32" s="33">
        <v>50.899875659999999</v>
      </c>
      <c r="AT32" s="33">
        <v>53.20193021</v>
      </c>
      <c r="AU32" s="33">
        <v>54.756969839999996</v>
      </c>
      <c r="AV32" s="33">
        <v>56.290915529999999</v>
      </c>
      <c r="AW32" s="33">
        <v>50.112285720000003</v>
      </c>
      <c r="AX32" s="37"/>
    </row>
    <row r="33" spans="1:50">
      <c r="A33" s="37"/>
      <c r="B33" t="s">
        <v>122</v>
      </c>
      <c r="C33" s="33">
        <v>0</v>
      </c>
      <c r="D33" s="33">
        <v>7.8792014037461305E-2</v>
      </c>
      <c r="E33" s="33">
        <v>9.7947972699999997E-2</v>
      </c>
      <c r="F33" s="33">
        <v>0.17253514310000001</v>
      </c>
      <c r="G33" s="33">
        <v>0.1228453669</v>
      </c>
      <c r="H33" s="33">
        <v>-0.1227519584</v>
      </c>
      <c r="I33" s="33">
        <v>0.14597882370000001</v>
      </c>
      <c r="J33" s="33">
        <v>0.175333604</v>
      </c>
      <c r="K33" s="33">
        <v>5.0907679099999999E-2</v>
      </c>
      <c r="L33" s="33">
        <v>0.14548735360000001</v>
      </c>
      <c r="M33" s="33">
        <v>8.09185194E-2</v>
      </c>
      <c r="N33" s="33">
        <v>0.2301783449</v>
      </c>
      <c r="O33" s="33">
        <v>-5.1732451200000001E-2</v>
      </c>
      <c r="P33" s="33">
        <v>0.20625594420000001</v>
      </c>
      <c r="Q33" s="33">
        <v>0.1227160966</v>
      </c>
      <c r="R33" s="33">
        <v>0.1178496027</v>
      </c>
      <c r="S33" s="33">
        <v>9.30381027E-2</v>
      </c>
      <c r="T33" s="33">
        <v>6.6018762249999998</v>
      </c>
      <c r="U33" s="33">
        <v>5.74677741</v>
      </c>
      <c r="V33" s="33">
        <v>5.1028061620000003</v>
      </c>
      <c r="W33" s="33">
        <v>1.6552940650000001</v>
      </c>
      <c r="X33" s="33">
        <v>1.4569220460000001</v>
      </c>
      <c r="Y33" s="33">
        <v>4.3960300190000003</v>
      </c>
      <c r="Z33" s="33">
        <v>4.6683644229999999</v>
      </c>
      <c r="AA33" s="33">
        <v>4.9223189830000003</v>
      </c>
      <c r="AB33" s="33">
        <v>5.1720036240000002</v>
      </c>
      <c r="AC33" s="33">
        <v>5.4259921000000002</v>
      </c>
      <c r="AD33" s="33">
        <v>6.7188179540000004</v>
      </c>
      <c r="AE33" s="33">
        <v>7.4177558100000001</v>
      </c>
      <c r="AF33" s="33">
        <v>7.2476164609999998</v>
      </c>
      <c r="AG33" s="33">
        <v>7.6917045039999996</v>
      </c>
      <c r="AH33" s="33">
        <v>8.6934304260000008</v>
      </c>
      <c r="AI33" s="33">
        <v>9.3018811439999904</v>
      </c>
      <c r="AJ33" s="33">
        <v>10.76482261</v>
      </c>
      <c r="AK33" s="33">
        <v>10.09649443</v>
      </c>
      <c r="AL33" s="33">
        <v>12.03021959</v>
      </c>
      <c r="AM33" s="33">
        <v>12.292747370000001</v>
      </c>
      <c r="AN33" s="33">
        <v>9.356311067</v>
      </c>
      <c r="AO33" s="33">
        <v>11.53947629</v>
      </c>
      <c r="AP33" s="33">
        <v>11.64531051</v>
      </c>
      <c r="AQ33" s="33">
        <v>11.975961740000001</v>
      </c>
      <c r="AR33" s="33">
        <v>12.30381143</v>
      </c>
      <c r="AS33" s="33">
        <v>9.6262184519999998</v>
      </c>
      <c r="AT33" s="33">
        <v>10.02371576</v>
      </c>
      <c r="AU33" s="33">
        <v>10.260723199999999</v>
      </c>
      <c r="AV33" s="33">
        <v>10.491085249999999</v>
      </c>
      <c r="AW33" s="33">
        <v>9.1610793739999998</v>
      </c>
      <c r="AX33" s="37"/>
    </row>
    <row r="34" spans="1:50">
      <c r="A34" s="37"/>
      <c r="B34" t="s">
        <v>123</v>
      </c>
      <c r="C34" s="33">
        <v>0</v>
      </c>
      <c r="D34" s="33">
        <v>4425.9453140952055</v>
      </c>
      <c r="E34" s="33">
        <v>4564.9420401023972</v>
      </c>
      <c r="F34" s="33">
        <v>9662.6154125233334</v>
      </c>
      <c r="G34" s="33">
        <v>6867.0729174498083</v>
      </c>
      <c r="H34" s="33">
        <v>-6881.5835046005814</v>
      </c>
      <c r="I34" s="33">
        <v>8156.8807203277129</v>
      </c>
      <c r="J34" s="33">
        <v>9787.1618339926663</v>
      </c>
      <c r="K34" s="33">
        <v>2815.9290765056799</v>
      </c>
      <c r="L34" s="33">
        <v>8095.3071532290151</v>
      </c>
      <c r="M34" s="33">
        <v>4486.1094689075771</v>
      </c>
      <c r="N34" s="33">
        <v>12785.330675085175</v>
      </c>
      <c r="O34" s="33">
        <v>-2953.7201524640277</v>
      </c>
      <c r="P34" s="33">
        <v>11661.313074680877</v>
      </c>
      <c r="Q34" s="33">
        <v>6892.6078229336299</v>
      </c>
      <c r="R34" s="33">
        <v>6585.7040466046756</v>
      </c>
      <c r="S34" s="33">
        <v>5027.6418949533509</v>
      </c>
      <c r="T34" s="33">
        <v>6525.478836765953</v>
      </c>
      <c r="U34" s="33">
        <v>6047.9267571446089</v>
      </c>
      <c r="V34" s="33">
        <v>6098.9294945884385</v>
      </c>
      <c r="W34" s="33">
        <v>6572.3667681739589</v>
      </c>
      <c r="X34" s="33">
        <v>5386.9195849132311</v>
      </c>
      <c r="Y34" s="33">
        <v>7036.5983200035635</v>
      </c>
      <c r="Z34" s="33">
        <v>7262.935195022962</v>
      </c>
      <c r="AA34" s="33">
        <v>7299.5894635250334</v>
      </c>
      <c r="AB34" s="33">
        <v>7317.3467317823597</v>
      </c>
      <c r="AC34" s="33">
        <v>7316.129398027987</v>
      </c>
      <c r="AD34" s="33">
        <v>8886.0677988482039</v>
      </c>
      <c r="AE34" s="33">
        <v>9665.5210803630525</v>
      </c>
      <c r="AF34" s="33">
        <v>8566.7792851182276</v>
      </c>
      <c r="AG34" s="33">
        <v>8806.6369996098892</v>
      </c>
      <c r="AH34" s="33">
        <v>9937.7587652344355</v>
      </c>
      <c r="AI34" s="33">
        <v>8755.3398753155234</v>
      </c>
      <c r="AJ34" s="33">
        <v>10481.210017833129</v>
      </c>
      <c r="AK34" s="33">
        <v>8889.6736934177152</v>
      </c>
      <c r="AL34" s="33">
        <v>11056.973176595404</v>
      </c>
      <c r="AM34" s="33">
        <v>10777.562616975491</v>
      </c>
      <c r="AN34" s="33">
        <v>8251.3184827440145</v>
      </c>
      <c r="AO34" s="33">
        <v>10689.852127892376</v>
      </c>
      <c r="AP34" s="33">
        <v>10515.713078859377</v>
      </c>
      <c r="AQ34" s="33">
        <v>10625.018605059277</v>
      </c>
      <c r="AR34" s="33">
        <v>10735.990493614296</v>
      </c>
      <c r="AS34" s="33">
        <v>9727.9554827794254</v>
      </c>
      <c r="AT34" s="33">
        <v>10105.801659491912</v>
      </c>
      <c r="AU34" s="33">
        <v>10303.845363889208</v>
      </c>
      <c r="AV34" s="33">
        <v>10493.342350155028</v>
      </c>
      <c r="AW34" s="33">
        <v>9002.4628072518808</v>
      </c>
      <c r="AX34" s="37"/>
    </row>
    <row r="35" spans="1:50">
      <c r="A35" s="37"/>
      <c r="B35" t="s">
        <v>124</v>
      </c>
      <c r="C35" s="33">
        <v>0</v>
      </c>
      <c r="D35" s="33">
        <v>4387.6386685737089</v>
      </c>
      <c r="E35" s="33">
        <v>4511.249812591348</v>
      </c>
      <c r="F35" s="33">
        <v>9568.0366692760035</v>
      </c>
      <c r="G35" s="33">
        <v>6799.7326631520709</v>
      </c>
      <c r="H35" s="33">
        <v>-6814.2944541398383</v>
      </c>
      <c r="I35" s="33">
        <v>8076.8593784163304</v>
      </c>
      <c r="J35" s="33">
        <v>9691.0490559161972</v>
      </c>
      <c r="K35" s="33">
        <v>2788.0229686527264</v>
      </c>
      <c r="L35" s="33">
        <v>8015.5552208867402</v>
      </c>
      <c r="M35" s="33">
        <v>4441.7522919681487</v>
      </c>
      <c r="N35" s="33">
        <v>12659.153606548673</v>
      </c>
      <c r="O35" s="33">
        <v>-2925.4377342537341</v>
      </c>
      <c r="P35" s="33">
        <v>11554.878093618241</v>
      </c>
      <c r="Q35" s="33">
        <v>6829.8656488460329</v>
      </c>
      <c r="R35" s="33">
        <v>6525.3146953561309</v>
      </c>
      <c r="S35" s="33">
        <v>4982.4091684162177</v>
      </c>
      <c r="T35" s="33">
        <v>5475.3582436853849</v>
      </c>
      <c r="U35" s="33">
        <v>5108.010662769515</v>
      </c>
      <c r="V35" s="33">
        <v>5264.2467117189881</v>
      </c>
      <c r="W35" s="33">
        <v>3962.5363806424716</v>
      </c>
      <c r="X35" s="33">
        <v>2948.0146932125458</v>
      </c>
      <c r="Y35" s="33">
        <v>2226.0910817081608</v>
      </c>
      <c r="Z35" s="33">
        <v>2550.5656683364</v>
      </c>
      <c r="AA35" s="33">
        <v>2626.0234710328186</v>
      </c>
      <c r="AB35" s="33">
        <v>2618.4805404444173</v>
      </c>
      <c r="AC35" s="33">
        <v>2578.8758505559804</v>
      </c>
      <c r="AD35" s="33">
        <v>1289.5325951937591</v>
      </c>
      <c r="AE35" s="33">
        <v>1573.9261955872271</v>
      </c>
      <c r="AF35" s="33">
        <v>593.69114917489628</v>
      </c>
      <c r="AG35" s="33">
        <v>527.41756029077828</v>
      </c>
      <c r="AH35" s="33">
        <v>898.19780031906805</v>
      </c>
      <c r="AI35" s="33">
        <v>-169.82046214519249</v>
      </c>
      <c r="AJ35" s="33">
        <v>299.54537603269705</v>
      </c>
      <c r="AK35" s="33">
        <v>-724.10755847584198</v>
      </c>
      <c r="AL35" s="33">
        <v>-219.6872338031844</v>
      </c>
      <c r="AM35" s="33">
        <v>-718.76537114399866</v>
      </c>
      <c r="AN35" s="33">
        <v>-365.20347797140886</v>
      </c>
      <c r="AO35" s="33">
        <v>109.14781580384459</v>
      </c>
      <c r="AP35" s="33">
        <v>-209.02533265593331</v>
      </c>
      <c r="AQ35" s="33">
        <v>-441.87217438559685</v>
      </c>
      <c r="AR35" s="33">
        <v>-670.87339850445596</v>
      </c>
      <c r="AS35" s="33">
        <v>170.65765687111721</v>
      </c>
      <c r="AT35" s="33">
        <v>108.10082747987947</v>
      </c>
      <c r="AU35" s="33">
        <v>7.3831124042097063</v>
      </c>
      <c r="AV35" s="33">
        <v>-98.334400262401118</v>
      </c>
      <c r="AW35" s="33">
        <v>-418.75325318574994</v>
      </c>
      <c r="AX35" s="37">
        <v>-418.75079832836406</v>
      </c>
    </row>
    <row r="36" spans="1:50">
      <c r="A36" s="37"/>
      <c r="B36" t="s">
        <v>125</v>
      </c>
      <c r="C36" s="33">
        <v>0</v>
      </c>
      <c r="D36" s="33">
        <v>29.006175052084622</v>
      </c>
      <c r="E36" s="33">
        <v>36.05817259240591</v>
      </c>
      <c r="F36" s="33">
        <v>63.516393462014939</v>
      </c>
      <c r="G36" s="33">
        <v>45.223799140341185</v>
      </c>
      <c r="H36" s="33">
        <v>-45.189412099651925</v>
      </c>
      <c r="I36" s="33">
        <v>53.740056830639695</v>
      </c>
      <c r="J36" s="33">
        <v>64.546607607234264</v>
      </c>
      <c r="K36" s="33">
        <v>18.740948177642657</v>
      </c>
      <c r="L36" s="33">
        <v>53.55912903517298</v>
      </c>
      <c r="M36" s="33">
        <v>29.789018186281364</v>
      </c>
      <c r="N36" s="33">
        <v>84.73692983064025</v>
      </c>
      <c r="O36" s="33">
        <v>-19.044576453123032</v>
      </c>
      <c r="P36" s="33">
        <v>75.930233510988117</v>
      </c>
      <c r="Q36" s="33">
        <v>45.176210078357407</v>
      </c>
      <c r="R36" s="33">
        <v>43.384678611617396</v>
      </c>
      <c r="S36" s="33">
        <v>34.250672823247335</v>
      </c>
      <c r="T36" s="33">
        <v>270.84675532728954</v>
      </c>
      <c r="U36" s="33">
        <v>261.57661470980304</v>
      </c>
      <c r="V36" s="33">
        <v>238.09297457070309</v>
      </c>
      <c r="W36" s="33">
        <v>2418.1640687849494</v>
      </c>
      <c r="X36" s="33">
        <v>2271.8458807161887</v>
      </c>
      <c r="Y36" s="33">
        <v>4311.3752055853211</v>
      </c>
      <c r="Z36" s="33">
        <v>4187.5642780202852</v>
      </c>
      <c r="AA36" s="33">
        <v>4125.7453817809537</v>
      </c>
      <c r="AB36" s="33">
        <v>4129.0716094189529</v>
      </c>
      <c r="AC36" s="33">
        <v>4145.5770609989486</v>
      </c>
      <c r="AD36" s="33">
        <v>6863.8827178310839</v>
      </c>
      <c r="AE36" s="33">
        <v>7282.7268264826562</v>
      </c>
      <c r="AF36" s="33">
        <v>7182.7728972670602</v>
      </c>
      <c r="AG36" s="33">
        <v>7440.4786871654578</v>
      </c>
      <c r="AH36" s="33">
        <v>8091.5871609777605</v>
      </c>
      <c r="AI36" s="33">
        <v>7910.8381177199981</v>
      </c>
      <c r="AJ36" s="33">
        <v>9007.8161917717371</v>
      </c>
      <c r="AK36" s="33">
        <v>8512.8105467710411</v>
      </c>
      <c r="AL36" s="33">
        <v>9964.8269379048616</v>
      </c>
      <c r="AM36" s="33">
        <v>10155.867213491607</v>
      </c>
      <c r="AN36" s="33">
        <v>7596.2644382052194</v>
      </c>
      <c r="AO36" s="33">
        <v>9322.383868831188</v>
      </c>
      <c r="AP36" s="33">
        <v>9454.8772915954687</v>
      </c>
      <c r="AQ36" s="33">
        <v>9760.9738459714208</v>
      </c>
      <c r="AR36" s="33">
        <v>10065.196639342377</v>
      </c>
      <c r="AS36" s="33">
        <v>8507.6082934488477</v>
      </c>
      <c r="AT36" s="33">
        <v>8904.6662655822602</v>
      </c>
      <c r="AU36" s="33">
        <v>9177.5832443296877</v>
      </c>
      <c r="AV36" s="33">
        <v>9447.6779490618064</v>
      </c>
      <c r="AW36" s="33">
        <v>8422.2475484288407</v>
      </c>
      <c r="AX36" s="37"/>
    </row>
    <row r="37" spans="1:50">
      <c r="A37" s="37"/>
      <c r="B37" t="s">
        <v>126</v>
      </c>
      <c r="C37" s="33">
        <v>0</v>
      </c>
      <c r="D37" s="33">
        <v>9.3004704694117422</v>
      </c>
      <c r="E37" s="33">
        <v>17.634054918643262</v>
      </c>
      <c r="F37" s="33">
        <v>31.062349785316055</v>
      </c>
      <c r="G37" s="33">
        <v>22.116455157396285</v>
      </c>
      <c r="H37" s="33">
        <v>-22.099638361091223</v>
      </c>
      <c r="I37" s="33">
        <v>26.281285080743519</v>
      </c>
      <c r="J37" s="33">
        <v>31.566170469235281</v>
      </c>
      <c r="K37" s="33">
        <v>9.1651596753108038</v>
      </c>
      <c r="L37" s="33">
        <v>26.192803307101848</v>
      </c>
      <c r="M37" s="33">
        <v>14.568158753146728</v>
      </c>
      <c r="N37" s="33">
        <v>41.440138705861678</v>
      </c>
      <c r="O37" s="33">
        <v>-9.2378417571704556</v>
      </c>
      <c r="P37" s="33">
        <v>30.504747551647398</v>
      </c>
      <c r="Q37" s="33">
        <v>17.565964009240048</v>
      </c>
      <c r="R37" s="33">
        <v>17.004672636927186</v>
      </c>
      <c r="S37" s="33">
        <v>10.982053713885637</v>
      </c>
      <c r="T37" s="33">
        <v>779.27383775327905</v>
      </c>
      <c r="U37" s="33">
        <v>678.33947966529081</v>
      </c>
      <c r="V37" s="33">
        <v>596.58980829874702</v>
      </c>
      <c r="W37" s="33">
        <v>191.66631874653845</v>
      </c>
      <c r="X37" s="33">
        <v>167.05901098449741</v>
      </c>
      <c r="Y37" s="33">
        <v>499.13203271008086</v>
      </c>
      <c r="Z37" s="33">
        <v>524.80524866627695</v>
      </c>
      <c r="AA37" s="33">
        <v>547.82061071126111</v>
      </c>
      <c r="AB37" s="33">
        <v>569.79458191899027</v>
      </c>
      <c r="AC37" s="33">
        <v>591.67648647305839</v>
      </c>
      <c r="AD37" s="33">
        <v>732.65248582336096</v>
      </c>
      <c r="AE37" s="33">
        <v>808.86805829316779</v>
      </c>
      <c r="AF37" s="33">
        <v>790.31523867627106</v>
      </c>
      <c r="AG37" s="33">
        <v>838.74075215365337</v>
      </c>
      <c r="AH37" s="33">
        <v>947.97380393760602</v>
      </c>
      <c r="AI37" s="33">
        <v>1014.3222197407182</v>
      </c>
      <c r="AJ37" s="33">
        <v>1173.8484500286966</v>
      </c>
      <c r="AK37" s="33">
        <v>1100.9707051225166</v>
      </c>
      <c r="AL37" s="33">
        <v>1311.833472493726</v>
      </c>
      <c r="AM37" s="33">
        <v>1340.4607746278816</v>
      </c>
      <c r="AN37" s="33">
        <v>1020.2575225102044</v>
      </c>
      <c r="AO37" s="33">
        <v>1258.3204432573439</v>
      </c>
      <c r="AP37" s="33">
        <v>1269.8611199198426</v>
      </c>
      <c r="AQ37" s="33">
        <v>1305.9169334734524</v>
      </c>
      <c r="AR37" s="33">
        <v>1341.6672527763756</v>
      </c>
      <c r="AS37" s="33">
        <v>1049.6895324594605</v>
      </c>
      <c r="AT37" s="33">
        <v>1093.0345664297731</v>
      </c>
      <c r="AU37" s="33">
        <v>1118.879007155311</v>
      </c>
      <c r="AV37" s="33">
        <v>1143.9988013556238</v>
      </c>
      <c r="AW37" s="33">
        <v>998.96851200878984</v>
      </c>
      <c r="AX37" s="37"/>
    </row>
    <row r="38" spans="1:50">
      <c r="A38" s="37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7"/>
    </row>
    <row r="39" spans="1:50">
      <c r="A39" s="37"/>
      <c r="B39" t="s">
        <v>127</v>
      </c>
      <c r="C39" s="33">
        <v>5986.6280548432096</v>
      </c>
      <c r="D39" s="33">
        <v>6082.7453046934297</v>
      </c>
      <c r="E39" s="33">
        <v>6180.4057480000001</v>
      </c>
      <c r="F39" s="33">
        <v>6824.4999539999999</v>
      </c>
      <c r="G39" s="33">
        <v>7124.837947</v>
      </c>
      <c r="H39" s="33">
        <v>5914.3557989999999</v>
      </c>
      <c r="I39" s="33">
        <v>6414.5756000000001</v>
      </c>
      <c r="J39" s="33">
        <v>7060.3731710000002</v>
      </c>
      <c r="K39" s="33">
        <v>6908.5221650000003</v>
      </c>
      <c r="L39" s="33">
        <v>7340.8516669999999</v>
      </c>
      <c r="M39" s="33">
        <v>7352.9081450000003</v>
      </c>
      <c r="N39" s="33">
        <v>8270.4497240000001</v>
      </c>
      <c r="O39" s="33">
        <v>7416.3884889999999</v>
      </c>
      <c r="P39" s="33">
        <v>8184.5341630000003</v>
      </c>
      <c r="Q39" s="33">
        <v>8395.2946150000007</v>
      </c>
      <c r="R39" s="33">
        <v>8562.7468759999902</v>
      </c>
      <c r="S39" s="33">
        <v>8568.6167989999994</v>
      </c>
      <c r="T39" s="33">
        <v>8661.8013769999998</v>
      </c>
      <c r="U39" s="33">
        <v>8684.3369220000004</v>
      </c>
      <c r="V39" s="33">
        <v>8722.9577399999998</v>
      </c>
      <c r="W39" s="33">
        <v>8648.2225180000005</v>
      </c>
      <c r="X39" s="33">
        <v>8470.9568400000007</v>
      </c>
      <c r="Y39" s="33">
        <v>8374.2806810000002</v>
      </c>
      <c r="Z39" s="33">
        <v>8326.16983599999</v>
      </c>
      <c r="AA39" s="33">
        <v>8302.3294700000006</v>
      </c>
      <c r="AB39" s="33">
        <v>8293.0768260000004</v>
      </c>
      <c r="AC39" s="33">
        <v>8294.6590739999901</v>
      </c>
      <c r="AD39" s="33">
        <v>8334.5754010000001</v>
      </c>
      <c r="AE39" s="33">
        <v>8445.4637509999902</v>
      </c>
      <c r="AF39" s="33">
        <v>8451.8292079999901</v>
      </c>
      <c r="AG39" s="33">
        <v>8483.0113249999995</v>
      </c>
      <c r="AH39" s="33">
        <v>8614.4028020000005</v>
      </c>
      <c r="AI39" s="33">
        <v>8626.74601599999</v>
      </c>
      <c r="AJ39" s="33">
        <v>8775.3843410000009</v>
      </c>
      <c r="AK39" s="33">
        <v>8775.4960030000002</v>
      </c>
      <c r="AL39" s="33">
        <v>8945.900431</v>
      </c>
      <c r="AM39" s="33">
        <v>9074.8639440000006</v>
      </c>
      <c r="AN39" s="33">
        <v>9035.4615670000003</v>
      </c>
      <c r="AO39" s="33">
        <v>9181.2883700000002</v>
      </c>
      <c r="AP39" s="33">
        <v>9293.7673670000004</v>
      </c>
      <c r="AQ39" s="33">
        <v>9397.3798320000005</v>
      </c>
      <c r="AR39" s="33">
        <v>9492.8970480000007</v>
      </c>
      <c r="AS39" s="33">
        <v>9540.4639050000005</v>
      </c>
      <c r="AT39" s="33">
        <v>9607.53377</v>
      </c>
      <c r="AU39" s="33">
        <v>9679.1967280000008</v>
      </c>
      <c r="AV39" s="33">
        <v>9754.3452120000002</v>
      </c>
      <c r="AW39" s="33">
        <v>9711.2822589999996</v>
      </c>
      <c r="AX39" s="37"/>
    </row>
    <row r="40" spans="1:50">
      <c r="A40" s="37"/>
      <c r="B40" t="s">
        <v>128</v>
      </c>
      <c r="C40" s="33">
        <v>5931.0163887176004</v>
      </c>
      <c r="D40" s="33">
        <v>6026.24077528007</v>
      </c>
      <c r="E40" s="33">
        <v>6122.9940200000001</v>
      </c>
      <c r="F40" s="33">
        <v>6761.1050329999998</v>
      </c>
      <c r="G40" s="33">
        <v>7058.6530919999996</v>
      </c>
      <c r="H40" s="33">
        <v>5859.4154920000001</v>
      </c>
      <c r="I40" s="33">
        <v>6354.9885949999998</v>
      </c>
      <c r="J40" s="33">
        <v>6994.7871500000001</v>
      </c>
      <c r="K40" s="33">
        <v>6844.3467360000004</v>
      </c>
      <c r="L40" s="33">
        <v>7272.6601929999997</v>
      </c>
      <c r="M40" s="33">
        <v>7284.6046749999996</v>
      </c>
      <c r="N40" s="33">
        <v>8193.6229220000005</v>
      </c>
      <c r="O40" s="33">
        <v>7347.4953290000003</v>
      </c>
      <c r="P40" s="33">
        <v>8108.5054570000002</v>
      </c>
      <c r="Q40" s="33">
        <v>8317.3080900000004</v>
      </c>
      <c r="R40" s="33">
        <v>8483.2048340000001</v>
      </c>
      <c r="S40" s="33">
        <v>8489.0202289999997</v>
      </c>
      <c r="T40" s="33">
        <v>8541.85959799999</v>
      </c>
      <c r="U40" s="33">
        <v>8532.4172450000005</v>
      </c>
      <c r="V40" s="33">
        <v>8544.9171170000009</v>
      </c>
      <c r="W40" s="33">
        <v>8423.7473370000007</v>
      </c>
      <c r="X40" s="33">
        <v>8204.1059120000009</v>
      </c>
      <c r="Y40" s="33">
        <v>7926.2410570000002</v>
      </c>
      <c r="Z40" s="33">
        <v>7697.5284959999999</v>
      </c>
      <c r="AA40" s="33">
        <v>7492.8368739999996</v>
      </c>
      <c r="AB40" s="33">
        <v>7302.038689</v>
      </c>
      <c r="AC40" s="33">
        <v>7120.9493560000001</v>
      </c>
      <c r="AD40" s="33">
        <v>6775.8122640000001</v>
      </c>
      <c r="AE40" s="33">
        <v>6481.5088390000001</v>
      </c>
      <c r="AF40" s="33">
        <v>6101.6512439999997</v>
      </c>
      <c r="AG40" s="33">
        <v>5738.0003720000004</v>
      </c>
      <c r="AH40" s="33">
        <v>5434.7315420000004</v>
      </c>
      <c r="AI40" s="33">
        <v>4869.0489820000003</v>
      </c>
      <c r="AJ40" s="33">
        <v>4369.5918009999996</v>
      </c>
      <c r="AK40" s="33">
        <v>3786.2893720000002</v>
      </c>
      <c r="AL40" s="33">
        <v>3265.1265370000001</v>
      </c>
      <c r="AM40" s="33">
        <v>2708.9376360000001</v>
      </c>
      <c r="AN40" s="33">
        <v>2304.2776220000001</v>
      </c>
      <c r="AO40" s="33">
        <v>1942.228104</v>
      </c>
      <c r="AP40" s="33">
        <v>1561.8919559999999</v>
      </c>
      <c r="AQ40" s="33">
        <v>1170.6691949999999</v>
      </c>
      <c r="AR40" s="33">
        <v>769.77902159999996</v>
      </c>
      <c r="AS40" s="33">
        <v>637.98990230000004</v>
      </c>
      <c r="AT40" s="33">
        <v>505.87508320000001</v>
      </c>
      <c r="AU40" s="33">
        <v>372.02960539999998</v>
      </c>
      <c r="AV40" s="33">
        <v>236.2307323</v>
      </c>
      <c r="AW40" s="33">
        <v>97.112822589999894</v>
      </c>
      <c r="AX40" s="37"/>
    </row>
    <row r="41" spans="1:50">
      <c r="A41" s="37"/>
      <c r="B41" t="s">
        <v>129</v>
      </c>
      <c r="C41" s="33">
        <v>47.338333619689898</v>
      </c>
      <c r="D41" s="33">
        <v>48.098365877971901</v>
      </c>
      <c r="E41" s="33">
        <v>48.870600699999997</v>
      </c>
      <c r="F41" s="33">
        <v>53.963675819999999</v>
      </c>
      <c r="G41" s="33">
        <v>56.338551959999997</v>
      </c>
      <c r="H41" s="33">
        <v>46.766851950000003</v>
      </c>
      <c r="I41" s="33">
        <v>50.722262520000001</v>
      </c>
      <c r="J41" s="33">
        <v>55.828806729999997</v>
      </c>
      <c r="K41" s="33">
        <v>54.62806844</v>
      </c>
      <c r="L41" s="33">
        <v>58.046646979999998</v>
      </c>
      <c r="M41" s="33">
        <v>58.141981710000003</v>
      </c>
      <c r="N41" s="33">
        <v>65.39729955</v>
      </c>
      <c r="O41" s="33">
        <v>58.643942690000003</v>
      </c>
      <c r="P41" s="33">
        <v>64.717935569999995</v>
      </c>
      <c r="Q41" s="33">
        <v>66.384491179999998</v>
      </c>
      <c r="R41" s="33">
        <v>67.708593989999997</v>
      </c>
      <c r="S41" s="33">
        <v>67.755009490000006</v>
      </c>
      <c r="T41" s="33">
        <v>107.5458233</v>
      </c>
      <c r="U41" s="33">
        <v>139.15008979999999</v>
      </c>
      <c r="V41" s="33">
        <v>164.9399301</v>
      </c>
      <c r="W41" s="33">
        <v>211.48672930000001</v>
      </c>
      <c r="X41" s="33">
        <v>254.12870520000001</v>
      </c>
      <c r="Y41" s="33">
        <v>435.4625954</v>
      </c>
      <c r="Z41" s="33">
        <v>616.13656790000005</v>
      </c>
      <c r="AA41" s="33">
        <v>797.02362909999999</v>
      </c>
      <c r="AB41" s="33">
        <v>978.58306549999998</v>
      </c>
      <c r="AC41" s="33">
        <v>1161.25227</v>
      </c>
      <c r="AD41" s="33">
        <v>1533.561874</v>
      </c>
      <c r="AE41" s="33">
        <v>1925.5657349999999</v>
      </c>
      <c r="AF41" s="33">
        <v>2298.8975449999998</v>
      </c>
      <c r="AG41" s="33">
        <v>2680.6315789999999</v>
      </c>
      <c r="AH41" s="33">
        <v>3101.1850089999998</v>
      </c>
      <c r="AI41" s="33">
        <v>3666.3498030000001</v>
      </c>
      <c r="AJ41" s="33">
        <v>4299.903225</v>
      </c>
      <c r="AK41" s="33">
        <v>4870.3476289999999</v>
      </c>
      <c r="AL41" s="33">
        <v>5546.3867</v>
      </c>
      <c r="AM41" s="33">
        <v>6216.1910529999996</v>
      </c>
      <c r="AN41" s="33">
        <v>6568.8889849999996</v>
      </c>
      <c r="AO41" s="33">
        <v>7060.7229209999996</v>
      </c>
      <c r="AP41" s="33">
        <v>7537.7657849999996</v>
      </c>
      <c r="AQ41" s="33">
        <v>8016.6979929999998</v>
      </c>
      <c r="AR41" s="33">
        <v>8497.0921469999994</v>
      </c>
      <c r="AS41" s="33">
        <v>8666.7482209999998</v>
      </c>
      <c r="AT41" s="33">
        <v>8855.6481779999995</v>
      </c>
      <c r="AU41" s="33">
        <v>9050.6296920000004</v>
      </c>
      <c r="AV41" s="33">
        <v>9250.8259120000002</v>
      </c>
      <c r="AW41" s="33">
        <v>9339.3401479999902</v>
      </c>
      <c r="AX41" s="37"/>
    </row>
    <row r="42" spans="1:50">
      <c r="A42" s="37"/>
      <c r="B42" t="s">
        <v>130</v>
      </c>
      <c r="C42" s="33">
        <v>8.2733325059209104</v>
      </c>
      <c r="D42" s="33">
        <v>8.4061635353886892</v>
      </c>
      <c r="E42" s="33">
        <v>8.5411272100000009</v>
      </c>
      <c r="F42" s="33">
        <v>9.4312452330000003</v>
      </c>
      <c r="G42" s="33">
        <v>9.8463029350000006</v>
      </c>
      <c r="H42" s="33">
        <v>8.1734545109999903</v>
      </c>
      <c r="I42" s="33">
        <v>8.8647426130000007</v>
      </c>
      <c r="J42" s="33">
        <v>9.7572146340000003</v>
      </c>
      <c r="K42" s="33">
        <v>9.5473612990000003</v>
      </c>
      <c r="L42" s="33">
        <v>10.144827129999999</v>
      </c>
      <c r="M42" s="33">
        <v>10.16148881</v>
      </c>
      <c r="N42" s="33">
        <v>11.42950254</v>
      </c>
      <c r="O42" s="33">
        <v>10.249216649999999</v>
      </c>
      <c r="P42" s="33">
        <v>11.31076992</v>
      </c>
      <c r="Q42" s="33">
        <v>11.602034270000001</v>
      </c>
      <c r="R42" s="33">
        <v>11.833448049999999</v>
      </c>
      <c r="S42" s="33">
        <v>11.841560100000001</v>
      </c>
      <c r="T42" s="33">
        <v>12.39595591</v>
      </c>
      <c r="U42" s="33">
        <v>12.769586650000001</v>
      </c>
      <c r="V42" s="33">
        <v>13.10069384</v>
      </c>
      <c r="W42" s="33">
        <v>12.98845172</v>
      </c>
      <c r="X42" s="33">
        <v>12.72222283</v>
      </c>
      <c r="Y42" s="33">
        <v>12.57702841</v>
      </c>
      <c r="Z42" s="33">
        <v>12.50477248</v>
      </c>
      <c r="AA42" s="33">
        <v>12.4689675</v>
      </c>
      <c r="AB42" s="33">
        <v>12.455071289999999</v>
      </c>
      <c r="AC42" s="33">
        <v>12.457447609999999</v>
      </c>
      <c r="AD42" s="33">
        <v>25.201263170000001</v>
      </c>
      <c r="AE42" s="33">
        <v>38.389177070000002</v>
      </c>
      <c r="AF42" s="33">
        <v>51.280419379999998</v>
      </c>
      <c r="AG42" s="33">
        <v>64.379374970000001</v>
      </c>
      <c r="AH42" s="33">
        <v>78.486251210000006</v>
      </c>
      <c r="AI42" s="33">
        <v>91.347230530000004</v>
      </c>
      <c r="AJ42" s="33">
        <v>105.8893138</v>
      </c>
      <c r="AK42" s="33">
        <v>118.85900220000001</v>
      </c>
      <c r="AL42" s="33">
        <v>134.38719420000001</v>
      </c>
      <c r="AM42" s="33">
        <v>149.73525509999999</v>
      </c>
      <c r="AN42" s="33">
        <v>162.29496069999999</v>
      </c>
      <c r="AO42" s="33">
        <v>178.33734530000001</v>
      </c>
      <c r="AP42" s="33">
        <v>194.10962520000001</v>
      </c>
      <c r="AQ42" s="33">
        <v>210.01264449999999</v>
      </c>
      <c r="AR42" s="33">
        <v>226.02587869999999</v>
      </c>
      <c r="AS42" s="33">
        <v>235.7257822</v>
      </c>
      <c r="AT42" s="33">
        <v>246.0105097</v>
      </c>
      <c r="AU42" s="33">
        <v>256.53743009999999</v>
      </c>
      <c r="AV42" s="33">
        <v>267.2885675</v>
      </c>
      <c r="AW42" s="33">
        <v>274.8292879</v>
      </c>
      <c r="AX42" s="37"/>
    </row>
    <row r="43" spans="1:50">
      <c r="A43" s="37"/>
      <c r="B43" t="s">
        <v>131</v>
      </c>
      <c r="C43" s="33">
        <v>0</v>
      </c>
      <c r="D43" s="33">
        <v>486.966616459926</v>
      </c>
      <c r="E43" s="33">
        <v>494.78502300000002</v>
      </c>
      <c r="F43" s="33">
        <v>1047.5947490000001</v>
      </c>
      <c r="G43" s="33">
        <v>745.8895559</v>
      </c>
      <c r="H43" s="33">
        <v>-745.32240000000002</v>
      </c>
      <c r="I43" s="33">
        <v>886.35072490000005</v>
      </c>
      <c r="J43" s="33">
        <v>1064.586376</v>
      </c>
      <c r="K43" s="33">
        <v>309.10002650000001</v>
      </c>
      <c r="L43" s="33">
        <v>883.36662790000003</v>
      </c>
      <c r="M43" s="33">
        <v>491.31912779999999</v>
      </c>
      <c r="N43" s="33">
        <v>1397.5913599999999</v>
      </c>
      <c r="O43" s="33">
        <v>-314.10785800000002</v>
      </c>
      <c r="P43" s="33">
        <v>1252.3399010000001</v>
      </c>
      <c r="Q43" s="33">
        <v>745.10465520000002</v>
      </c>
      <c r="R43" s="33">
        <v>715.5563942</v>
      </c>
      <c r="S43" s="33">
        <v>564.90652290000003</v>
      </c>
      <c r="T43" s="33">
        <v>652.60440789999996</v>
      </c>
      <c r="U43" s="33">
        <v>588.03912249999996</v>
      </c>
      <c r="V43" s="33">
        <v>605.59567560000005</v>
      </c>
      <c r="W43" s="33">
        <v>494.76107400000001</v>
      </c>
      <c r="X43" s="33">
        <v>387.35137630000003</v>
      </c>
      <c r="Y43" s="33">
        <v>456.36773879999998</v>
      </c>
      <c r="Z43" s="33">
        <v>498.62135089999998</v>
      </c>
      <c r="AA43" s="33">
        <v>519.75081339999997</v>
      </c>
      <c r="AB43" s="33">
        <v>532.78206790000002</v>
      </c>
      <c r="AC43" s="33">
        <v>543.01288269999998</v>
      </c>
      <c r="AD43" s="33">
        <v>581.45026150000001</v>
      </c>
      <c r="AE43" s="33">
        <v>655.02830410000001</v>
      </c>
      <c r="AF43" s="33">
        <v>557.74498649999998</v>
      </c>
      <c r="AG43" s="33">
        <v>582.97722799999997</v>
      </c>
      <c r="AH43" s="33">
        <v>685.2223765</v>
      </c>
      <c r="AI43" s="33">
        <v>574.7522778</v>
      </c>
      <c r="AJ43" s="33">
        <v>711.85324060000005</v>
      </c>
      <c r="AK43" s="33">
        <v>573.03073800000004</v>
      </c>
      <c r="AL43" s="33">
        <v>743.33079350000003</v>
      </c>
      <c r="AM43" s="33">
        <v>713.01508360000003</v>
      </c>
      <c r="AN43" s="33">
        <v>553.06884290000005</v>
      </c>
      <c r="AO43" s="33">
        <v>735.72555699999998</v>
      </c>
      <c r="AP43" s="33">
        <v>711.89835419999997</v>
      </c>
      <c r="AQ43" s="33">
        <v>710.37524680000001</v>
      </c>
      <c r="AR43" s="33">
        <v>709.04455010000004</v>
      </c>
      <c r="AS43" s="33">
        <v>667.33023119999996</v>
      </c>
      <c r="AT43" s="33">
        <v>689.93873900000006</v>
      </c>
      <c r="AU43" s="33">
        <v>698.9106256</v>
      </c>
      <c r="AV43" s="33">
        <v>707.07481640000003</v>
      </c>
      <c r="AW43" s="33">
        <v>593.76960350000002</v>
      </c>
      <c r="AX43" s="37"/>
    </row>
    <row r="44" spans="1:50">
      <c r="A44" s="37"/>
      <c r="B44" t="s">
        <v>132</v>
      </c>
      <c r="C44" s="33">
        <v>0</v>
      </c>
      <c r="D44" s="33">
        <v>482.44303078852602</v>
      </c>
      <c r="E44" s="33">
        <v>490.18880969999998</v>
      </c>
      <c r="F44" s="33">
        <v>1037.8633130000001</v>
      </c>
      <c r="G44" s="33">
        <v>738.96075380000002</v>
      </c>
      <c r="H44" s="33">
        <v>-738.39886639999997</v>
      </c>
      <c r="I44" s="33">
        <v>878.1171349</v>
      </c>
      <c r="J44" s="33">
        <v>1054.697099</v>
      </c>
      <c r="K44" s="33">
        <v>306.22869930000002</v>
      </c>
      <c r="L44" s="33">
        <v>875.16075820000003</v>
      </c>
      <c r="M44" s="33">
        <v>486.75511019999999</v>
      </c>
      <c r="N44" s="33">
        <v>1384.608696</v>
      </c>
      <c r="O44" s="33">
        <v>-311.19001159999999</v>
      </c>
      <c r="P44" s="33">
        <v>1240.7065230000001</v>
      </c>
      <c r="Q44" s="33">
        <v>738.18314439999995</v>
      </c>
      <c r="R44" s="33">
        <v>708.90936639999995</v>
      </c>
      <c r="S44" s="33">
        <v>559.65892899999994</v>
      </c>
      <c r="T44" s="33">
        <v>607.06257200000005</v>
      </c>
      <c r="U44" s="33">
        <v>548.23057870000002</v>
      </c>
      <c r="V44" s="33">
        <v>569.55633850000004</v>
      </c>
      <c r="W44" s="33">
        <v>436.70276749999999</v>
      </c>
      <c r="X44" s="33">
        <v>330.32030379999998</v>
      </c>
      <c r="Y44" s="33">
        <v>257.75712950000002</v>
      </c>
      <c r="Z44" s="33">
        <v>288.76844290000003</v>
      </c>
      <c r="AA44" s="33">
        <v>297.85741000000002</v>
      </c>
      <c r="AB44" s="33">
        <v>298.38713310000003</v>
      </c>
      <c r="AC44" s="33">
        <v>295.63933159999999</v>
      </c>
      <c r="AD44" s="33">
        <v>119.7687815</v>
      </c>
      <c r="AE44" s="33">
        <v>148.06946070000001</v>
      </c>
      <c r="AF44" s="33">
        <v>43.301085460000003</v>
      </c>
      <c r="AG44" s="33">
        <v>34.708020060000003</v>
      </c>
      <c r="AH44" s="33">
        <v>71.348365630000004</v>
      </c>
      <c r="AI44" s="33">
        <v>-210.86489599999999</v>
      </c>
      <c r="AJ44" s="33">
        <v>-181.57127009999999</v>
      </c>
      <c r="AK44" s="33">
        <v>-298.02461140000003</v>
      </c>
      <c r="AL44" s="33">
        <v>-273.9671204</v>
      </c>
      <c r="AM44" s="33">
        <v>-343.01837690000002</v>
      </c>
      <c r="AN44" s="33">
        <v>-227.80143050000001</v>
      </c>
      <c r="AO44" s="33">
        <v>-211.60999760000001</v>
      </c>
      <c r="AP44" s="33">
        <v>-253.53377850000001</v>
      </c>
      <c r="AQ44" s="33">
        <v>-289.25142140000003</v>
      </c>
      <c r="AR44" s="33">
        <v>-324.46061939999998</v>
      </c>
      <c r="AS44" s="33">
        <v>-81.532507359999997</v>
      </c>
      <c r="AT44" s="33">
        <v>-90.462331789999894</v>
      </c>
      <c r="AU44" s="33">
        <v>-100.81837899999999</v>
      </c>
      <c r="AV44" s="33">
        <v>-111.5101526</v>
      </c>
      <c r="AW44" s="33">
        <v>-123.6950989</v>
      </c>
      <c r="AX44" s="37"/>
    </row>
    <row r="45" spans="1:50">
      <c r="A45" s="37"/>
      <c r="B45" t="s">
        <v>133</v>
      </c>
      <c r="C45" s="33">
        <v>0</v>
      </c>
      <c r="D45" s="33">
        <v>3.8506130563735601</v>
      </c>
      <c r="E45" s="33">
        <v>3.9124358940000001</v>
      </c>
      <c r="F45" s="33">
        <v>8.283693134</v>
      </c>
      <c r="G45" s="33">
        <v>5.8980060759999997</v>
      </c>
      <c r="H45" s="33">
        <v>-5.893521378</v>
      </c>
      <c r="I45" s="33">
        <v>7.0086810030000004</v>
      </c>
      <c r="J45" s="33">
        <v>8.4180517950000002</v>
      </c>
      <c r="K45" s="33">
        <v>2.4441605590000002</v>
      </c>
      <c r="L45" s="33">
        <v>6.9850847189999996</v>
      </c>
      <c r="M45" s="33">
        <v>3.8850298649999999</v>
      </c>
      <c r="N45" s="33">
        <v>11.0512371</v>
      </c>
      <c r="O45" s="33">
        <v>-2.4837592110000002</v>
      </c>
      <c r="P45" s="33">
        <v>9.9026836960000004</v>
      </c>
      <c r="Q45" s="33">
        <v>5.8917995950000002</v>
      </c>
      <c r="R45" s="33">
        <v>5.6581513000000001</v>
      </c>
      <c r="S45" s="33">
        <v>4.4669107879999999</v>
      </c>
      <c r="T45" s="33">
        <v>44.214339410000001</v>
      </c>
      <c r="U45" s="33">
        <v>38.625617480000003</v>
      </c>
      <c r="V45" s="33">
        <v>34.874541100000002</v>
      </c>
      <c r="W45" s="33">
        <v>57.315242869999999</v>
      </c>
      <c r="X45" s="33">
        <v>56.449323489999998</v>
      </c>
      <c r="Y45" s="33">
        <v>197.92520709999999</v>
      </c>
      <c r="Z45" s="33">
        <v>209.1040466</v>
      </c>
      <c r="AA45" s="33">
        <v>221.1128085</v>
      </c>
      <c r="AB45" s="33">
        <v>233.5947687</v>
      </c>
      <c r="AC45" s="33">
        <v>246.55801980000001</v>
      </c>
      <c r="AD45" s="33">
        <v>448.12435429999999</v>
      </c>
      <c r="AE45" s="33">
        <v>492.12561299999999</v>
      </c>
      <c r="AF45" s="33">
        <v>499.0463421</v>
      </c>
      <c r="AG45" s="33">
        <v>531.82230430000004</v>
      </c>
      <c r="AH45" s="33">
        <v>595.56399420000002</v>
      </c>
      <c r="AI45" s="33">
        <v>767.63205749999997</v>
      </c>
      <c r="AJ45" s="33">
        <v>872.91863490000003</v>
      </c>
      <c r="AK45" s="33">
        <v>851.17245869999999</v>
      </c>
      <c r="AL45" s="33">
        <v>994.00976660000003</v>
      </c>
      <c r="AM45" s="33">
        <v>1031.911654</v>
      </c>
      <c r="AN45" s="33">
        <v>758.53479270000003</v>
      </c>
      <c r="AO45" s="33">
        <v>920.69740850000005</v>
      </c>
      <c r="AP45" s="33">
        <v>938.01673119999998</v>
      </c>
      <c r="AQ45" s="33">
        <v>971.05080150000003</v>
      </c>
      <c r="AR45" s="33">
        <v>1003.780826</v>
      </c>
      <c r="AS45" s="33">
        <v>724.40626910000003</v>
      </c>
      <c r="AT45" s="33">
        <v>754.72649909999996</v>
      </c>
      <c r="AU45" s="33">
        <v>773.14078050000001</v>
      </c>
      <c r="AV45" s="33">
        <v>791.08525610000004</v>
      </c>
      <c r="AW45" s="33">
        <v>692.4734962</v>
      </c>
      <c r="AX45" s="37"/>
    </row>
    <row r="46" spans="1:50">
      <c r="A46" s="37"/>
      <c r="B46" t="s">
        <v>134</v>
      </c>
      <c r="C46" s="33">
        <v>0</v>
      </c>
      <c r="D46" s="33">
        <v>0.67297261502606398</v>
      </c>
      <c r="E46" s="33">
        <v>0.6837774083</v>
      </c>
      <c r="F46" s="33">
        <v>1.4477431380000001</v>
      </c>
      <c r="G46" s="33">
        <v>1.0307960089999999</v>
      </c>
      <c r="H46" s="33">
        <v>-1.030012218</v>
      </c>
      <c r="I46" s="33">
        <v>1.2249089470000001</v>
      </c>
      <c r="J46" s="33">
        <v>1.471225035</v>
      </c>
      <c r="K46" s="33">
        <v>0.42716655739999998</v>
      </c>
      <c r="L46" s="33">
        <v>1.2207850179999999</v>
      </c>
      <c r="M46" s="33">
        <v>0.6789876494</v>
      </c>
      <c r="N46" s="33">
        <v>1.931427496</v>
      </c>
      <c r="O46" s="33">
        <v>-0.43408722379999998</v>
      </c>
      <c r="P46" s="33">
        <v>1.730694527</v>
      </c>
      <c r="Q46" s="33">
        <v>1.0297113010000001</v>
      </c>
      <c r="R46" s="33">
        <v>0.98887652979999996</v>
      </c>
      <c r="S46" s="33">
        <v>0.78068312510000004</v>
      </c>
      <c r="T46" s="33">
        <v>1.3274965000000001</v>
      </c>
      <c r="U46" s="33">
        <v>1.1829263000000001</v>
      </c>
      <c r="V46" s="33">
        <v>1.1647960100000001</v>
      </c>
      <c r="W46" s="33">
        <v>0.74306371179999997</v>
      </c>
      <c r="X46" s="33">
        <v>0.58174898259999996</v>
      </c>
      <c r="Y46" s="33">
        <v>0.68540215410000005</v>
      </c>
      <c r="Z46" s="33">
        <v>0.74886132149999995</v>
      </c>
      <c r="AA46" s="33">
        <v>0.78059489500000001</v>
      </c>
      <c r="AB46" s="33">
        <v>0.80016606339999996</v>
      </c>
      <c r="AC46" s="33">
        <v>0.81553135310000002</v>
      </c>
      <c r="AD46" s="33">
        <v>13.55712574</v>
      </c>
      <c r="AE46" s="33">
        <v>14.833230370000001</v>
      </c>
      <c r="AF46" s="33">
        <v>15.397558950000001</v>
      </c>
      <c r="AG46" s="33">
        <v>16.446903590000002</v>
      </c>
      <c r="AH46" s="33">
        <v>18.31001659</v>
      </c>
      <c r="AI46" s="33">
        <v>17.985116189999999</v>
      </c>
      <c r="AJ46" s="33">
        <v>20.505875769999999</v>
      </c>
      <c r="AK46" s="33">
        <v>19.882890700000001</v>
      </c>
      <c r="AL46" s="33">
        <v>23.288147259999999</v>
      </c>
      <c r="AM46" s="33">
        <v>24.121806169999999</v>
      </c>
      <c r="AN46" s="33">
        <v>22.33548072</v>
      </c>
      <c r="AO46" s="33">
        <v>26.63814605</v>
      </c>
      <c r="AP46" s="33">
        <v>27.41540152</v>
      </c>
      <c r="AQ46" s="33">
        <v>28.57586672</v>
      </c>
      <c r="AR46" s="33">
        <v>29.724343090000001</v>
      </c>
      <c r="AS46" s="33">
        <v>24.456469389999999</v>
      </c>
      <c r="AT46" s="33">
        <v>25.674571690000001</v>
      </c>
      <c r="AU46" s="33">
        <v>26.588224140000001</v>
      </c>
      <c r="AV46" s="33">
        <v>27.499712930000001</v>
      </c>
      <c r="AW46" s="33">
        <v>24.991206139999999</v>
      </c>
      <c r="AX46" s="37"/>
    </row>
    <row r="47" spans="1:50">
      <c r="A47" s="39"/>
      <c r="B47" t="s">
        <v>135</v>
      </c>
      <c r="C47" s="33">
        <v>0</v>
      </c>
      <c r="D47" s="33">
        <v>12845.968063204109</v>
      </c>
      <c r="E47" s="33">
        <v>11158.118474516121</v>
      </c>
      <c r="F47" s="33">
        <v>23624.778006231747</v>
      </c>
      <c r="G47" s="33">
        <v>16820.88916503992</v>
      </c>
      <c r="H47" s="33">
        <v>-16808.098979751052</v>
      </c>
      <c r="I47" s="33">
        <v>19988.491842493742</v>
      </c>
      <c r="J47" s="33">
        <v>24007.963791199341</v>
      </c>
      <c r="K47" s="33">
        <v>6970.6530248054241</v>
      </c>
      <c r="L47" s="33">
        <v>19921.196144577232</v>
      </c>
      <c r="M47" s="33">
        <v>11079.957526583012</v>
      </c>
      <c r="N47" s="33">
        <v>31517.708213163885</v>
      </c>
      <c r="O47" s="33">
        <v>-7075.3082144888758</v>
      </c>
      <c r="P47" s="33">
        <v>28248.232296414248</v>
      </c>
      <c r="Q47" s="33">
        <v>16801.556143318961</v>
      </c>
      <c r="R47" s="33">
        <v>16941.843071182248</v>
      </c>
      <c r="S47" s="33">
        <v>14901.988820377712</v>
      </c>
      <c r="T47" s="33">
        <v>17450.379113027666</v>
      </c>
      <c r="U47" s="33">
        <v>15758.056620065779</v>
      </c>
      <c r="V47" s="33">
        <v>16194.909006605501</v>
      </c>
      <c r="W47" s="33">
        <v>13388.650337248671</v>
      </c>
      <c r="X47" s="33">
        <v>10509.883022817132</v>
      </c>
      <c r="Y47" s="33">
        <v>12991.343721910793</v>
      </c>
      <c r="Z47" s="33">
        <v>14130.442334445155</v>
      </c>
      <c r="AA47" s="33">
        <v>14706.286209957765</v>
      </c>
      <c r="AB47" s="33">
        <v>15058.638435870815</v>
      </c>
      <c r="AC47" s="33">
        <v>15325.435655837031</v>
      </c>
      <c r="AD47" s="33">
        <v>17018.830071964636</v>
      </c>
      <c r="AE47" s="33">
        <v>18913.126208351823</v>
      </c>
      <c r="AF47" s="33">
        <v>16257.078312084968</v>
      </c>
      <c r="AG47" s="33">
        <v>16897.978859900377</v>
      </c>
      <c r="AH47" s="33">
        <v>19633.372909046058</v>
      </c>
      <c r="AI47" s="33">
        <v>17109.307453838352</v>
      </c>
      <c r="AJ47" s="33">
        <v>20922.250563548063</v>
      </c>
      <c r="AK47" s="33">
        <v>17146.046386552098</v>
      </c>
      <c r="AL47" s="33">
        <v>21898.062355680118</v>
      </c>
      <c r="AM47" s="33">
        <v>21107.88379783028</v>
      </c>
      <c r="AN47" s="33">
        <v>16290.652236517311</v>
      </c>
      <c r="AO47" s="33">
        <v>21468.213214696727</v>
      </c>
      <c r="AP47" s="33">
        <v>20881.032210481095</v>
      </c>
      <c r="AQ47" s="33">
        <v>20916.708522790337</v>
      </c>
      <c r="AR47" s="33">
        <v>20956.749953033141</v>
      </c>
      <c r="AS47" s="33">
        <v>19229.905464697771</v>
      </c>
      <c r="AT47" s="33">
        <v>19895.158850038137</v>
      </c>
      <c r="AU47" s="33">
        <v>20174.357279182535</v>
      </c>
      <c r="AV47" s="33">
        <v>20431.250355542074</v>
      </c>
      <c r="AW47" s="33">
        <v>17224.308094304411</v>
      </c>
      <c r="AX47" s="37"/>
    </row>
    <row r="48" spans="1:50">
      <c r="A48" s="39"/>
      <c r="B48" t="s">
        <v>136</v>
      </c>
      <c r="C48" s="33">
        <v>0</v>
      </c>
      <c r="D48" s="33">
        <v>12702.739629831385</v>
      </c>
      <c r="E48" s="33">
        <v>10982.378931523002</v>
      </c>
      <c r="F48" s="33">
        <v>23252.689495188959</v>
      </c>
      <c r="G48" s="33">
        <v>16555.961401280834</v>
      </c>
      <c r="H48" s="33">
        <v>-16543.372660546051</v>
      </c>
      <c r="I48" s="33">
        <v>19673.674570212435</v>
      </c>
      <c r="J48" s="33">
        <v>23629.840132156191</v>
      </c>
      <c r="K48" s="33">
        <v>6860.8657537707986</v>
      </c>
      <c r="L48" s="33">
        <v>19607.438774470211</v>
      </c>
      <c r="M48" s="33">
        <v>10905.449012759744</v>
      </c>
      <c r="N48" s="33">
        <v>31021.3066336355</v>
      </c>
      <c r="O48" s="33">
        <v>-6972.0209042367514</v>
      </c>
      <c r="P48" s="33">
        <v>27797.266916798679</v>
      </c>
      <c r="Q48" s="33">
        <v>16538.539540179114</v>
      </c>
      <c r="R48" s="33">
        <v>16679.039016879804</v>
      </c>
      <c r="S48" s="33">
        <v>14735.836410921784</v>
      </c>
      <c r="T48" s="33">
        <v>15983.975756919664</v>
      </c>
      <c r="U48" s="33">
        <v>14434.927598130222</v>
      </c>
      <c r="V48" s="33">
        <v>14996.435499946654</v>
      </c>
      <c r="W48" s="33">
        <v>11498.396982171511</v>
      </c>
      <c r="X48" s="33">
        <v>8697.3435216260004</v>
      </c>
      <c r="Y48" s="33">
        <v>6786.752960171937</v>
      </c>
      <c r="Z48" s="33">
        <v>7603.2817734216469</v>
      </c>
      <c r="AA48" s="33">
        <v>7842.5945524374301</v>
      </c>
      <c r="AB48" s="33">
        <v>7856.542174215323</v>
      </c>
      <c r="AC48" s="33">
        <v>7784.1924793084218</v>
      </c>
      <c r="AD48" s="33">
        <v>3153.5156139141632</v>
      </c>
      <c r="AE48" s="33">
        <v>3898.6733477670891</v>
      </c>
      <c r="AF48" s="33">
        <v>1140.1188804889844</v>
      </c>
      <c r="AG48" s="33">
        <v>913.86321063263983</v>
      </c>
      <c r="AH48" s="33">
        <v>1878.6046099439661</v>
      </c>
      <c r="AI48" s="33">
        <v>-5552.0790436391635</v>
      </c>
      <c r="AJ48" s="33">
        <v>-4780.7769939803165</v>
      </c>
      <c r="AK48" s="33">
        <v>-7846.9969669153315</v>
      </c>
      <c r="AL48" s="33">
        <v>-7213.5625098057781</v>
      </c>
      <c r="AM48" s="33">
        <v>-9031.6841663399027</v>
      </c>
      <c r="AN48" s="33">
        <v>-5998.018505382126</v>
      </c>
      <c r="AO48" s="33">
        <v>-5571.6975920712457</v>
      </c>
      <c r="AP48" s="33">
        <v>-6675.5520019712239</v>
      </c>
      <c r="AQ48" s="33">
        <v>-7615.9986136305743</v>
      </c>
      <c r="AR48" s="33">
        <v>-8543.0578529053819</v>
      </c>
      <c r="AS48" s="33">
        <v>-2146.7533677895885</v>
      </c>
      <c r="AT48" s="33">
        <v>-2381.8759132775617</v>
      </c>
      <c r="AU48" s="33">
        <v>-2654.5509473766606</v>
      </c>
      <c r="AV48" s="33">
        <v>-2936.0656669072146</v>
      </c>
      <c r="AW48" s="33">
        <v>-3256.8956684700952</v>
      </c>
      <c r="AX48" s="37"/>
    </row>
    <row r="49" spans="1:50">
      <c r="A49" s="39"/>
      <c r="B49" t="s">
        <v>137</v>
      </c>
      <c r="C49" s="33">
        <v>0</v>
      </c>
      <c r="D49" s="33">
        <v>123.67699001761514</v>
      </c>
      <c r="E49" s="33">
        <v>158.86426911746631</v>
      </c>
      <c r="F49" s="33">
        <v>336.3589568621527</v>
      </c>
      <c r="G49" s="33">
        <v>239.48824974944941</v>
      </c>
      <c r="H49" s="33">
        <v>-239.30614875139841</v>
      </c>
      <c r="I49" s="33">
        <v>284.58715105882931</v>
      </c>
      <c r="J49" s="33">
        <v>341.81458374925177</v>
      </c>
      <c r="K49" s="33">
        <v>99.245020644562402</v>
      </c>
      <c r="L49" s="33">
        <v>283.6290253033294</v>
      </c>
      <c r="M49" s="33">
        <v>157.75144872240307</v>
      </c>
      <c r="N49" s="33">
        <v>448.7349447979467</v>
      </c>
      <c r="O49" s="33">
        <v>-92.574261389370022</v>
      </c>
      <c r="P49" s="33">
        <v>408.25273104684095</v>
      </c>
      <c r="Q49" s="33">
        <v>237.63954960381685</v>
      </c>
      <c r="R49" s="33">
        <v>237.21141565516061</v>
      </c>
      <c r="S49" s="33">
        <v>143.47172166172356</v>
      </c>
      <c r="T49" s="33">
        <v>1427.8364488690884</v>
      </c>
      <c r="U49" s="33">
        <v>1288.7622203149481</v>
      </c>
      <c r="V49" s="33">
        <v>1164.6334327538152</v>
      </c>
      <c r="W49" s="33">
        <v>1868.6656000542032</v>
      </c>
      <c r="X49" s="33">
        <v>1795.6383198760971</v>
      </c>
      <c r="Y49" s="33">
        <v>6184.6782110898612</v>
      </c>
      <c r="Z49" s="33">
        <v>6505.4043717513177</v>
      </c>
      <c r="AA49" s="33">
        <v>6841.0135330178327</v>
      </c>
      <c r="AB49" s="33">
        <v>7178.8495485192534</v>
      </c>
      <c r="AC49" s="33">
        <v>7517.5500654464258</v>
      </c>
      <c r="AD49" s="33">
        <v>13471.447950158505</v>
      </c>
      <c r="AE49" s="33">
        <v>14583.512500519984</v>
      </c>
      <c r="AF49" s="33">
        <v>14669.623994200889</v>
      </c>
      <c r="AG49" s="33">
        <v>15506.294272677193</v>
      </c>
      <c r="AH49" s="33">
        <v>17222.819091452475</v>
      </c>
      <c r="AI49" s="33">
        <v>22138.876413610364</v>
      </c>
      <c r="AJ49" s="33">
        <v>25107.283456943154</v>
      </c>
      <c r="AK49" s="33">
        <v>24415.398439894092</v>
      </c>
      <c r="AL49" s="33">
        <v>28435.049209630641</v>
      </c>
      <c r="AM49" s="33">
        <v>29438.772548957753</v>
      </c>
      <c r="AN49" s="33">
        <v>21639.772298301581</v>
      </c>
      <c r="AO49" s="33">
        <v>26266.009777707746</v>
      </c>
      <c r="AP49" s="33">
        <v>26760.10207700172</v>
      </c>
      <c r="AQ49" s="33">
        <v>27702.510747124601</v>
      </c>
      <c r="AR49" s="33">
        <v>28636.245467057641</v>
      </c>
      <c r="AS49" s="33">
        <v>20666.140660730562</v>
      </c>
      <c r="AT49" s="33">
        <v>21531.127843993461</v>
      </c>
      <c r="AU49" s="33">
        <v>22056.457546633435</v>
      </c>
      <c r="AV49" s="33">
        <v>22568.384441542716</v>
      </c>
      <c r="AW49" s="33">
        <v>19755.150226159676</v>
      </c>
      <c r="AX49" s="37"/>
    </row>
    <row r="50" spans="1:50">
      <c r="A50" s="39"/>
      <c r="B50" t="s">
        <v>138</v>
      </c>
      <c r="C50" s="33">
        <v>0</v>
      </c>
      <c r="D50" s="33">
        <v>19.551443355108695</v>
      </c>
      <c r="E50" s="33">
        <v>16.875273875652166</v>
      </c>
      <c r="F50" s="33">
        <v>35.729554180635681</v>
      </c>
      <c r="G50" s="33">
        <v>25.439514009635477</v>
      </c>
      <c r="H50" s="33">
        <v>-25.420170453604253</v>
      </c>
      <c r="I50" s="33">
        <v>30.230121222478708</v>
      </c>
      <c r="J50" s="33">
        <v>36.309075293897216</v>
      </c>
      <c r="K50" s="33">
        <v>10.542250390062694</v>
      </c>
      <c r="L50" s="33">
        <v>30.128344803691025</v>
      </c>
      <c r="M50" s="33">
        <v>16.757065100864633</v>
      </c>
      <c r="N50" s="33">
        <v>47.666634730438041</v>
      </c>
      <c r="O50" s="33">
        <v>-10.713048862754381</v>
      </c>
      <c r="P50" s="33">
        <v>42.71264856873119</v>
      </c>
      <c r="Q50" s="33">
        <v>25.377053536031269</v>
      </c>
      <c r="R50" s="33">
        <v>25.592638647280271</v>
      </c>
      <c r="S50" s="33">
        <v>22.680687794205653</v>
      </c>
      <c r="T50" s="33">
        <v>38.566907238912307</v>
      </c>
      <c r="U50" s="33">
        <v>34.366801620609969</v>
      </c>
      <c r="V50" s="33">
        <v>33.840073905031296</v>
      </c>
      <c r="W50" s="33">
        <v>21.587755022957097</v>
      </c>
      <c r="X50" s="33">
        <v>16.901181315034535</v>
      </c>
      <c r="Y50" s="33">
        <v>19.912550648994937</v>
      </c>
      <c r="Z50" s="33">
        <v>21.756189272192366</v>
      </c>
      <c r="AA50" s="33">
        <v>22.678124502500861</v>
      </c>
      <c r="AB50" s="33">
        <v>23.24671313623681</v>
      </c>
      <c r="AC50" s="33">
        <v>23.693111082182824</v>
      </c>
      <c r="AD50" s="33">
        <v>393.86650789197017</v>
      </c>
      <c r="AE50" s="33">
        <v>430.9403600647492</v>
      </c>
      <c r="AF50" s="33">
        <v>447.33543739509446</v>
      </c>
      <c r="AG50" s="33">
        <v>477.82137659054473</v>
      </c>
      <c r="AH50" s="33">
        <v>531.94920764961557</v>
      </c>
      <c r="AI50" s="33">
        <v>522.51008386714886</v>
      </c>
      <c r="AJ50" s="33">
        <v>595.74410058522335</v>
      </c>
      <c r="AK50" s="33">
        <v>577.64491357333759</v>
      </c>
      <c r="AL50" s="33">
        <v>676.57565585525606</v>
      </c>
      <c r="AM50" s="33">
        <v>700.79541521242766</v>
      </c>
      <c r="AN50" s="33">
        <v>648.89844359785673</v>
      </c>
      <c r="AO50" s="33">
        <v>773.90102906022832</v>
      </c>
      <c r="AP50" s="33">
        <v>796.48213545059798</v>
      </c>
      <c r="AQ50" s="33">
        <v>830.19638929630912</v>
      </c>
      <c r="AR50" s="33">
        <v>863.56233888088138</v>
      </c>
      <c r="AS50" s="33">
        <v>710.51817175679616</v>
      </c>
      <c r="AT50" s="33">
        <v>745.90691932223774</v>
      </c>
      <c r="AU50" s="33">
        <v>772.45067992575991</v>
      </c>
      <c r="AV50" s="33">
        <v>798.9315809065738</v>
      </c>
      <c r="AW50" s="33">
        <v>726.05353661483423</v>
      </c>
      <c r="AX50" s="37"/>
    </row>
    <row r="51" spans="1:50">
      <c r="A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>
      <c r="A52" s="37"/>
      <c r="B52" t="s">
        <v>139</v>
      </c>
      <c r="C52" s="33">
        <v>87.478072964647396</v>
      </c>
      <c r="D52" s="33">
        <v>88.882561721679195</v>
      </c>
      <c r="E52" s="33">
        <v>90.309600000000003</v>
      </c>
      <c r="F52" s="33">
        <v>99.721262019999998</v>
      </c>
      <c r="G52" s="33">
        <v>104.10987419999999</v>
      </c>
      <c r="H52" s="33">
        <v>86.422013089999894</v>
      </c>
      <c r="I52" s="33">
        <v>93.731347139999997</v>
      </c>
      <c r="J52" s="33">
        <v>103.16789919999999</v>
      </c>
      <c r="K52" s="33">
        <v>100.9490151</v>
      </c>
      <c r="L52" s="33">
        <v>107.26631949999999</v>
      </c>
      <c r="M52" s="33">
        <v>107.44249170000001</v>
      </c>
      <c r="N52" s="33">
        <v>120.8498336</v>
      </c>
      <c r="O52" s="33">
        <v>108.370082</v>
      </c>
      <c r="P52" s="33">
        <v>119.59441440000001</v>
      </c>
      <c r="Q52" s="33">
        <v>122.6740977</v>
      </c>
      <c r="R52" s="33">
        <v>125.1209511</v>
      </c>
      <c r="S52" s="33">
        <v>124.9763392</v>
      </c>
      <c r="T52" s="33">
        <v>125.05333829999999</v>
      </c>
      <c r="U52" s="33">
        <v>125.79943900000001</v>
      </c>
      <c r="V52" s="33">
        <v>126.8181439</v>
      </c>
      <c r="W52" s="33">
        <v>132.13942560000001</v>
      </c>
      <c r="X52" s="33">
        <v>135.94813830000001</v>
      </c>
      <c r="Y52" s="33">
        <v>135.722915</v>
      </c>
      <c r="Z52" s="33">
        <v>136.33768380000001</v>
      </c>
      <c r="AA52" s="33">
        <v>137.31890609999999</v>
      </c>
      <c r="AB52" s="33">
        <v>138.4463878</v>
      </c>
      <c r="AC52" s="33">
        <v>139.63895500000001</v>
      </c>
      <c r="AD52" s="33">
        <v>140.21560460000001</v>
      </c>
      <c r="AE52" s="33">
        <v>140.79565450000001</v>
      </c>
      <c r="AF52" s="33">
        <v>141.3070539</v>
      </c>
      <c r="AG52" s="33">
        <v>141.80549780000001</v>
      </c>
      <c r="AH52" s="33">
        <v>142.32890520000001</v>
      </c>
      <c r="AI52" s="33">
        <v>143.1066434</v>
      </c>
      <c r="AJ52" s="33">
        <v>143.86792589999999</v>
      </c>
      <c r="AK52" s="33">
        <v>144.57013739999999</v>
      </c>
      <c r="AL52" s="33">
        <v>145.33529830000001</v>
      </c>
      <c r="AM52" s="33">
        <v>146.11408539999999</v>
      </c>
      <c r="AN52" s="33">
        <v>146.73504969999999</v>
      </c>
      <c r="AO52" s="33">
        <v>147.47162270000001</v>
      </c>
      <c r="AP52" s="33">
        <v>148.2313541</v>
      </c>
      <c r="AQ52" s="33">
        <v>149.0102086</v>
      </c>
      <c r="AR52" s="33">
        <v>150.0200025</v>
      </c>
      <c r="AS52" s="33">
        <v>150.70005359999999</v>
      </c>
      <c r="AT52" s="33">
        <v>151.40191999999999</v>
      </c>
      <c r="AU52" s="33">
        <v>152.1148848</v>
      </c>
      <c r="AV52" s="33">
        <v>152.83575490000001</v>
      </c>
      <c r="AW52" s="33">
        <v>153.11258179999999</v>
      </c>
      <c r="AX52" s="37"/>
    </row>
    <row r="53" spans="1:50">
      <c r="A53" s="37"/>
      <c r="B53" t="s">
        <v>140</v>
      </c>
      <c r="C53" s="33">
        <v>84.879678876669303</v>
      </c>
      <c r="D53" s="33">
        <v>86.242449576144296</v>
      </c>
      <c r="E53" s="33">
        <v>88.830548089999894</v>
      </c>
      <c r="F53" s="33">
        <v>97.889375299999998</v>
      </c>
      <c r="G53" s="33">
        <v>101.98992939999999</v>
      </c>
      <c r="H53" s="33">
        <v>84.490042740000007</v>
      </c>
      <c r="I53" s="33">
        <v>91.449216370000002</v>
      </c>
      <c r="J53" s="33">
        <v>100.45044919999999</v>
      </c>
      <c r="K53" s="33">
        <v>98.088869770000002</v>
      </c>
      <c r="L53" s="33">
        <v>104.01346049999999</v>
      </c>
      <c r="M53" s="33">
        <v>103.9702111</v>
      </c>
      <c r="N53" s="33">
        <v>116.7034669</v>
      </c>
      <c r="O53" s="33">
        <v>104.6924281</v>
      </c>
      <c r="P53" s="33">
        <v>115.37403329999999</v>
      </c>
      <c r="Q53" s="33">
        <v>118.167233</v>
      </c>
      <c r="R53" s="33">
        <v>119.7785284</v>
      </c>
      <c r="S53" s="33">
        <v>118.3285041</v>
      </c>
      <c r="T53" s="33">
        <v>116.7364587</v>
      </c>
      <c r="U53" s="33">
        <v>116.09303300000001</v>
      </c>
      <c r="V53" s="33">
        <v>115.95253200000001</v>
      </c>
      <c r="W53" s="33">
        <v>115.90750540000001</v>
      </c>
      <c r="X53" s="33">
        <v>114.1964361</v>
      </c>
      <c r="Y53" s="33">
        <v>111.0213445</v>
      </c>
      <c r="Z53" s="33">
        <v>108.52479630000001</v>
      </c>
      <c r="AA53" s="33">
        <v>106.2848333</v>
      </c>
      <c r="AB53" s="33">
        <v>104.11168360000001</v>
      </c>
      <c r="AC53" s="33">
        <v>101.9364372</v>
      </c>
      <c r="AD53" s="33">
        <v>97.309629610000002</v>
      </c>
      <c r="AE53" s="33">
        <v>92.643540639999998</v>
      </c>
      <c r="AF53" s="33">
        <v>87.892987539999893</v>
      </c>
      <c r="AG53" s="33">
        <v>83.098021680000002</v>
      </c>
      <c r="AH53" s="33">
        <v>78.280897870000004</v>
      </c>
      <c r="AI53" s="33">
        <v>72.984388109999998</v>
      </c>
      <c r="AJ53" s="33">
        <v>67.617925159999999</v>
      </c>
      <c r="AK53" s="33">
        <v>62.165159090000003</v>
      </c>
      <c r="AL53" s="33">
        <v>56.680766339999998</v>
      </c>
      <c r="AM53" s="33">
        <v>51.139929909999999</v>
      </c>
      <c r="AN53" s="33">
        <v>46.368275699999998</v>
      </c>
      <c r="AO53" s="33">
        <v>41.586997590000003</v>
      </c>
      <c r="AP53" s="33">
        <v>36.761375819999998</v>
      </c>
      <c r="AQ53" s="33">
        <v>31.888184639999999</v>
      </c>
      <c r="AR53" s="33">
        <v>27.003600460000001</v>
      </c>
      <c r="AS53" s="33">
        <v>23.509208359999999</v>
      </c>
      <c r="AT53" s="33">
        <v>19.985053440000002</v>
      </c>
      <c r="AU53" s="33">
        <v>16.428407549999999</v>
      </c>
      <c r="AV53" s="33">
        <v>12.83820341</v>
      </c>
      <c r="AW53" s="33">
        <v>9.1867549069999903</v>
      </c>
      <c r="AX53" s="37"/>
    </row>
    <row r="54" spans="1:50">
      <c r="A54" s="37"/>
      <c r="B54" t="s">
        <v>141</v>
      </c>
      <c r="C54" s="33">
        <v>0.84882487951358998</v>
      </c>
      <c r="D54" s="33">
        <v>0.86245303751436697</v>
      </c>
      <c r="E54" s="33">
        <v>0.39533670859999998</v>
      </c>
      <c r="F54" s="33">
        <v>0.43653692970000002</v>
      </c>
      <c r="G54" s="33">
        <v>0.45574839220000002</v>
      </c>
      <c r="H54" s="33">
        <v>0.37831851989999998</v>
      </c>
      <c r="I54" s="33">
        <v>0.41031565050000002</v>
      </c>
      <c r="J54" s="33">
        <v>0.45162482929999997</v>
      </c>
      <c r="K54" s="33">
        <v>0.44191150629999998</v>
      </c>
      <c r="L54" s="33">
        <v>0.46956595639999998</v>
      </c>
      <c r="M54" s="33">
        <v>0.47033716279999999</v>
      </c>
      <c r="N54" s="33">
        <v>0.52902875729999999</v>
      </c>
      <c r="O54" s="33">
        <v>0.52205284279999997</v>
      </c>
      <c r="P54" s="33">
        <v>0.63426146220000001</v>
      </c>
      <c r="Q54" s="33">
        <v>0.7019996329</v>
      </c>
      <c r="R54" s="33">
        <v>1.0486776959999999</v>
      </c>
      <c r="S54" s="33">
        <v>1.2127352600000001</v>
      </c>
      <c r="T54" s="33">
        <v>1.7769469840000001</v>
      </c>
      <c r="U54" s="33">
        <v>2.2410097699999998</v>
      </c>
      <c r="V54" s="33">
        <v>2.624863623</v>
      </c>
      <c r="W54" s="33">
        <v>5.3316841410000002</v>
      </c>
      <c r="X54" s="33">
        <v>8.156888296</v>
      </c>
      <c r="Y54" s="33">
        <v>10.586387370000001</v>
      </c>
      <c r="Z54" s="33">
        <v>13.08841765</v>
      </c>
      <c r="AA54" s="33">
        <v>15.65435529</v>
      </c>
      <c r="AB54" s="33">
        <v>18.274923189999999</v>
      </c>
      <c r="AC54" s="33">
        <v>20.94584326</v>
      </c>
      <c r="AD54" s="33">
        <v>25.799671249999999</v>
      </c>
      <c r="AE54" s="33">
        <v>30.693452669999999</v>
      </c>
      <c r="AF54" s="33">
        <v>35.609377590000001</v>
      </c>
      <c r="AG54" s="33">
        <v>40.556372359999997</v>
      </c>
      <c r="AH54" s="33">
        <v>45.545249669999997</v>
      </c>
      <c r="AI54" s="33">
        <v>51.232178320000003</v>
      </c>
      <c r="AJ54" s="33">
        <v>56.97169864</v>
      </c>
      <c r="AK54" s="33">
        <v>62.743439639999998</v>
      </c>
      <c r="AL54" s="33">
        <v>68.598260800000006</v>
      </c>
      <c r="AM54" s="33">
        <v>74.518183579999999</v>
      </c>
      <c r="AN54" s="33">
        <v>79.236926819999894</v>
      </c>
      <c r="AO54" s="33">
        <v>84.05882493</v>
      </c>
      <c r="AP54" s="33">
        <v>88.938812479999996</v>
      </c>
      <c r="AQ54" s="33">
        <v>93.876431409999995</v>
      </c>
      <c r="AR54" s="33">
        <v>99.013201679999995</v>
      </c>
      <c r="AS54" s="33">
        <v>102.1746363</v>
      </c>
      <c r="AT54" s="33">
        <v>105.3757363</v>
      </c>
      <c r="AU54" s="33">
        <v>108.6100277</v>
      </c>
      <c r="AV54" s="33">
        <v>111.8757726</v>
      </c>
      <c r="AW54" s="33">
        <v>114.83443629999999</v>
      </c>
      <c r="AX54" s="37"/>
    </row>
    <row r="55" spans="1:50">
      <c r="A55" s="37"/>
      <c r="B55" t="s">
        <v>142</v>
      </c>
      <c r="C55" s="33">
        <v>1.7495692084645</v>
      </c>
      <c r="D55" s="33">
        <v>1.7776591080205899</v>
      </c>
      <c r="E55" s="33">
        <v>1.0837152000000001</v>
      </c>
      <c r="F55" s="33">
        <v>1.3953497909999999</v>
      </c>
      <c r="G55" s="33">
        <v>1.6641964060000001</v>
      </c>
      <c r="H55" s="33">
        <v>1.5536518239999999</v>
      </c>
      <c r="I55" s="33">
        <v>1.871815123</v>
      </c>
      <c r="J55" s="33">
        <v>2.265825151</v>
      </c>
      <c r="K55" s="33">
        <v>2.4182338520000002</v>
      </c>
      <c r="L55" s="33">
        <v>2.7832930669999998</v>
      </c>
      <c r="M55" s="33">
        <v>3.0019434949999999</v>
      </c>
      <c r="N55" s="33">
        <v>3.6173379950000002</v>
      </c>
      <c r="O55" s="33">
        <v>3.155601104</v>
      </c>
      <c r="P55" s="33">
        <v>3.586119659</v>
      </c>
      <c r="Q55" s="33">
        <v>3.8048650620000002</v>
      </c>
      <c r="R55" s="33">
        <v>4.293745028</v>
      </c>
      <c r="S55" s="33">
        <v>5.4350998669999999</v>
      </c>
      <c r="T55" s="33">
        <v>6.5399325910000004</v>
      </c>
      <c r="U55" s="33">
        <v>7.4653962119999999</v>
      </c>
      <c r="V55" s="33">
        <v>8.2407482450000007</v>
      </c>
      <c r="W55" s="33">
        <v>10.900236059999999</v>
      </c>
      <c r="X55" s="33">
        <v>13.59481383</v>
      </c>
      <c r="Y55" s="33">
        <v>14.115183160000001</v>
      </c>
      <c r="Z55" s="33">
        <v>14.72446985</v>
      </c>
      <c r="AA55" s="33">
        <v>15.37971748</v>
      </c>
      <c r="AB55" s="33">
        <v>16.059780979999999</v>
      </c>
      <c r="AC55" s="33">
        <v>16.7566746</v>
      </c>
      <c r="AD55" s="33">
        <v>17.106303759999999</v>
      </c>
      <c r="AE55" s="33">
        <v>17.458661150000001</v>
      </c>
      <c r="AF55" s="33">
        <v>17.804688800000001</v>
      </c>
      <c r="AG55" s="33">
        <v>18.151103710000001</v>
      </c>
      <c r="AH55" s="33">
        <v>18.502757679999998</v>
      </c>
      <c r="AI55" s="33">
        <v>18.890076919999998</v>
      </c>
      <c r="AJ55" s="33">
        <v>19.278302069999999</v>
      </c>
      <c r="AK55" s="33">
        <v>19.66153869</v>
      </c>
      <c r="AL55" s="33">
        <v>20.056271160000001</v>
      </c>
      <c r="AM55" s="33">
        <v>20.455971959999999</v>
      </c>
      <c r="AN55" s="33">
        <v>21.12984715</v>
      </c>
      <c r="AO55" s="33">
        <v>21.82580016</v>
      </c>
      <c r="AP55" s="33">
        <v>22.531165829999999</v>
      </c>
      <c r="AQ55" s="33">
        <v>23.245592540000001</v>
      </c>
      <c r="AR55" s="33">
        <v>24.003200410000002</v>
      </c>
      <c r="AS55" s="33">
        <v>25.016208890000001</v>
      </c>
      <c r="AT55" s="33">
        <v>26.041130240000001</v>
      </c>
      <c r="AU55" s="33">
        <v>27.076449490000002</v>
      </c>
      <c r="AV55" s="33">
        <v>28.121778890000002</v>
      </c>
      <c r="AW55" s="33">
        <v>29.091390539999999</v>
      </c>
      <c r="AX55" s="37"/>
    </row>
    <row r="56" spans="1:50">
      <c r="A56" s="37"/>
      <c r="B56" t="s">
        <v>143</v>
      </c>
      <c r="C56" s="33">
        <v>0</v>
      </c>
      <c r="D56" s="33">
        <v>5.0147952699628897</v>
      </c>
      <c r="E56" s="33">
        <v>5.0953094300000004</v>
      </c>
      <c r="F56" s="33">
        <v>13.138828459999999</v>
      </c>
      <c r="G56" s="33">
        <v>8.5042072189999995</v>
      </c>
      <c r="H56" s="33">
        <v>-13.391143749999999</v>
      </c>
      <c r="I56" s="33">
        <v>10.87605593</v>
      </c>
      <c r="J56" s="33">
        <v>13.30493733</v>
      </c>
      <c r="K56" s="33">
        <v>2.0389571160000002</v>
      </c>
      <c r="L56" s="33">
        <v>10.48357</v>
      </c>
      <c r="M56" s="33">
        <v>4.603159207</v>
      </c>
      <c r="N56" s="33">
        <v>17.8415997</v>
      </c>
      <c r="O56" s="33">
        <v>-7.4921595490000001</v>
      </c>
      <c r="P56" s="33">
        <v>15.69687278</v>
      </c>
      <c r="Q56" s="33">
        <v>8.0154629320000002</v>
      </c>
      <c r="R56" s="33">
        <v>7.5097346099999998</v>
      </c>
      <c r="S56" s="33">
        <v>5.0192534159999997</v>
      </c>
      <c r="T56" s="33">
        <v>5.2348960580000004</v>
      </c>
      <c r="U56" s="33">
        <v>5.9071755970000002</v>
      </c>
      <c r="V56" s="33">
        <v>6.2105720309999999</v>
      </c>
      <c r="W56" s="33">
        <v>10.555191880000001</v>
      </c>
      <c r="X56" s="33">
        <v>9.2622372879999997</v>
      </c>
      <c r="Y56" s="33">
        <v>5.3854907430000001</v>
      </c>
      <c r="Z56" s="33">
        <v>6.2161876319999996</v>
      </c>
      <c r="AA56" s="33">
        <v>6.6080131709999996</v>
      </c>
      <c r="AB56" s="33">
        <v>6.7947686840000001</v>
      </c>
      <c r="AC56" s="33">
        <v>6.9063864730000004</v>
      </c>
      <c r="AD56" s="33">
        <v>6.3396872479999997</v>
      </c>
      <c r="AE56" s="33">
        <v>6.3668863990000002</v>
      </c>
      <c r="AF56" s="33">
        <v>6.3221752499999999</v>
      </c>
      <c r="AG56" s="33">
        <v>6.3303255729999997</v>
      </c>
      <c r="AH56" s="33">
        <v>6.3758604830000003</v>
      </c>
      <c r="AI56" s="33">
        <v>6.651792693</v>
      </c>
      <c r="AJ56" s="33">
        <v>6.6674350970000003</v>
      </c>
      <c r="AK56" s="33">
        <v>6.6397830280000001</v>
      </c>
      <c r="AL56" s="33">
        <v>6.7317132969999998</v>
      </c>
      <c r="AM56" s="33">
        <v>6.7769185209999998</v>
      </c>
      <c r="AN56" s="33">
        <v>6.651236913</v>
      </c>
      <c r="AO56" s="33">
        <v>6.7924735050000002</v>
      </c>
      <c r="AP56" s="33">
        <v>6.8460310409999998</v>
      </c>
      <c r="AQ56" s="33">
        <v>6.8965089260000001</v>
      </c>
      <c r="AR56" s="33">
        <v>7.1595925119999997</v>
      </c>
      <c r="AS56" s="33">
        <v>6.8715247799999997</v>
      </c>
      <c r="AT56" s="33">
        <v>6.9214065710000003</v>
      </c>
      <c r="AU56" s="33">
        <v>6.9614715800000004</v>
      </c>
      <c r="AV56" s="33">
        <v>6.9988017080000002</v>
      </c>
      <c r="AW56" s="33">
        <v>6.5845095540000003</v>
      </c>
      <c r="AX56" s="37"/>
    </row>
    <row r="57" spans="1:50">
      <c r="A57" s="37"/>
      <c r="B57" t="s">
        <v>144</v>
      </c>
      <c r="C57" s="33">
        <v>0</v>
      </c>
      <c r="D57" s="33">
        <v>4.8658389207854498</v>
      </c>
      <c r="E57" s="33">
        <v>6.1474096300000003</v>
      </c>
      <c r="F57" s="33">
        <v>12.724951709999999</v>
      </c>
      <c r="G57" s="33">
        <v>8.1405453659999996</v>
      </c>
      <c r="H57" s="33">
        <v>-13.29066151</v>
      </c>
      <c r="I57" s="33">
        <v>10.446161180000001</v>
      </c>
      <c r="J57" s="33">
        <v>12.775432329999999</v>
      </c>
      <c r="K57" s="33">
        <v>1.784109892</v>
      </c>
      <c r="L57" s="33">
        <v>9.9728153099999997</v>
      </c>
      <c r="M57" s="33">
        <v>4.2494888660000001</v>
      </c>
      <c r="N57" s="33">
        <v>17.024209150000001</v>
      </c>
      <c r="O57" s="33">
        <v>-7.1945713969999998</v>
      </c>
      <c r="P57" s="33">
        <v>15.0023652</v>
      </c>
      <c r="Q57" s="33">
        <v>7.5548000589999997</v>
      </c>
      <c r="R57" s="33">
        <v>6.4881738230000003</v>
      </c>
      <c r="S57" s="33">
        <v>3.4933539480000002</v>
      </c>
      <c r="T57" s="33">
        <v>3.2914888850000001</v>
      </c>
      <c r="U57" s="33">
        <v>4.1744033509999996</v>
      </c>
      <c r="V57" s="33">
        <v>4.6507731789999998</v>
      </c>
      <c r="W57" s="33">
        <v>4.7404490079999997</v>
      </c>
      <c r="X57" s="33">
        <v>3.0725479789999999</v>
      </c>
      <c r="Y57" s="33">
        <v>1.5379080940000001</v>
      </c>
      <c r="Z57" s="33">
        <v>2.0854124390000002</v>
      </c>
      <c r="AA57" s="33">
        <v>2.2389625510000002</v>
      </c>
      <c r="AB57" s="33">
        <v>2.2133304300000001</v>
      </c>
      <c r="AC57" s="33">
        <v>2.1215456170000002</v>
      </c>
      <c r="AD57" s="33">
        <v>-0.41979007569999999</v>
      </c>
      <c r="AE57" s="33">
        <v>-0.65002439990000005</v>
      </c>
      <c r="AF57" s="33">
        <v>-0.92706262699999997</v>
      </c>
      <c r="AG57" s="33">
        <v>-1.167535413</v>
      </c>
      <c r="AH57" s="33">
        <v>-1.3875863450000001</v>
      </c>
      <c r="AI57" s="33">
        <v>-2.0657797530000002</v>
      </c>
      <c r="AJ57" s="33">
        <v>-2.3543251349999998</v>
      </c>
      <c r="AK57" s="33">
        <v>-2.6621074739999999</v>
      </c>
      <c r="AL57" s="33">
        <v>-2.9187752140000001</v>
      </c>
      <c r="AM57" s="33">
        <v>-3.2015651940000001</v>
      </c>
      <c r="AN57" s="33">
        <v>-2.6610587689999998</v>
      </c>
      <c r="AO57" s="33">
        <v>-2.867613543</v>
      </c>
      <c r="AP57" s="33">
        <v>-3.1092852870000001</v>
      </c>
      <c r="AQ57" s="33">
        <v>-3.3560128790000001</v>
      </c>
      <c r="AR57" s="33">
        <v>-3.5685272889999999</v>
      </c>
      <c r="AS57" s="33">
        <v>-2.3799268260000002</v>
      </c>
      <c r="AT57" s="33">
        <v>-2.5539066560000001</v>
      </c>
      <c r="AU57" s="33">
        <v>-2.7318429860000002</v>
      </c>
      <c r="AV57" s="33">
        <v>-2.9121875319999999</v>
      </c>
      <c r="AW57" s="33">
        <v>-3.1216031599999998</v>
      </c>
      <c r="AX57" s="37"/>
    </row>
    <row r="58" spans="1:50">
      <c r="A58" s="37"/>
      <c r="B58" t="s">
        <v>145</v>
      </c>
      <c r="C58" s="33">
        <v>0</v>
      </c>
      <c r="D58" s="33">
        <v>4.8659999546764303E-2</v>
      </c>
      <c r="E58" s="33">
        <v>-0.43152203989999999</v>
      </c>
      <c r="F58" s="33">
        <v>5.7516157700000001E-2</v>
      </c>
      <c r="G58" s="33">
        <v>3.7227772999999999E-2</v>
      </c>
      <c r="H58" s="33">
        <v>-5.8620685899999997E-2</v>
      </c>
      <c r="I58" s="33">
        <v>4.7610709799999998E-2</v>
      </c>
      <c r="J58" s="33">
        <v>5.82433111E-2</v>
      </c>
      <c r="K58" s="33">
        <v>8.9256800500000007E-3</v>
      </c>
      <c r="L58" s="33">
        <v>4.58925746E-2</v>
      </c>
      <c r="M58" s="33">
        <v>2.0150657400000001E-2</v>
      </c>
      <c r="N58" s="33">
        <v>7.8102873899999994E-2</v>
      </c>
      <c r="O58" s="33">
        <v>1.4857625100000001E-2</v>
      </c>
      <c r="P58" s="33">
        <v>0.13375425599999999</v>
      </c>
      <c r="Q58" s="33">
        <v>9.3914768100000004E-2</v>
      </c>
      <c r="R58" s="33">
        <v>0.37565028119999999</v>
      </c>
      <c r="S58" s="33">
        <v>0.20733752920000001</v>
      </c>
      <c r="T58" s="33">
        <v>0.61426250630000001</v>
      </c>
      <c r="U58" s="33">
        <v>0.53739914420000001</v>
      </c>
      <c r="V58" s="33">
        <v>0.47634254059999998</v>
      </c>
      <c r="W58" s="33">
        <v>2.815151234</v>
      </c>
      <c r="X58" s="33">
        <v>3.045248027</v>
      </c>
      <c r="Y58" s="33">
        <v>2.766141915</v>
      </c>
      <c r="Z58" s="33">
        <v>2.9389409440000001</v>
      </c>
      <c r="AA58" s="33">
        <v>3.1061095729999999</v>
      </c>
      <c r="AB58" s="33">
        <v>3.2666386100000002</v>
      </c>
      <c r="AC58" s="33">
        <v>3.4251442050000001</v>
      </c>
      <c r="AD58" s="33">
        <v>5.7182836440000004</v>
      </c>
      <c r="AE58" s="33">
        <v>5.9585593489999997</v>
      </c>
      <c r="AF58" s="33">
        <v>6.182674038</v>
      </c>
      <c r="AG58" s="33">
        <v>6.4166289680000004</v>
      </c>
      <c r="AH58" s="33">
        <v>6.6626788750000001</v>
      </c>
      <c r="AI58" s="33">
        <v>7.5666261090000004</v>
      </c>
      <c r="AJ58" s="33">
        <v>7.8539229480000001</v>
      </c>
      <c r="AK58" s="33">
        <v>8.1230193009999905</v>
      </c>
      <c r="AL58" s="33">
        <v>8.4443049059999904</v>
      </c>
      <c r="AM58" s="33">
        <v>8.7510407889999904</v>
      </c>
      <c r="AN58" s="33">
        <v>7.7941823159999997</v>
      </c>
      <c r="AO58" s="33">
        <v>8.0920843730000005</v>
      </c>
      <c r="AP58" s="33">
        <v>8.3491783169999998</v>
      </c>
      <c r="AQ58" s="33">
        <v>8.6082116129999999</v>
      </c>
      <c r="AR58" s="33">
        <v>9.0111433590000001</v>
      </c>
      <c r="AS58" s="33">
        <v>7.2478073189999996</v>
      </c>
      <c r="AT58" s="33">
        <v>7.4179482160000001</v>
      </c>
      <c r="AU58" s="33">
        <v>7.5832521450000003</v>
      </c>
      <c r="AV58" s="33">
        <v>7.7481880070000004</v>
      </c>
      <c r="AW58" s="33">
        <v>7.5758874650000001</v>
      </c>
      <c r="AX58" s="37"/>
    </row>
    <row r="59" spans="1:50">
      <c r="A59" s="39"/>
      <c r="B59" t="s">
        <v>146</v>
      </c>
      <c r="C59" s="33">
        <v>0</v>
      </c>
      <c r="D59" s="33">
        <v>0.100296349630681</v>
      </c>
      <c r="E59" s="33">
        <v>-0.62057815999999999</v>
      </c>
      <c r="F59" s="33">
        <v>0.35636058809999999</v>
      </c>
      <c r="G59" s="33">
        <v>0.32643408010000002</v>
      </c>
      <c r="H59" s="33">
        <v>-4.1861552500000003E-2</v>
      </c>
      <c r="I59" s="33">
        <v>0.38228404529999999</v>
      </c>
      <c r="J59" s="33">
        <v>0.4712616879</v>
      </c>
      <c r="K59" s="33">
        <v>0.24592154399999999</v>
      </c>
      <c r="L59" s="33">
        <v>0.46486211570000002</v>
      </c>
      <c r="M59" s="33">
        <v>0.33351968320000003</v>
      </c>
      <c r="N59" s="33">
        <v>0.73928767390000005</v>
      </c>
      <c r="O59" s="33">
        <v>-0.3124457773</v>
      </c>
      <c r="P59" s="33">
        <v>0.56075333140000005</v>
      </c>
      <c r="Q59" s="33">
        <v>0.36674810499999999</v>
      </c>
      <c r="R59" s="33">
        <v>0.64591050630000002</v>
      </c>
      <c r="S59" s="33">
        <v>1.3185619390000001</v>
      </c>
      <c r="T59" s="33">
        <v>1.329144667</v>
      </c>
      <c r="U59" s="33">
        <v>1.1953731009999999</v>
      </c>
      <c r="V59" s="33">
        <v>1.083456312</v>
      </c>
      <c r="W59" s="33">
        <v>2.9995916349999998</v>
      </c>
      <c r="X59" s="33">
        <v>3.1444412819999998</v>
      </c>
      <c r="Y59" s="33">
        <v>1.0814407340000001</v>
      </c>
      <c r="Z59" s="33">
        <v>1.191834249</v>
      </c>
      <c r="AA59" s="33">
        <v>1.262941047</v>
      </c>
      <c r="AB59" s="33">
        <v>1.314799644</v>
      </c>
      <c r="AC59" s="33">
        <v>1.3596966509999999</v>
      </c>
      <c r="AD59" s="33">
        <v>1.041193679</v>
      </c>
      <c r="AE59" s="33">
        <v>1.05835145</v>
      </c>
      <c r="AF59" s="33">
        <v>1.0665638390000001</v>
      </c>
      <c r="AG59" s="33">
        <v>1.0812320179999999</v>
      </c>
      <c r="AH59" s="33">
        <v>1.100767952</v>
      </c>
      <c r="AI59" s="33">
        <v>1.1509463369999999</v>
      </c>
      <c r="AJ59" s="33">
        <v>1.1678372850000001</v>
      </c>
      <c r="AK59" s="33">
        <v>1.178871201</v>
      </c>
      <c r="AL59" s="33">
        <v>1.2061836050000001</v>
      </c>
      <c r="AM59" s="33">
        <v>1.227442927</v>
      </c>
      <c r="AN59" s="33">
        <v>1.5181133659999999</v>
      </c>
      <c r="AO59" s="33">
        <v>1.568002675</v>
      </c>
      <c r="AP59" s="33">
        <v>1.6061380110000001</v>
      </c>
      <c r="AQ59" s="33">
        <v>1.644310191</v>
      </c>
      <c r="AR59" s="33">
        <v>1.716976442</v>
      </c>
      <c r="AS59" s="33">
        <v>2.0036442860000001</v>
      </c>
      <c r="AT59" s="33">
        <v>2.0573650109999999</v>
      </c>
      <c r="AU59" s="33">
        <v>2.1100624200000002</v>
      </c>
      <c r="AV59" s="33">
        <v>2.1628012330000002</v>
      </c>
      <c r="AW59" s="33">
        <v>2.130225249</v>
      </c>
      <c r="AX59" s="37"/>
    </row>
    <row r="60" spans="1:50">
      <c r="A60" s="39"/>
      <c r="B60" t="s">
        <v>147</v>
      </c>
      <c r="C60" s="33">
        <v>0</v>
      </c>
      <c r="D60" s="33">
        <v>1440.747578750173</v>
      </c>
      <c r="E60" s="33">
        <v>1337.9999294147599</v>
      </c>
      <c r="F60" s="33">
        <v>3883.0734294012582</v>
      </c>
      <c r="G60" s="33">
        <v>2514.5567179786922</v>
      </c>
      <c r="H60" s="33">
        <v>-3953.5910550570406</v>
      </c>
      <c r="I60" s="33">
        <v>3215.4302874285777</v>
      </c>
      <c r="J60" s="33">
        <v>3933.55762994715</v>
      </c>
      <c r="K60" s="33">
        <v>605.00081466013273</v>
      </c>
      <c r="L60" s="33">
        <v>3100.6098118862296</v>
      </c>
      <c r="M60" s="33">
        <v>1363.0574065343835</v>
      </c>
      <c r="N60" s="33">
        <v>5276.1593140896957</v>
      </c>
      <c r="O60" s="33">
        <v>-2174.3107815929898</v>
      </c>
      <c r="P60" s="33">
        <v>4590.6393320134011</v>
      </c>
      <c r="Q60" s="33">
        <v>2339.2197982615712</v>
      </c>
      <c r="R60" s="33">
        <v>2250.6089153427997</v>
      </c>
      <c r="S60" s="33">
        <v>1489.0509510285769</v>
      </c>
      <c r="T60" s="33">
        <v>1606.0452030006752</v>
      </c>
      <c r="U60" s="33">
        <v>1710.4121177969928</v>
      </c>
      <c r="V60" s="33">
        <v>1685.9048614653743</v>
      </c>
      <c r="W60" s="33">
        <v>3264.9026262458237</v>
      </c>
      <c r="X60" s="33">
        <v>2906.6113926490489</v>
      </c>
      <c r="Y60" s="33">
        <v>1781.0240968771332</v>
      </c>
      <c r="Z60" s="33">
        <v>1986.1093658880477</v>
      </c>
      <c r="AA60" s="33">
        <v>2078.8147049923323</v>
      </c>
      <c r="AB60" s="33">
        <v>2118.6505822934619</v>
      </c>
      <c r="AC60" s="33">
        <v>2139.3932849378994</v>
      </c>
      <c r="AD60" s="33">
        <v>2185.263099076411</v>
      </c>
      <c r="AE60" s="33">
        <v>2178.4982092791497</v>
      </c>
      <c r="AF60" s="33">
        <v>2164.3877397812585</v>
      </c>
      <c r="AG60" s="33">
        <v>2162.8572707507938</v>
      </c>
      <c r="AH60" s="33">
        <v>2170.0397787041493</v>
      </c>
      <c r="AI60" s="33">
        <v>2295.8037165469746</v>
      </c>
      <c r="AJ60" s="33">
        <v>2304.57673192225</v>
      </c>
      <c r="AK60" s="33">
        <v>2299.6397961893263</v>
      </c>
      <c r="AL60" s="33">
        <v>2327.7019099932368</v>
      </c>
      <c r="AM60" s="33">
        <v>2341.3650223086975</v>
      </c>
      <c r="AN60" s="33">
        <v>2237.8068099113898</v>
      </c>
      <c r="AO60" s="33">
        <v>2276.126324688898</v>
      </c>
      <c r="AP60" s="33">
        <v>2288.1737116969362</v>
      </c>
      <c r="AQ60" s="33">
        <v>2298.3829950314826</v>
      </c>
      <c r="AR60" s="33">
        <v>2370.1104818577924</v>
      </c>
      <c r="AS60" s="33">
        <v>2192.1883582019777</v>
      </c>
      <c r="AT60" s="33">
        <v>2198.9519936830879</v>
      </c>
      <c r="AU60" s="33">
        <v>2202.1948702358268</v>
      </c>
      <c r="AV60" s="33">
        <v>2203.9764421593336</v>
      </c>
      <c r="AW60" s="33">
        <v>2073.4081049728011</v>
      </c>
      <c r="AX60" s="37"/>
    </row>
    <row r="61" spans="1:50">
      <c r="A61" s="39"/>
      <c r="B61" t="s">
        <v>148</v>
      </c>
      <c r="C61" s="33">
        <v>0</v>
      </c>
      <c r="D61" s="33">
        <v>1382.602541567534</v>
      </c>
      <c r="E61" s="33">
        <v>1805.3268977348505</v>
      </c>
      <c r="F61" s="33">
        <v>3736.9719915801115</v>
      </c>
      <c r="G61" s="33">
        <v>2390.6566190763815</v>
      </c>
      <c r="H61" s="33">
        <v>-3903.1055630741853</v>
      </c>
      <c r="I61" s="33">
        <v>3067.7532330732729</v>
      </c>
      <c r="J61" s="33">
        <v>3751.7967756509897</v>
      </c>
      <c r="K61" s="33">
        <v>523.94451861787593</v>
      </c>
      <c r="L61" s="33">
        <v>2928.7444330082999</v>
      </c>
      <c r="M61" s="33">
        <v>1247.9592246128143</v>
      </c>
      <c r="N61" s="33">
        <v>4999.5468927905767</v>
      </c>
      <c r="O61" s="33">
        <v>-2081.7825484926666</v>
      </c>
      <c r="P61" s="33">
        <v>4334.4651889915622</v>
      </c>
      <c r="Q61" s="33">
        <v>2170.2635244962139</v>
      </c>
      <c r="R61" s="33">
        <v>1843.5824337616382</v>
      </c>
      <c r="S61" s="33">
        <v>968.62495211124929</v>
      </c>
      <c r="T61" s="33">
        <v>896.02450910097969</v>
      </c>
      <c r="U61" s="33">
        <v>1098.7748603667242</v>
      </c>
      <c r="V61" s="33">
        <v>1163.6536155754652</v>
      </c>
      <c r="W61" s="33">
        <v>1186.0910900037495</v>
      </c>
      <c r="X61" s="33">
        <v>768.77143365121651</v>
      </c>
      <c r="Y61" s="33">
        <v>384.7945804402159</v>
      </c>
      <c r="Z61" s="33">
        <v>521.78371859232095</v>
      </c>
      <c r="AA61" s="33">
        <v>560.20295282174004</v>
      </c>
      <c r="AB61" s="33">
        <v>553.78962986844431</v>
      </c>
      <c r="AC61" s="33">
        <v>530.8244742804402</v>
      </c>
      <c r="AD61" s="33">
        <v>-105.03419978930302</v>
      </c>
      <c r="AE61" s="33">
        <v>-162.64032107699455</v>
      </c>
      <c r="AF61" s="33">
        <v>-231.95708243148135</v>
      </c>
      <c r="AG61" s="33">
        <v>-292.12493328063397</v>
      </c>
      <c r="AH61" s="33">
        <v>-347.18310381620449</v>
      </c>
      <c r="AI61" s="33">
        <v>-516.87149351229095</v>
      </c>
      <c r="AJ61" s="33">
        <v>-589.06741947271826</v>
      </c>
      <c r="AK61" s="33">
        <v>-666.07655702562897</v>
      </c>
      <c r="AL61" s="33">
        <v>-730.29649047822784</v>
      </c>
      <c r="AM61" s="33">
        <v>-801.05237784495603</v>
      </c>
      <c r="AN61" s="33">
        <v>-665.8141642781095</v>
      </c>
      <c r="AO61" s="33">
        <v>-717.49550858024793</v>
      </c>
      <c r="AP61" s="33">
        <v>-777.96334662689901</v>
      </c>
      <c r="AQ61" s="33">
        <v>-839.69619035856692</v>
      </c>
      <c r="AR61" s="33">
        <v>-892.86867435215424</v>
      </c>
      <c r="AS61" s="33">
        <v>-595.47312866448624</v>
      </c>
      <c r="AT61" s="33">
        <v>-639.00401055983184</v>
      </c>
      <c r="AU61" s="33">
        <v>-683.52483453046671</v>
      </c>
      <c r="AV61" s="33">
        <v>-728.64820969020491</v>
      </c>
      <c r="AW61" s="33">
        <v>-781.04535835332877</v>
      </c>
      <c r="AX61" s="37"/>
    </row>
    <row r="62" spans="1:50">
      <c r="A62" s="39"/>
      <c r="B62" t="s">
        <v>149</v>
      </c>
      <c r="C62" s="33">
        <v>0</v>
      </c>
      <c r="D62" s="33">
        <v>25.448441344715071</v>
      </c>
      <c r="E62" s="33">
        <v>-277.2546222788734</v>
      </c>
      <c r="F62" s="33">
        <v>36.954359478047884</v>
      </c>
      <c r="G62" s="33">
        <v>23.918991828492238</v>
      </c>
      <c r="H62" s="33">
        <v>-37.66402321738758</v>
      </c>
      <c r="I62" s="33">
        <v>30.590069906316259</v>
      </c>
      <c r="J62" s="33">
        <v>37.421558413224076</v>
      </c>
      <c r="K62" s="33">
        <v>5.7347848392953749</v>
      </c>
      <c r="L62" s="33">
        <v>29.486161210982143</v>
      </c>
      <c r="M62" s="33">
        <v>12.946877313515314</v>
      </c>
      <c r="N62" s="33">
        <v>50.181406297888955</v>
      </c>
      <c r="O62" s="33">
        <v>9.0791196758560222</v>
      </c>
      <c r="P62" s="33">
        <v>74.437295006941639</v>
      </c>
      <c r="Q62" s="33">
        <v>49.555355174955032</v>
      </c>
      <c r="R62" s="33">
        <v>196.4594936209669</v>
      </c>
      <c r="S62" s="33">
        <v>102.44248554296004</v>
      </c>
      <c r="T62" s="33">
        <v>294.16914827398057</v>
      </c>
      <c r="U62" s="33">
        <v>248.34487464716517</v>
      </c>
      <c r="V62" s="33">
        <v>209.24826219099836</v>
      </c>
      <c r="W62" s="33">
        <v>1212.2504008979888</v>
      </c>
      <c r="X62" s="33">
        <v>1229.432769805511</v>
      </c>
      <c r="Y62" s="33">
        <v>1083.8088193086053</v>
      </c>
      <c r="Z62" s="33">
        <v>1120.0130324589772</v>
      </c>
      <c r="AA62" s="33">
        <v>1153.7568784713997</v>
      </c>
      <c r="AB62" s="33">
        <v>1185.0244912362145</v>
      </c>
      <c r="AC62" s="33">
        <v>1215.7619167666419</v>
      </c>
      <c r="AD62" s="33">
        <v>1989.5036957240468</v>
      </c>
      <c r="AE62" s="33">
        <v>2035.3881665375384</v>
      </c>
      <c r="AF62" s="33">
        <v>2088.2219564335737</v>
      </c>
      <c r="AG62" s="33">
        <v>2142.6218035500619</v>
      </c>
      <c r="AH62" s="33">
        <v>2199.218686695393</v>
      </c>
      <c r="AI62" s="33">
        <v>2480.1748281026389</v>
      </c>
      <c r="AJ62" s="33">
        <v>2556.2640923707941</v>
      </c>
      <c r="AK62" s="33">
        <v>2625.148672709</v>
      </c>
      <c r="AL62" s="33">
        <v>2709.540356499464</v>
      </c>
      <c r="AM62" s="33">
        <v>2787.8176860933054</v>
      </c>
      <c r="AN62" s="33">
        <v>2465.0485945818536</v>
      </c>
      <c r="AO62" s="33">
        <v>2540.636779632378</v>
      </c>
      <c r="AP62" s="33">
        <v>2602.1349716023315</v>
      </c>
      <c r="AQ62" s="33">
        <v>2663.0494217631763</v>
      </c>
      <c r="AR62" s="33">
        <v>2766.9566186009715</v>
      </c>
      <c r="AS62" s="33">
        <v>2208.8226056208432</v>
      </c>
      <c r="AT62" s="33">
        <v>2243.597579639712</v>
      </c>
      <c r="AU62" s="33">
        <v>2276.1373656695609</v>
      </c>
      <c r="AV62" s="33">
        <v>2307.8064367983757</v>
      </c>
      <c r="AW62" s="33">
        <v>2239.0462231861579</v>
      </c>
      <c r="AX62" s="37"/>
    </row>
    <row r="63" spans="1:50">
      <c r="A63" s="39"/>
      <c r="B63" t="s">
        <v>150</v>
      </c>
      <c r="C63" s="33">
        <v>0</v>
      </c>
      <c r="D63" s="33">
        <v>32.696595837923986</v>
      </c>
      <c r="E63" s="33">
        <v>-190.07234604121709</v>
      </c>
      <c r="F63" s="33">
        <v>109.14707834309854</v>
      </c>
      <c r="G63" s="33">
        <v>99.981107073818336</v>
      </c>
      <c r="H63" s="33">
        <v>-12.821468765467813</v>
      </c>
      <c r="I63" s="33">
        <v>117.08698444898853</v>
      </c>
      <c r="J63" s="33">
        <v>144.33929588293614</v>
      </c>
      <c r="K63" s="33">
        <v>75.321511202961418</v>
      </c>
      <c r="L63" s="33">
        <v>142.37921766694743</v>
      </c>
      <c r="M63" s="33">
        <v>102.15130460805385</v>
      </c>
      <c r="N63" s="33">
        <v>226.43101500123001</v>
      </c>
      <c r="O63" s="33">
        <v>-101.60735277617894</v>
      </c>
      <c r="P63" s="33">
        <v>181.73684801489711</v>
      </c>
      <c r="Q63" s="33">
        <v>119.4009185904026</v>
      </c>
      <c r="R63" s="33">
        <v>210.56698796019444</v>
      </c>
      <c r="S63" s="33">
        <v>417.98351337436765</v>
      </c>
      <c r="T63" s="33">
        <v>415.85154562571489</v>
      </c>
      <c r="U63" s="33">
        <v>363.29238278310356</v>
      </c>
      <c r="V63" s="33">
        <v>313.00298369891084</v>
      </c>
      <c r="W63" s="33">
        <v>866.56113534408541</v>
      </c>
      <c r="X63" s="33">
        <v>908.4071891923212</v>
      </c>
      <c r="Y63" s="33">
        <v>312.42069712831193</v>
      </c>
      <c r="Z63" s="33">
        <v>344.3126148367495</v>
      </c>
      <c r="AA63" s="33">
        <v>364.8548736991923</v>
      </c>
      <c r="AB63" s="33">
        <v>379.83646118880301</v>
      </c>
      <c r="AC63" s="33">
        <v>392.80689389081743</v>
      </c>
      <c r="AD63" s="33">
        <v>300.79360314166729</v>
      </c>
      <c r="AE63" s="33">
        <v>305.75036381860576</v>
      </c>
      <c r="AF63" s="33">
        <v>308.12286577916609</v>
      </c>
      <c r="AG63" s="33">
        <v>312.36040048136562</v>
      </c>
      <c r="AH63" s="33">
        <v>318.00419582496056</v>
      </c>
      <c r="AI63" s="33">
        <v>332.50038195662677</v>
      </c>
      <c r="AJ63" s="33">
        <v>337.38005902417427</v>
      </c>
      <c r="AK63" s="33">
        <v>340.56768050595531</v>
      </c>
      <c r="AL63" s="33">
        <v>348.45804397200067</v>
      </c>
      <c r="AM63" s="33">
        <v>354.59971406034794</v>
      </c>
      <c r="AN63" s="33">
        <v>438.57237960764559</v>
      </c>
      <c r="AO63" s="33">
        <v>452.98505363676787</v>
      </c>
      <c r="AP63" s="33">
        <v>464.00208672150382</v>
      </c>
      <c r="AQ63" s="33">
        <v>475.02976362687332</v>
      </c>
      <c r="AR63" s="33">
        <v>496.02253760897531</v>
      </c>
      <c r="AS63" s="33">
        <v>578.83888124562088</v>
      </c>
      <c r="AT63" s="33">
        <v>594.35842460320794</v>
      </c>
      <c r="AU63" s="33">
        <v>609.58233909673265</v>
      </c>
      <c r="AV63" s="33">
        <v>624.81821505116318</v>
      </c>
      <c r="AW63" s="33">
        <v>615.4072401399718</v>
      </c>
      <c r="AX63" s="37"/>
    </row>
    <row r="64" spans="1:50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>
      <c r="A65" s="37"/>
      <c r="B65" s="41" t="s">
        <v>226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>
      <c r="A66" s="37"/>
      <c r="B66" t="s">
        <v>151</v>
      </c>
      <c r="C66" s="33">
        <v>69.326337992353004</v>
      </c>
      <c r="D66" s="33">
        <v>70.712864752200005</v>
      </c>
      <c r="E66" s="33">
        <v>72.994111459999999</v>
      </c>
      <c r="F66" s="33">
        <v>74.644479989999894</v>
      </c>
      <c r="G66" s="33">
        <v>76.569937139999894</v>
      </c>
      <c r="H66" s="33">
        <v>78.103895699999995</v>
      </c>
      <c r="I66" s="33">
        <v>79.384962860000002</v>
      </c>
      <c r="J66" s="33">
        <v>80.868632669999997</v>
      </c>
      <c r="K66" s="33">
        <v>82.144488109999998</v>
      </c>
      <c r="L66" s="33">
        <v>83.378984110000005</v>
      </c>
      <c r="M66" s="33">
        <v>85.337892609999997</v>
      </c>
      <c r="N66" s="33">
        <v>86.517048669999994</v>
      </c>
      <c r="O66" s="33">
        <v>88.889593099999999</v>
      </c>
      <c r="P66" s="33">
        <v>91.303292839999997</v>
      </c>
      <c r="Q66" s="33">
        <v>92.724739349999894</v>
      </c>
      <c r="R66" s="33">
        <v>94.425833539999999</v>
      </c>
      <c r="S66" s="33">
        <v>93.751735460000006</v>
      </c>
      <c r="T66" s="33">
        <v>99.863333679999997</v>
      </c>
      <c r="U66" s="33">
        <v>105.50825140000001</v>
      </c>
      <c r="V66" s="33">
        <v>106.6543391</v>
      </c>
      <c r="W66" s="33">
        <v>109.5759049</v>
      </c>
      <c r="X66" s="33">
        <v>112.5027242</v>
      </c>
      <c r="Y66" s="33">
        <v>115.3729407</v>
      </c>
      <c r="Z66" s="33">
        <v>120.2988316</v>
      </c>
      <c r="AA66" s="33">
        <v>123.3371624</v>
      </c>
      <c r="AB66" s="33">
        <v>126.3669845</v>
      </c>
      <c r="AC66" s="33">
        <v>129.39211499999999</v>
      </c>
      <c r="AD66" s="33">
        <v>132.45183410000001</v>
      </c>
      <c r="AE66" s="33">
        <v>135.53083380000001</v>
      </c>
      <c r="AF66" s="33">
        <v>138.65296789999999</v>
      </c>
      <c r="AG66" s="33">
        <v>141.8101743</v>
      </c>
      <c r="AH66" s="33">
        <v>144.96319489999999</v>
      </c>
      <c r="AI66" s="33">
        <v>148.14575629999999</v>
      </c>
      <c r="AJ66" s="33">
        <v>151.30300299999999</v>
      </c>
      <c r="AK66" s="33">
        <v>154.46654319999999</v>
      </c>
      <c r="AL66" s="33">
        <v>157.6374251</v>
      </c>
      <c r="AM66" s="33">
        <v>160.824769</v>
      </c>
      <c r="AN66" s="33">
        <v>164.08149</v>
      </c>
      <c r="AO66" s="33">
        <v>167.39231649999999</v>
      </c>
      <c r="AP66" s="33">
        <v>170.7499656</v>
      </c>
      <c r="AQ66" s="33">
        <v>174.18576160000001</v>
      </c>
      <c r="AR66" s="33">
        <v>177.7197535</v>
      </c>
      <c r="AS66" s="33">
        <v>181.32675159999999</v>
      </c>
      <c r="AT66" s="33">
        <v>185.02964460000001</v>
      </c>
      <c r="AU66" s="33">
        <v>188.81918390000001</v>
      </c>
      <c r="AV66" s="33">
        <v>192.6977689</v>
      </c>
      <c r="AW66" s="33">
        <v>196.6776567</v>
      </c>
      <c r="AX66" s="37"/>
    </row>
    <row r="67" spans="1:50">
      <c r="A67" s="37"/>
      <c r="B67" t="s">
        <v>152</v>
      </c>
      <c r="C67" s="33">
        <v>266.12454931022802</v>
      </c>
      <c r="D67" s="33">
        <v>271.44704029643299</v>
      </c>
      <c r="E67" s="33">
        <v>276.901839</v>
      </c>
      <c r="F67" s="33">
        <v>283.1624822</v>
      </c>
      <c r="G67" s="33">
        <v>290.46666900000002</v>
      </c>
      <c r="H67" s="33">
        <v>296.28571299999999</v>
      </c>
      <c r="I67" s="33">
        <v>301.14541800000001</v>
      </c>
      <c r="J67" s="33">
        <v>306.7736926</v>
      </c>
      <c r="K67" s="33">
        <v>311.61362700000001</v>
      </c>
      <c r="L67" s="33">
        <v>316.29666520000001</v>
      </c>
      <c r="M67" s="33">
        <v>323.72774909999998</v>
      </c>
      <c r="N67" s="33">
        <v>328.2008563</v>
      </c>
      <c r="O67" s="33">
        <v>333.75012459999999</v>
      </c>
      <c r="P67" s="33">
        <v>339.6272452</v>
      </c>
      <c r="Q67" s="33">
        <v>345.22045739999999</v>
      </c>
      <c r="R67" s="33">
        <v>352.618988</v>
      </c>
      <c r="S67" s="33">
        <v>359.88686539999998</v>
      </c>
      <c r="T67" s="33">
        <v>356.09421459999999</v>
      </c>
      <c r="U67" s="33">
        <v>402.9060164</v>
      </c>
      <c r="V67" s="33">
        <v>414.7601128</v>
      </c>
      <c r="W67" s="33">
        <v>377.28531040000001</v>
      </c>
      <c r="X67" s="33">
        <v>357.6110597</v>
      </c>
      <c r="Y67" s="33">
        <v>298.19727499999999</v>
      </c>
      <c r="Z67" s="33">
        <v>281.54554439999998</v>
      </c>
      <c r="AA67" s="33">
        <v>269.0271042</v>
      </c>
      <c r="AB67" s="33">
        <v>261.11592100000001</v>
      </c>
      <c r="AC67" s="33">
        <v>254.29828599999999</v>
      </c>
      <c r="AD67" s="33">
        <v>249.99229299999999</v>
      </c>
      <c r="AE67" s="33">
        <v>247.24344189999999</v>
      </c>
      <c r="AF67" s="33">
        <v>246.27697069999999</v>
      </c>
      <c r="AG67" s="33">
        <v>244.9682152</v>
      </c>
      <c r="AH67" s="33">
        <v>243.2393008</v>
      </c>
      <c r="AI67" s="33">
        <v>246.49771559999999</v>
      </c>
      <c r="AJ67" s="33">
        <v>249.5956559</v>
      </c>
      <c r="AK67" s="33">
        <v>252.5840571</v>
      </c>
      <c r="AL67" s="33">
        <v>255.46250939999999</v>
      </c>
      <c r="AM67" s="33">
        <v>258.24349530000001</v>
      </c>
      <c r="AN67" s="33">
        <v>263.83994410000003</v>
      </c>
      <c r="AO67" s="33">
        <v>269.53808270000002</v>
      </c>
      <c r="AP67" s="33">
        <v>275.32653060000001</v>
      </c>
      <c r="AQ67" s="33">
        <v>281.25618129999998</v>
      </c>
      <c r="AR67" s="33">
        <v>287.35997659999998</v>
      </c>
      <c r="AS67" s="33">
        <v>293.59778940000001</v>
      </c>
      <c r="AT67" s="33">
        <v>300.00722109999998</v>
      </c>
      <c r="AU67" s="33">
        <v>306.57389879999999</v>
      </c>
      <c r="AV67" s="33">
        <v>313.30230519999998</v>
      </c>
      <c r="AW67" s="33">
        <v>320.2129936</v>
      </c>
      <c r="AX67" s="37"/>
    </row>
    <row r="68" spans="1:50">
      <c r="B68" t="s">
        <v>153</v>
      </c>
      <c r="C68" s="33">
        <v>85.329537851886101</v>
      </c>
      <c r="D68" s="33">
        <v>87.036128608923804</v>
      </c>
      <c r="E68" s="33">
        <v>135.41735159999999</v>
      </c>
      <c r="F68" s="33">
        <v>138.47908530000001</v>
      </c>
      <c r="G68" s="33">
        <v>142.05115850000001</v>
      </c>
      <c r="H68" s="33">
        <v>144.89693059999999</v>
      </c>
      <c r="I68" s="33">
        <v>147.27354320000001</v>
      </c>
      <c r="J68" s="33">
        <v>150.02602049999999</v>
      </c>
      <c r="K68" s="33">
        <v>152.39296440000001</v>
      </c>
      <c r="L68" s="33">
        <v>154.6831789</v>
      </c>
      <c r="M68" s="33">
        <v>158.31731049999999</v>
      </c>
      <c r="N68" s="33">
        <v>160.50485939999999</v>
      </c>
      <c r="O68" s="33">
        <v>161.89022869999999</v>
      </c>
      <c r="P68" s="33">
        <v>136.4442449</v>
      </c>
      <c r="Q68" s="33">
        <v>134.23282119999999</v>
      </c>
      <c r="R68" s="33">
        <v>138.2094013</v>
      </c>
      <c r="S68" s="33">
        <v>115.39326269999999</v>
      </c>
      <c r="T68" s="33">
        <v>118.0382381</v>
      </c>
      <c r="U68" s="33">
        <v>120.9145747</v>
      </c>
      <c r="V68" s="33">
        <v>122.7864781</v>
      </c>
      <c r="W68" s="33">
        <v>124.9369688</v>
      </c>
      <c r="X68" s="33">
        <v>127.02870919999999</v>
      </c>
      <c r="Y68" s="33">
        <v>128.9923666</v>
      </c>
      <c r="Z68" s="33">
        <v>131.0071394</v>
      </c>
      <c r="AA68" s="33">
        <v>132.9727656</v>
      </c>
      <c r="AB68" s="33">
        <v>134.8631354</v>
      </c>
      <c r="AC68" s="33">
        <v>136.68255880000001</v>
      </c>
      <c r="AD68" s="33">
        <v>139.91467410000001</v>
      </c>
      <c r="AE68" s="33">
        <v>143.16715629999999</v>
      </c>
      <c r="AF68" s="33">
        <v>146.46520340000001</v>
      </c>
      <c r="AG68" s="33">
        <v>149.80029880000001</v>
      </c>
      <c r="AH68" s="33">
        <v>153.13097260000001</v>
      </c>
      <c r="AI68" s="33">
        <v>156.4928515</v>
      </c>
      <c r="AJ68" s="33">
        <v>159.8279895</v>
      </c>
      <c r="AK68" s="33">
        <v>163.16977560000001</v>
      </c>
      <c r="AL68" s="33">
        <v>166.51931709999999</v>
      </c>
      <c r="AM68" s="33">
        <v>169.88624809999999</v>
      </c>
      <c r="AN68" s="33">
        <v>173.32646510000001</v>
      </c>
      <c r="AO68" s="33">
        <v>176.82383609999999</v>
      </c>
      <c r="AP68" s="33">
        <v>180.3706679</v>
      </c>
      <c r="AQ68" s="33">
        <v>184.0000498</v>
      </c>
      <c r="AR68" s="33">
        <v>187.73316019999999</v>
      </c>
      <c r="AS68" s="33">
        <v>191.5433903</v>
      </c>
      <c r="AT68" s="33">
        <v>195.4549184</v>
      </c>
      <c r="AU68" s="33">
        <v>199.45797479999999</v>
      </c>
      <c r="AV68" s="33">
        <v>203.555094</v>
      </c>
      <c r="AW68" s="33">
        <v>207.7592238</v>
      </c>
    </row>
    <row r="69" spans="1:50">
      <c r="B69" t="s">
        <v>154</v>
      </c>
      <c r="C69" s="33">
        <v>19.033911094158199</v>
      </c>
      <c r="D69" s="33">
        <v>19.414589316041301</v>
      </c>
      <c r="E69" s="33">
        <v>16.851967389999999</v>
      </c>
      <c r="F69" s="33">
        <v>17.232983829999998</v>
      </c>
      <c r="G69" s="33">
        <v>17.67750929</v>
      </c>
      <c r="H69" s="33">
        <v>18.031650460000002</v>
      </c>
      <c r="I69" s="33">
        <v>18.327407220000001</v>
      </c>
      <c r="J69" s="33">
        <v>18.669938349999999</v>
      </c>
      <c r="K69" s="33">
        <v>18.964491890000001</v>
      </c>
      <c r="L69" s="33">
        <v>19.249496879999999</v>
      </c>
      <c r="M69" s="33">
        <v>19.70174518</v>
      </c>
      <c r="N69" s="33">
        <v>19.97397398</v>
      </c>
      <c r="O69" s="33">
        <v>20.311696869999999</v>
      </c>
      <c r="P69" s="33">
        <v>20.669372509999999</v>
      </c>
      <c r="Q69" s="33">
        <v>21.009769779999999</v>
      </c>
      <c r="R69" s="33">
        <v>22.53604717</v>
      </c>
      <c r="S69" s="33">
        <v>25.740032410000001</v>
      </c>
      <c r="T69" s="33">
        <v>26.33003004</v>
      </c>
      <c r="U69" s="33">
        <v>26.971635939999999</v>
      </c>
      <c r="V69" s="33">
        <v>27.652546959999999</v>
      </c>
      <c r="W69" s="33">
        <v>28.410028910000001</v>
      </c>
      <c r="X69" s="33">
        <v>29.16887294</v>
      </c>
      <c r="Y69" s="33">
        <v>29.913041410000002</v>
      </c>
      <c r="Z69" s="33">
        <v>30.684065350000001</v>
      </c>
      <c r="AA69" s="33">
        <v>31.45903831</v>
      </c>
      <c r="AB69" s="33">
        <v>32.231840990000002</v>
      </c>
      <c r="AC69" s="33">
        <v>33.003447000000001</v>
      </c>
      <c r="AD69" s="33">
        <v>33.783875369999997</v>
      </c>
      <c r="AE69" s="33">
        <v>34.569221550000002</v>
      </c>
      <c r="AF69" s="33">
        <v>35.365569839999999</v>
      </c>
      <c r="AG69" s="33">
        <v>36.170863840000003</v>
      </c>
      <c r="AH69" s="33">
        <v>36.975090180000002</v>
      </c>
      <c r="AI69" s="33">
        <v>37.786851349999999</v>
      </c>
      <c r="AJ69" s="33">
        <v>38.592155640000001</v>
      </c>
      <c r="AK69" s="33">
        <v>39.39906517</v>
      </c>
      <c r="AL69" s="33">
        <v>40.207847340000001</v>
      </c>
      <c r="AM69" s="33">
        <v>41.020828369999997</v>
      </c>
      <c r="AN69" s="33">
        <v>41.851505090000003</v>
      </c>
      <c r="AO69" s="33">
        <v>42.695982260000001</v>
      </c>
      <c r="AP69" s="33">
        <v>43.552402239999999</v>
      </c>
      <c r="AQ69" s="33">
        <v>44.428754820000002</v>
      </c>
      <c r="AR69" s="33">
        <v>45.330153750000001</v>
      </c>
      <c r="AS69" s="33">
        <v>46.250174039999997</v>
      </c>
      <c r="AT69" s="33">
        <v>47.194653789999997</v>
      </c>
      <c r="AU69" s="33">
        <v>48.161234010000001</v>
      </c>
      <c r="AV69" s="33">
        <v>49.150526720000002</v>
      </c>
      <c r="AW69" s="33">
        <v>50.16565825</v>
      </c>
    </row>
    <row r="70" spans="1:50">
      <c r="B70" t="s">
        <v>155</v>
      </c>
      <c r="C70" s="33">
        <v>23.218582646892301</v>
      </c>
      <c r="D70" s="33">
        <v>23.682954299830101</v>
      </c>
      <c r="E70" s="33">
        <v>30.541936710000002</v>
      </c>
      <c r="F70" s="33">
        <v>31.232478050000001</v>
      </c>
      <c r="G70" s="33">
        <v>32.038120980000002</v>
      </c>
      <c r="H70" s="33">
        <v>32.679954469999998</v>
      </c>
      <c r="I70" s="33">
        <v>33.215974039999999</v>
      </c>
      <c r="J70" s="33">
        <v>33.836765890000002</v>
      </c>
      <c r="K70" s="33">
        <v>34.370604790000002</v>
      </c>
      <c r="L70" s="33">
        <v>34.887138219999997</v>
      </c>
      <c r="M70" s="33">
        <v>35.706777750000001</v>
      </c>
      <c r="N70" s="33">
        <v>36.200156040000003</v>
      </c>
      <c r="O70" s="33">
        <v>33.790447219999997</v>
      </c>
      <c r="P70" s="33">
        <v>38.033864229999999</v>
      </c>
      <c r="Q70" s="33">
        <v>37.823265069999998</v>
      </c>
      <c r="R70" s="33">
        <v>40.15674121</v>
      </c>
      <c r="S70" s="33">
        <v>31.39906861</v>
      </c>
      <c r="T70" s="33">
        <v>32.293515360000001</v>
      </c>
      <c r="U70" s="33">
        <v>34.178523370000001</v>
      </c>
      <c r="V70" s="33">
        <v>35.072323269999998</v>
      </c>
      <c r="W70" s="33">
        <v>35.178861079999997</v>
      </c>
      <c r="X70" s="33">
        <v>35.239392870000003</v>
      </c>
      <c r="Y70" s="33">
        <v>35.499743729999999</v>
      </c>
      <c r="Z70" s="33">
        <v>36.25545872</v>
      </c>
      <c r="AA70" s="33">
        <v>36.965844850000003</v>
      </c>
      <c r="AB70" s="33">
        <v>37.620580840000002</v>
      </c>
      <c r="AC70" s="33">
        <v>38.217752429999997</v>
      </c>
      <c r="AD70" s="33">
        <v>38.57214956</v>
      </c>
      <c r="AE70" s="33">
        <v>38.906701669999997</v>
      </c>
      <c r="AF70" s="33">
        <v>39.482751589999999</v>
      </c>
      <c r="AG70" s="33">
        <v>40.05428655</v>
      </c>
      <c r="AH70" s="33">
        <v>40.610065810000002</v>
      </c>
      <c r="AI70" s="33">
        <v>41.389656619999997</v>
      </c>
      <c r="AJ70" s="33">
        <v>42.157383070000002</v>
      </c>
      <c r="AK70" s="33">
        <v>42.922085590000002</v>
      </c>
      <c r="AL70" s="33">
        <v>43.684040430000003</v>
      </c>
      <c r="AM70" s="33">
        <v>44.445751379999997</v>
      </c>
      <c r="AN70" s="33">
        <v>45.3457832</v>
      </c>
      <c r="AO70" s="33">
        <v>46.260767710000003</v>
      </c>
      <c r="AP70" s="33">
        <v>47.188692160000002</v>
      </c>
      <c r="AQ70" s="33">
        <v>48.13821343</v>
      </c>
      <c r="AR70" s="33">
        <v>49.114872220000002</v>
      </c>
      <c r="AS70" s="33">
        <v>50.111707109999998</v>
      </c>
      <c r="AT70" s="33">
        <v>51.135043639999999</v>
      </c>
      <c r="AU70" s="33">
        <v>52.182325859999999</v>
      </c>
      <c r="AV70" s="33">
        <v>53.254216880000001</v>
      </c>
      <c r="AW70" s="33">
        <v>54.354104069999998</v>
      </c>
    </row>
    <row r="71" spans="1:50">
      <c r="B71" t="s">
        <v>156</v>
      </c>
      <c r="C71" s="33">
        <v>21.001876928013701</v>
      </c>
      <c r="D71" s="33">
        <v>21.421914466573998</v>
      </c>
      <c r="E71" s="33">
        <v>18.563234909999998</v>
      </c>
      <c r="F71" s="33">
        <v>18.982942439999999</v>
      </c>
      <c r="G71" s="33">
        <v>19.472608149999999</v>
      </c>
      <c r="H71" s="33">
        <v>19.862711310000002</v>
      </c>
      <c r="I71" s="33">
        <v>20.188501290000001</v>
      </c>
      <c r="J71" s="33">
        <v>20.565815440000002</v>
      </c>
      <c r="K71" s="33">
        <v>20.89028003</v>
      </c>
      <c r="L71" s="33">
        <v>21.204226439999999</v>
      </c>
      <c r="M71" s="33">
        <v>21.702399209999999</v>
      </c>
      <c r="N71" s="33">
        <v>22.002272040000001</v>
      </c>
      <c r="O71" s="33">
        <v>22.374289690000001</v>
      </c>
      <c r="P71" s="33">
        <v>22.768286239999998</v>
      </c>
      <c r="Q71" s="33">
        <v>23.110746760000001</v>
      </c>
      <c r="R71" s="33">
        <v>24.789651889999998</v>
      </c>
      <c r="S71" s="33">
        <v>28.401361739999999</v>
      </c>
      <c r="T71" s="33">
        <v>29.05236077</v>
      </c>
      <c r="U71" s="33">
        <v>29.760303990000001</v>
      </c>
      <c r="V71" s="33">
        <v>30.511616180000001</v>
      </c>
      <c r="W71" s="33">
        <v>31.347416169999999</v>
      </c>
      <c r="X71" s="33">
        <v>32.184719059999999</v>
      </c>
      <c r="Y71" s="33">
        <v>33.005829069999997</v>
      </c>
      <c r="Z71" s="33">
        <v>33.856571189999997</v>
      </c>
      <c r="AA71" s="33">
        <v>34.71167063</v>
      </c>
      <c r="AB71" s="33">
        <v>35.564375400000003</v>
      </c>
      <c r="AC71" s="33">
        <v>36.415759780000002</v>
      </c>
      <c r="AD71" s="33">
        <v>37.276878680000003</v>
      </c>
      <c r="AE71" s="33">
        <v>38.143423859999999</v>
      </c>
      <c r="AF71" s="33">
        <v>39.022108680000002</v>
      </c>
      <c r="AG71" s="33">
        <v>39.910664140000002</v>
      </c>
      <c r="AH71" s="33">
        <v>40.798041550000001</v>
      </c>
      <c r="AI71" s="33">
        <v>41.693732830000002</v>
      </c>
      <c r="AJ71" s="33">
        <v>42.582299640000002</v>
      </c>
      <c r="AK71" s="33">
        <v>43.472637659999997</v>
      </c>
      <c r="AL71" s="33">
        <v>44.365041929999997</v>
      </c>
      <c r="AM71" s="33">
        <v>45.262079200000002</v>
      </c>
      <c r="AN71" s="33">
        <v>46.178641759999998</v>
      </c>
      <c r="AO71" s="33">
        <v>47.110431630000001</v>
      </c>
      <c r="AP71" s="33">
        <v>48.055399119999997</v>
      </c>
      <c r="AQ71" s="33">
        <v>49.022360089999999</v>
      </c>
      <c r="AR71" s="33">
        <v>50.016957009999999</v>
      </c>
      <c r="AS71" s="33">
        <v>51.0321006</v>
      </c>
      <c r="AT71" s="33">
        <v>52.074232590000001</v>
      </c>
      <c r="AU71" s="33">
        <v>53.140750070000003</v>
      </c>
      <c r="AV71" s="33">
        <v>54.232328340000002</v>
      </c>
      <c r="AW71" s="33">
        <v>55.352416980000001</v>
      </c>
    </row>
    <row r="72" spans="1:50">
      <c r="B72" t="s">
        <v>157</v>
      </c>
      <c r="C72" s="9">
        <v>205.41387776354901</v>
      </c>
      <c r="D72" s="9">
        <v>209.52215531882001</v>
      </c>
      <c r="E72" s="9">
        <v>220.8996406</v>
      </c>
      <c r="F72" s="9">
        <v>225.89773210000001</v>
      </c>
      <c r="G72" s="9">
        <v>231.73352389999999</v>
      </c>
      <c r="H72" s="9">
        <v>236.3790066</v>
      </c>
      <c r="I72" s="9">
        <v>240.25060329999999</v>
      </c>
      <c r="J72" s="9">
        <v>244.73970180000001</v>
      </c>
      <c r="K72" s="9">
        <v>248.59499769999999</v>
      </c>
      <c r="L72" s="9">
        <v>252.32419010000001</v>
      </c>
      <c r="M72" s="9">
        <v>258.25929480000002</v>
      </c>
      <c r="N72" s="9">
        <v>261.81951659999999</v>
      </c>
      <c r="O72" s="9">
        <v>262.32929050000001</v>
      </c>
      <c r="P72" s="9">
        <v>266.54470709999998</v>
      </c>
      <c r="Q72" s="9">
        <v>269.38049519999998</v>
      </c>
      <c r="R72" s="9">
        <v>272.16418290000001</v>
      </c>
      <c r="S72" s="9">
        <v>271.0599229</v>
      </c>
      <c r="T72" s="9">
        <v>272.22468020000002</v>
      </c>
      <c r="U72" s="9">
        <v>269.63637670000003</v>
      </c>
      <c r="V72" s="9">
        <v>262.78487389999998</v>
      </c>
      <c r="W72" s="9">
        <v>269.99217040000002</v>
      </c>
      <c r="X72" s="9">
        <v>277.21145910000001</v>
      </c>
      <c r="Y72" s="9">
        <v>284.28950099999997</v>
      </c>
      <c r="Z72" s="9">
        <v>291.62390219999997</v>
      </c>
      <c r="AA72" s="9">
        <v>298.99562429999997</v>
      </c>
      <c r="AB72" s="9">
        <v>306.34621420000002</v>
      </c>
      <c r="AC72" s="9">
        <v>313.6850268</v>
      </c>
      <c r="AD72" s="9">
        <v>321.10774279999998</v>
      </c>
      <c r="AE72" s="9">
        <v>328.57729369999998</v>
      </c>
      <c r="AF72" s="9">
        <v>336.15130249999999</v>
      </c>
      <c r="AG72" s="9">
        <v>343.81040130000002</v>
      </c>
      <c r="AH72" s="9">
        <v>351.45890989999998</v>
      </c>
      <c r="AI72" s="9">
        <v>359.17840480000001</v>
      </c>
      <c r="AJ72" s="9">
        <v>366.83578039999998</v>
      </c>
      <c r="AK72" s="9">
        <v>374.50720690000003</v>
      </c>
      <c r="AL72" s="9">
        <v>382.1962643</v>
      </c>
      <c r="AM72" s="9">
        <v>389.9244463</v>
      </c>
      <c r="AN72" s="9">
        <v>397.82036879999998</v>
      </c>
      <c r="AO72" s="9">
        <v>405.84809009999998</v>
      </c>
      <c r="AP72" s="9">
        <v>413.98891129999998</v>
      </c>
      <c r="AQ72" s="9">
        <v>422.31930999999997</v>
      </c>
      <c r="AR72" s="9">
        <v>430.8882145</v>
      </c>
      <c r="AS72" s="9">
        <v>439.633959</v>
      </c>
      <c r="AT72" s="9">
        <v>448.61259619999998</v>
      </c>
      <c r="AU72" s="9">
        <v>457.80148889999998</v>
      </c>
      <c r="AV72" s="9">
        <v>467.20645100000002</v>
      </c>
      <c r="AW72" s="9">
        <v>476.8568641</v>
      </c>
    </row>
    <row r="73" spans="1:50">
      <c r="B73" t="s">
        <v>158</v>
      </c>
      <c r="C73" s="9">
        <v>378.07611851286703</v>
      </c>
      <c r="D73" s="9">
        <v>385.63764088312399</v>
      </c>
      <c r="E73" s="9">
        <v>483.28923630000003</v>
      </c>
      <c r="F73" s="9">
        <v>494.224174</v>
      </c>
      <c r="G73" s="9">
        <v>506.99185139999997</v>
      </c>
      <c r="H73" s="9">
        <v>517.15534360000004</v>
      </c>
      <c r="I73" s="9">
        <v>525.62571060000005</v>
      </c>
      <c r="J73" s="9">
        <v>535.44706189999999</v>
      </c>
      <c r="K73" s="9">
        <v>543.88176559999999</v>
      </c>
      <c r="L73" s="9">
        <v>552.04057709999995</v>
      </c>
      <c r="M73" s="9">
        <v>565.02553379999995</v>
      </c>
      <c r="N73" s="9">
        <v>572.81466750000004</v>
      </c>
      <c r="O73" s="9">
        <v>554.00118410000005</v>
      </c>
      <c r="P73" s="9">
        <v>513.42528119999997</v>
      </c>
      <c r="Q73" s="9">
        <v>494.80417269999998</v>
      </c>
      <c r="R73" s="9">
        <v>500.93362910000002</v>
      </c>
      <c r="S73" s="9">
        <v>483.00812580000002</v>
      </c>
      <c r="T73" s="9">
        <v>478.89810180000001</v>
      </c>
      <c r="U73" s="9">
        <v>473.39362979999999</v>
      </c>
      <c r="V73" s="9">
        <v>461.36462330000001</v>
      </c>
      <c r="W73" s="9">
        <v>464.66847760000002</v>
      </c>
      <c r="X73" s="9">
        <v>447.29570610000002</v>
      </c>
      <c r="Y73" s="9">
        <v>445.18495639999998</v>
      </c>
      <c r="Z73" s="9">
        <v>444.1777194</v>
      </c>
      <c r="AA73" s="9">
        <v>443.8781831</v>
      </c>
      <c r="AB73" s="9">
        <v>444.16076140000001</v>
      </c>
      <c r="AC73" s="9">
        <v>445.00500879999998</v>
      </c>
      <c r="AD73" s="9">
        <v>446.5100827</v>
      </c>
      <c r="AE73" s="9">
        <v>448.5852198</v>
      </c>
      <c r="AF73" s="9">
        <v>453.77079600000002</v>
      </c>
      <c r="AG73" s="9">
        <v>458.83764250000002</v>
      </c>
      <c r="AH73" s="9">
        <v>463.65562060000002</v>
      </c>
      <c r="AI73" s="9">
        <v>470.53471910000002</v>
      </c>
      <c r="AJ73" s="9">
        <v>477.19096100000002</v>
      </c>
      <c r="AK73" s="9">
        <v>483.72444469999999</v>
      </c>
      <c r="AL73" s="9">
        <v>490.13937349999998</v>
      </c>
      <c r="AM73" s="9">
        <v>496.46262689999998</v>
      </c>
      <c r="AN73" s="9">
        <v>502.85569909999998</v>
      </c>
      <c r="AO73" s="9">
        <v>509.26885959999998</v>
      </c>
      <c r="AP73" s="9">
        <v>515.67517840000005</v>
      </c>
      <c r="AQ73" s="9">
        <v>522.16609270000004</v>
      </c>
      <c r="AR73" s="9">
        <v>528.79641560000005</v>
      </c>
      <c r="AS73" s="9">
        <v>535.48445360000005</v>
      </c>
      <c r="AT73" s="9">
        <v>542.29308330000003</v>
      </c>
      <c r="AU73" s="9">
        <v>549.18871999999999</v>
      </c>
      <c r="AV73" s="9">
        <v>556.1724815</v>
      </c>
      <c r="AW73" s="9">
        <v>563.27310969999996</v>
      </c>
    </row>
    <row r="74" spans="1:50">
      <c r="B74" t="s">
        <v>159</v>
      </c>
      <c r="C74" s="9">
        <v>235.67177372724601</v>
      </c>
      <c r="D74" s="9">
        <v>240.38520920178999</v>
      </c>
      <c r="E74" s="9">
        <v>230.38476549999999</v>
      </c>
      <c r="F74" s="9">
        <v>235.59746809999999</v>
      </c>
      <c r="G74" s="9">
        <v>241.68384069999999</v>
      </c>
      <c r="H74" s="9">
        <v>246.528794</v>
      </c>
      <c r="I74" s="9">
        <v>250.56663169999999</v>
      </c>
      <c r="J74" s="9">
        <v>255.24848589999999</v>
      </c>
      <c r="K74" s="9">
        <v>259.2693228</v>
      </c>
      <c r="L74" s="9">
        <v>263.15864160000001</v>
      </c>
      <c r="M74" s="9">
        <v>269.3485915</v>
      </c>
      <c r="N74" s="9">
        <v>273.06168430000002</v>
      </c>
      <c r="O74" s="9">
        <v>294.82670919999998</v>
      </c>
      <c r="P74" s="9">
        <v>298.99601899999999</v>
      </c>
      <c r="Q74" s="9">
        <v>305.2927143</v>
      </c>
      <c r="R74" s="9">
        <v>312.25458359999999</v>
      </c>
      <c r="S74" s="9">
        <v>309.89235719999999</v>
      </c>
      <c r="T74" s="9">
        <v>312.87154509999999</v>
      </c>
      <c r="U74" s="9">
        <v>311.32714700000002</v>
      </c>
      <c r="V74" s="9">
        <v>303.4162753</v>
      </c>
      <c r="W74" s="9">
        <v>311.73795310000003</v>
      </c>
      <c r="X74" s="9">
        <v>320.07347729999998</v>
      </c>
      <c r="Y74" s="9">
        <v>328.24591529999998</v>
      </c>
      <c r="Z74" s="9">
        <v>336.71435070000001</v>
      </c>
      <c r="AA74" s="9">
        <v>345.22587729999998</v>
      </c>
      <c r="AB74" s="9">
        <v>353.71300430000002</v>
      </c>
      <c r="AC74" s="9">
        <v>362.18653310000002</v>
      </c>
      <c r="AD74" s="9">
        <v>370.75693819999998</v>
      </c>
      <c r="AE74" s="9">
        <v>379.38141990000003</v>
      </c>
      <c r="AF74" s="9">
        <v>388.12651049999999</v>
      </c>
      <c r="AG74" s="9">
        <v>396.96984750000001</v>
      </c>
      <c r="AH74" s="9">
        <v>405.80095699999998</v>
      </c>
      <c r="AI74" s="9">
        <v>414.71402869999997</v>
      </c>
      <c r="AJ74" s="9">
        <v>423.55537609999999</v>
      </c>
      <c r="AK74" s="9">
        <v>432.41294699999997</v>
      </c>
      <c r="AL74" s="9">
        <v>441.29087500000003</v>
      </c>
      <c r="AM74" s="9">
        <v>450.21397680000001</v>
      </c>
      <c r="AN74" s="9">
        <v>459.33075489999999</v>
      </c>
      <c r="AO74" s="9">
        <v>468.59971039999999</v>
      </c>
      <c r="AP74" s="9">
        <v>477.99925309999998</v>
      </c>
      <c r="AQ74" s="9">
        <v>487.61768549999999</v>
      </c>
      <c r="AR74" s="9">
        <v>497.51150109999998</v>
      </c>
      <c r="AS74" s="9">
        <v>507.6094994</v>
      </c>
      <c r="AT74" s="9">
        <v>517.97640000000001</v>
      </c>
      <c r="AU74" s="9">
        <v>528.58606540000005</v>
      </c>
      <c r="AV74" s="9">
        <v>539.44520869999997</v>
      </c>
      <c r="AW74" s="9">
        <v>550.58775400000002</v>
      </c>
    </row>
  </sheetData>
  <pageMargins left="0.7" right="0.7" top="0.75" bottom="0.75" header="0.3" footer="0.3"/>
  <pageSetup paperSize="9" orientation="portrait" r:id="rId1"/>
  <headerFooter scaleWithDoc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2BCD-828D-4A1A-B197-39794E2916AD}">
  <sheetPr>
    <tabColor theme="8" tint="0.59999389629810485"/>
  </sheetPr>
  <dimension ref="A1:AX54"/>
  <sheetViews>
    <sheetView workbookViewId="0">
      <pane xSplit="2" ySplit="1" topLeftCell="C2" activePane="bottomRight" state="frozen"/>
      <selection activeCell="C20" sqref="C20"/>
      <selection pane="topRight" activeCell="C20" sqref="C20"/>
      <selection pane="bottomLeft" activeCell="C20" sqref="C20"/>
      <selection pane="bottomRight" activeCell="C20" sqref="A1:XFD1048576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B3" t="s">
        <v>83</v>
      </c>
      <c r="C3" s="9">
        <v>2318.13152443746</v>
      </c>
      <c r="D3" s="9">
        <v>2355.3498758831902</v>
      </c>
      <c r="E3" s="9">
        <v>2393.1657799999998</v>
      </c>
      <c r="F3" s="9">
        <v>2417.743066</v>
      </c>
      <c r="G3" s="9">
        <v>2442.5727550000001</v>
      </c>
      <c r="H3" s="9">
        <v>2467.65744</v>
      </c>
      <c r="I3" s="9">
        <v>2492.9997389999999</v>
      </c>
      <c r="J3" s="9">
        <v>2518.6022969999999</v>
      </c>
      <c r="K3" s="9">
        <v>2544.4677889999998</v>
      </c>
      <c r="L3" s="9">
        <v>2570.5989129999998</v>
      </c>
      <c r="M3" s="9">
        <v>2596.9983980000002</v>
      </c>
      <c r="N3" s="9">
        <v>2623.6689999999999</v>
      </c>
      <c r="O3" s="9">
        <v>2653.9884459999998</v>
      </c>
      <c r="P3" s="9">
        <v>2684.6582669999998</v>
      </c>
      <c r="Q3" s="9">
        <v>2715.6825130000002</v>
      </c>
      <c r="R3" s="9">
        <v>2745.4671250000001</v>
      </c>
      <c r="S3" s="9">
        <v>2775.1517399999998</v>
      </c>
      <c r="T3" s="9">
        <v>2804.2295709999999</v>
      </c>
      <c r="U3" s="9">
        <v>2833.057577</v>
      </c>
      <c r="V3" s="9">
        <v>2863.7831890000002</v>
      </c>
      <c r="W3" s="9">
        <v>2894.5245209999998</v>
      </c>
      <c r="X3" s="9">
        <v>2924.4115230000002</v>
      </c>
      <c r="Y3" s="9">
        <v>2953.5440950000002</v>
      </c>
      <c r="Z3" s="9">
        <v>2981.851909</v>
      </c>
      <c r="AA3" s="9">
        <v>3009.4840250000002</v>
      </c>
      <c r="AB3" s="9">
        <v>3036.284686</v>
      </c>
      <c r="AC3" s="9">
        <v>3062.1841720000002</v>
      </c>
      <c r="AD3" s="9">
        <v>3087.9642170000002</v>
      </c>
      <c r="AE3" s="9">
        <v>3113.4830480000001</v>
      </c>
      <c r="AF3" s="9">
        <v>3138.6863410000001</v>
      </c>
      <c r="AG3" s="9">
        <v>3163.564425</v>
      </c>
      <c r="AH3" s="9">
        <v>3188.384924</v>
      </c>
      <c r="AI3" s="9">
        <v>3212.8180080000002</v>
      </c>
      <c r="AJ3" s="9">
        <v>3236.7125150000002</v>
      </c>
      <c r="AK3" s="9">
        <v>3260.3378939999998</v>
      </c>
      <c r="AL3" s="9">
        <v>3283.6388120000001</v>
      </c>
      <c r="AM3" s="9">
        <v>3306.5109349999998</v>
      </c>
      <c r="AN3" s="9">
        <v>3328.4743349999999</v>
      </c>
      <c r="AO3" s="9">
        <v>3349.3155099999999</v>
      </c>
      <c r="AP3" s="9">
        <v>3369.0117409999998</v>
      </c>
      <c r="AQ3" s="9">
        <v>3387.8346879999999</v>
      </c>
      <c r="AR3" s="9">
        <v>3405.5716659999998</v>
      </c>
      <c r="AS3" s="9">
        <v>3422.2537269999998</v>
      </c>
      <c r="AT3" s="9">
        <v>3438.0130909999998</v>
      </c>
      <c r="AU3" s="9">
        <v>3452.7362859999998</v>
      </c>
      <c r="AV3" s="9">
        <v>3466.4090259999998</v>
      </c>
      <c r="AW3" s="9">
        <v>3479.017918</v>
      </c>
    </row>
    <row r="4" spans="1:50">
      <c r="B4" t="s">
        <v>84</v>
      </c>
      <c r="C4" s="32">
        <v>2.7625624832392507E-4</v>
      </c>
      <c r="D4" s="32">
        <v>2.7625624832392523E-4</v>
      </c>
      <c r="E4" s="32">
        <v>2.7625624832392512E-4</v>
      </c>
      <c r="F4" s="32">
        <v>5.4192179244574867E-4</v>
      </c>
      <c r="G4" s="32">
        <v>3.0784921483331621E-3</v>
      </c>
      <c r="H4" s="32">
        <v>6.7103313010901553E-3</v>
      </c>
      <c r="I4" s="32">
        <v>1.0644034535937832E-2</v>
      </c>
      <c r="J4" s="32">
        <v>1.4689183700843739E-2</v>
      </c>
      <c r="K4" s="32">
        <v>1.8929403774818231E-2</v>
      </c>
      <c r="L4" s="32">
        <v>2.3287885701366123E-2</v>
      </c>
      <c r="M4" s="32">
        <v>2.7952963596706851E-2</v>
      </c>
      <c r="N4" s="32">
        <v>3.2955737507284651E-2</v>
      </c>
      <c r="O4" s="32">
        <v>3.8442528698182585E-2</v>
      </c>
      <c r="P4" s="32">
        <v>4.4183360935747734E-2</v>
      </c>
      <c r="Q4" s="32">
        <v>5.0328902861702086E-2</v>
      </c>
      <c r="R4" s="32">
        <v>5.6793562807640613E-2</v>
      </c>
      <c r="S4" s="32">
        <v>6.4173494491512023E-2</v>
      </c>
      <c r="T4" s="32">
        <v>7.1993987470863885E-2</v>
      </c>
      <c r="U4" s="32">
        <v>8.1154038649458762E-2</v>
      </c>
      <c r="V4" s="32">
        <v>9.11007898230944E-2</v>
      </c>
      <c r="W4" s="32">
        <v>0.10240717653260469</v>
      </c>
      <c r="X4" s="32">
        <v>0.11416416549935747</v>
      </c>
      <c r="Y4" s="32">
        <v>0.12694501664448657</v>
      </c>
      <c r="Z4" s="32">
        <v>0.14029776963011478</v>
      </c>
      <c r="AA4" s="32">
        <v>0.15367792477316772</v>
      </c>
      <c r="AB4" s="32">
        <v>0.16687745511357494</v>
      </c>
      <c r="AC4" s="32">
        <v>0.17981178817875493</v>
      </c>
      <c r="AD4" s="32">
        <v>0.19243476722580169</v>
      </c>
      <c r="AE4" s="32">
        <v>0.20475973865010105</v>
      </c>
      <c r="AF4" s="32">
        <v>0.21679270556968341</v>
      </c>
      <c r="AG4" s="32">
        <v>0.22853625524000509</v>
      </c>
      <c r="AH4" s="32">
        <v>0.23998265712537287</v>
      </c>
      <c r="AI4" s="32">
        <v>0.25115936258783572</v>
      </c>
      <c r="AJ4" s="32">
        <v>0.26209241725009985</v>
      </c>
      <c r="AK4" s="32">
        <v>0.27279627312149995</v>
      </c>
      <c r="AL4" s="32">
        <v>0.28330910668380782</v>
      </c>
      <c r="AM4" s="32">
        <v>0.29367105404718707</v>
      </c>
      <c r="AN4" s="32">
        <v>0.30393576911867642</v>
      </c>
      <c r="AO4" s="32">
        <v>0.31413068277941963</v>
      </c>
      <c r="AP4" s="32">
        <v>0.32426542499247407</v>
      </c>
      <c r="AQ4" s="32">
        <v>0.33433442192796864</v>
      </c>
      <c r="AR4" s="32">
        <v>0.34435888332881143</v>
      </c>
      <c r="AS4" s="32">
        <v>0.35434675822912765</v>
      </c>
      <c r="AT4" s="32">
        <v>0.36430988447332818</v>
      </c>
      <c r="AU4" s="32">
        <v>0.37427582067007592</v>
      </c>
      <c r="AV4" s="32">
        <v>0.38425938399342258</v>
      </c>
      <c r="AW4" s="32">
        <v>0.39426714904318005</v>
      </c>
    </row>
    <row r="5" spans="1:50">
      <c r="B5" t="s">
        <v>85</v>
      </c>
      <c r="C5" s="32">
        <v>1.7713701388459596E-2</v>
      </c>
      <c r="D5" s="32">
        <v>1.7713701388459593E-2</v>
      </c>
      <c r="E5" s="32">
        <v>1.77137013884596E-2</v>
      </c>
      <c r="F5" s="32">
        <v>1.877469743098004E-2</v>
      </c>
      <c r="G5" s="32">
        <v>1.8502328336991544E-2</v>
      </c>
      <c r="H5" s="32">
        <v>1.7891647942836018E-2</v>
      </c>
      <c r="I5" s="32">
        <v>1.7516234633669168E-2</v>
      </c>
      <c r="J5" s="32">
        <v>1.7847241755294882E-2</v>
      </c>
      <c r="K5" s="32">
        <v>1.8742399336382401E-2</v>
      </c>
      <c r="L5" s="32">
        <v>2.0060913322264364E-2</v>
      </c>
      <c r="M5" s="32">
        <v>2.1537585838741824E-2</v>
      </c>
      <c r="N5" s="32">
        <v>2.2921466438792393E-2</v>
      </c>
      <c r="O5" s="32">
        <v>2.3479205187918892E-2</v>
      </c>
      <c r="P5" s="32">
        <v>2.394606464078506E-2</v>
      </c>
      <c r="Q5" s="32">
        <v>2.4457285445575943E-2</v>
      </c>
      <c r="R5" s="32">
        <v>2.5989387456242078E-2</v>
      </c>
      <c r="S5" s="32">
        <v>2.7459836120528672E-2</v>
      </c>
      <c r="T5" s="32">
        <v>2.9623940599975935E-2</v>
      </c>
      <c r="U5" s="32">
        <v>3.2167608734765929E-2</v>
      </c>
      <c r="V5" s="32">
        <v>3.6329286658159793E-2</v>
      </c>
      <c r="W5" s="32">
        <v>4.0264350000992793E-2</v>
      </c>
      <c r="X5" s="32">
        <v>4.3795373596604452E-2</v>
      </c>
      <c r="Y5" s="32">
        <v>4.6277870823526676E-2</v>
      </c>
      <c r="Z5" s="32">
        <v>4.7229815328833621E-2</v>
      </c>
      <c r="AA5" s="32">
        <v>4.753367976425793E-2</v>
      </c>
      <c r="AB5" s="32">
        <v>4.7451557610629136E-2</v>
      </c>
      <c r="AC5" s="32">
        <v>4.7187091070889385E-2</v>
      </c>
      <c r="AD5" s="32">
        <v>4.6850424303346135E-2</v>
      </c>
      <c r="AE5" s="32">
        <v>4.6429315005539734E-2</v>
      </c>
      <c r="AF5" s="32">
        <v>4.5921264516695454E-2</v>
      </c>
      <c r="AG5" s="32">
        <v>4.5341563069321723E-2</v>
      </c>
      <c r="AH5" s="32">
        <v>4.4716661506833802E-2</v>
      </c>
      <c r="AI5" s="32">
        <v>4.4065809189152184E-2</v>
      </c>
      <c r="AJ5" s="32">
        <v>4.3427790095222588E-2</v>
      </c>
      <c r="AK5" s="32">
        <v>4.2841433446836476E-2</v>
      </c>
      <c r="AL5" s="32">
        <v>4.2316317309992864E-2</v>
      </c>
      <c r="AM5" s="32">
        <v>4.1849418048272691E-2</v>
      </c>
      <c r="AN5" s="32">
        <v>4.1414084239889445E-2</v>
      </c>
      <c r="AO5" s="32">
        <v>4.0984902972010538E-2</v>
      </c>
      <c r="AP5" s="32">
        <v>4.0555040262176399E-2</v>
      </c>
      <c r="AQ5" s="32">
        <v>4.0144463890677301E-2</v>
      </c>
      <c r="AR5" s="32">
        <v>3.9741379120341785E-2</v>
      </c>
      <c r="AS5" s="32">
        <v>3.936376176236684E-2</v>
      </c>
      <c r="AT5" s="32">
        <v>3.9052401618676673E-2</v>
      </c>
      <c r="AU5" s="32">
        <v>3.8786371795323377E-2</v>
      </c>
      <c r="AV5" s="32">
        <v>3.8544462121418446E-2</v>
      </c>
      <c r="AW5" s="32">
        <v>3.8305748013109257E-2</v>
      </c>
    </row>
    <row r="6" spans="1:50">
      <c r="B6" t="s">
        <v>86</v>
      </c>
      <c r="C6" s="32">
        <v>0.12575058882882745</v>
      </c>
      <c r="D6" s="32">
        <v>0.12575058882882711</v>
      </c>
      <c r="E6" s="32">
        <v>0.12575058882882739</v>
      </c>
      <c r="F6" s="32">
        <v>0.13498371472529333</v>
      </c>
      <c r="G6" s="32">
        <v>0.14413594451969561</v>
      </c>
      <c r="H6" s="32">
        <v>0.15298598078508011</v>
      </c>
      <c r="I6" s="32">
        <v>0.15996445882499952</v>
      </c>
      <c r="J6" s="32">
        <v>0.16659508505959247</v>
      </c>
      <c r="K6" s="32">
        <v>0.17372524518132149</v>
      </c>
      <c r="L6" s="32">
        <v>0.18156125412630642</v>
      </c>
      <c r="M6" s="32">
        <v>0.18920454262829314</v>
      </c>
      <c r="N6" s="32">
        <v>0.19594584938115286</v>
      </c>
      <c r="O6" s="32">
        <v>0.20107035484810848</v>
      </c>
      <c r="P6" s="32">
        <v>0.20521139620337384</v>
      </c>
      <c r="Q6" s="32">
        <v>0.20952364426850068</v>
      </c>
      <c r="R6" s="32">
        <v>0.21534536852266986</v>
      </c>
      <c r="S6" s="32">
        <v>0.22114342028735337</v>
      </c>
      <c r="T6" s="32">
        <v>0.22774839999003776</v>
      </c>
      <c r="U6" s="32">
        <v>0.23406531458573318</v>
      </c>
      <c r="V6" s="32">
        <v>0.24138623966201375</v>
      </c>
      <c r="W6" s="32">
        <v>0.24835517867772108</v>
      </c>
      <c r="X6" s="32">
        <v>0.25542364254321126</v>
      </c>
      <c r="Y6" s="32">
        <v>0.26128594955004386</v>
      </c>
      <c r="Z6" s="32">
        <v>0.26589419310427598</v>
      </c>
      <c r="AA6" s="32">
        <v>0.2691184341142997</v>
      </c>
      <c r="AB6" s="32">
        <v>0.2712272692337388</v>
      </c>
      <c r="AC6" s="32">
        <v>0.27248686794531574</v>
      </c>
      <c r="AD6" s="32">
        <v>0.27313783999071517</v>
      </c>
      <c r="AE6" s="32">
        <v>0.27335117656950225</v>
      </c>
      <c r="AF6" s="32">
        <v>0.273249348078136</v>
      </c>
      <c r="AG6" s="32">
        <v>0.2729150156314582</v>
      </c>
      <c r="AH6" s="32">
        <v>0.2724102515860472</v>
      </c>
      <c r="AI6" s="32">
        <v>0.27176303893525733</v>
      </c>
      <c r="AJ6" s="32">
        <v>0.27098825951800665</v>
      </c>
      <c r="AK6" s="32">
        <v>0.27010324571591782</v>
      </c>
      <c r="AL6" s="32">
        <v>0.26911691897129397</v>
      </c>
      <c r="AM6" s="32">
        <v>0.26803655185855302</v>
      </c>
      <c r="AN6" s="32">
        <v>0.26687141825295163</v>
      </c>
      <c r="AO6" s="32">
        <v>0.26565677573326019</v>
      </c>
      <c r="AP6" s="32">
        <v>0.26440850987820885</v>
      </c>
      <c r="AQ6" s="32">
        <v>0.26312997710825731</v>
      </c>
      <c r="AR6" s="32">
        <v>0.26180904510144581</v>
      </c>
      <c r="AS6" s="32">
        <v>0.26043548646561238</v>
      </c>
      <c r="AT6" s="32">
        <v>0.25900266329148774</v>
      </c>
      <c r="AU6" s="32">
        <v>0.25750411764867698</v>
      </c>
      <c r="AV6" s="32">
        <v>0.25593440169515647</v>
      </c>
      <c r="AW6" s="32">
        <v>0.25428784618291811</v>
      </c>
    </row>
    <row r="7" spans="1:50">
      <c r="B7" t="s">
        <v>87</v>
      </c>
      <c r="C7" s="32">
        <v>0.27637430617113351</v>
      </c>
      <c r="D7" s="32">
        <v>0.27637430617113345</v>
      </c>
      <c r="E7" s="32">
        <v>0.27637430617113368</v>
      </c>
      <c r="F7" s="32">
        <v>0.28208087612399751</v>
      </c>
      <c r="G7" s="32">
        <v>0.28783338545835863</v>
      </c>
      <c r="H7" s="32">
        <v>0.29341936403458013</v>
      </c>
      <c r="I7" s="32">
        <v>0.29784954313627388</v>
      </c>
      <c r="J7" s="32">
        <v>0.30207303431995558</v>
      </c>
      <c r="K7" s="32">
        <v>0.30663191280037072</v>
      </c>
      <c r="L7" s="32">
        <v>0.31130942196115369</v>
      </c>
      <c r="M7" s="32">
        <v>0.31533706571812831</v>
      </c>
      <c r="N7" s="32">
        <v>0.31822739484287077</v>
      </c>
      <c r="O7" s="32">
        <v>0.32011130729692711</v>
      </c>
      <c r="P7" s="32">
        <v>0.3209157263292014</v>
      </c>
      <c r="Q7" s="32">
        <v>0.32164018025622571</v>
      </c>
      <c r="R7" s="32">
        <v>0.32210525310879473</v>
      </c>
      <c r="S7" s="32">
        <v>0.32218184047838772</v>
      </c>
      <c r="T7" s="32">
        <v>0.32140828658282489</v>
      </c>
      <c r="U7" s="32">
        <v>0.31932825409005089</v>
      </c>
      <c r="V7" s="32">
        <v>0.31506064972574294</v>
      </c>
      <c r="W7" s="32">
        <v>0.3091838775270821</v>
      </c>
      <c r="X7" s="32">
        <v>0.30219419327599195</v>
      </c>
      <c r="Y7" s="32">
        <v>0.29512166182844818</v>
      </c>
      <c r="Z7" s="32">
        <v>0.28848631590442941</v>
      </c>
      <c r="AA7" s="32">
        <v>0.28244533678825556</v>
      </c>
      <c r="AB7" s="32">
        <v>0.27693282704255617</v>
      </c>
      <c r="AC7" s="32">
        <v>0.27180997031814058</v>
      </c>
      <c r="AD7" s="32">
        <v>0.26702150849437772</v>
      </c>
      <c r="AE7" s="32">
        <v>0.26251599269989023</v>
      </c>
      <c r="AF7" s="32">
        <v>0.25825444365420264</v>
      </c>
      <c r="AG7" s="32">
        <v>0.25419841819722072</v>
      </c>
      <c r="AH7" s="32">
        <v>0.25032753636241944</v>
      </c>
      <c r="AI7" s="32">
        <v>0.24658035700352685</v>
      </c>
      <c r="AJ7" s="32">
        <v>0.24289734805193225</v>
      </c>
      <c r="AK7" s="32">
        <v>0.23924719871381528</v>
      </c>
      <c r="AL7" s="32">
        <v>0.23559161554946317</v>
      </c>
      <c r="AM7" s="32">
        <v>0.23190165944513955</v>
      </c>
      <c r="AN7" s="32">
        <v>0.22815233769858706</v>
      </c>
      <c r="AO7" s="32">
        <v>0.22435673446005092</v>
      </c>
      <c r="AP7" s="32">
        <v>0.22052488673710444</v>
      </c>
      <c r="AQ7" s="32">
        <v>0.21665877458540267</v>
      </c>
      <c r="AR7" s="32">
        <v>0.21275028211372254</v>
      </c>
      <c r="AS7" s="32">
        <v>0.20878724109867847</v>
      </c>
      <c r="AT7" s="32">
        <v>0.20474391148849758</v>
      </c>
      <c r="AU7" s="32">
        <v>0.20062052051547849</v>
      </c>
      <c r="AV7" s="32">
        <v>0.19642676596815439</v>
      </c>
      <c r="AW7" s="32">
        <v>0.19257526623638388</v>
      </c>
    </row>
    <row r="8" spans="1:50">
      <c r="B8" t="s">
        <v>88</v>
      </c>
      <c r="C8" s="32">
        <v>0.32873347328240649</v>
      </c>
      <c r="D8" s="32">
        <v>0.32873347328240687</v>
      </c>
      <c r="E8" s="32">
        <v>0.32873347328240671</v>
      </c>
      <c r="F8" s="32">
        <v>0.32082857186446789</v>
      </c>
      <c r="G8" s="32">
        <v>0.31248461035094122</v>
      </c>
      <c r="H8" s="32">
        <v>0.30398414599232215</v>
      </c>
      <c r="I8" s="32">
        <v>0.2967793293860429</v>
      </c>
      <c r="J8" s="32">
        <v>0.28936686763452119</v>
      </c>
      <c r="K8" s="32">
        <v>0.28107409152193441</v>
      </c>
      <c r="L8" s="32">
        <v>0.27200340401762241</v>
      </c>
      <c r="M8" s="32">
        <v>0.26304695379330767</v>
      </c>
      <c r="N8" s="32">
        <v>0.25496458143157541</v>
      </c>
      <c r="O8" s="32">
        <v>0.24843623369715301</v>
      </c>
      <c r="P8" s="32">
        <v>0.24288361249368653</v>
      </c>
      <c r="Q8" s="32">
        <v>0.2369446478444073</v>
      </c>
      <c r="R8" s="32">
        <v>0.22944492959463139</v>
      </c>
      <c r="S8" s="32">
        <v>0.22163085482309519</v>
      </c>
      <c r="T8" s="32">
        <v>0.21306039329973242</v>
      </c>
      <c r="U8" s="32">
        <v>0.20433228208972612</v>
      </c>
      <c r="V8" s="32">
        <v>0.1947120330693442</v>
      </c>
      <c r="W8" s="32">
        <v>0.18549073072440556</v>
      </c>
      <c r="X8" s="32">
        <v>0.17681647440287424</v>
      </c>
      <c r="Y8" s="32">
        <v>0.16887275319314304</v>
      </c>
      <c r="Z8" s="32">
        <v>0.16197182446997235</v>
      </c>
      <c r="AA8" s="32">
        <v>0.15586677849203734</v>
      </c>
      <c r="AB8" s="32">
        <v>0.15040754709388934</v>
      </c>
      <c r="AC8" s="32">
        <v>0.14544947762207949</v>
      </c>
      <c r="AD8" s="32">
        <v>0.14084434476463364</v>
      </c>
      <c r="AE8" s="32">
        <v>0.13652473511074661</v>
      </c>
      <c r="AF8" s="32">
        <v>0.13244312162379274</v>
      </c>
      <c r="AG8" s="32">
        <v>0.128566469197162</v>
      </c>
      <c r="AH8" s="32">
        <v>0.12486132969809513</v>
      </c>
      <c r="AI8" s="32">
        <v>0.12132355546732232</v>
      </c>
      <c r="AJ8" s="32">
        <v>0.11794337523979945</v>
      </c>
      <c r="AK8" s="32">
        <v>0.1146979268278259</v>
      </c>
      <c r="AL8" s="32">
        <v>0.11157768338011714</v>
      </c>
      <c r="AM8" s="32">
        <v>0.10857485635383209</v>
      </c>
      <c r="AN8" s="32">
        <v>0.1056851034724893</v>
      </c>
      <c r="AO8" s="32">
        <v>0.10287990261628115</v>
      </c>
      <c r="AP8" s="32">
        <v>0.10014310549712031</v>
      </c>
      <c r="AQ8" s="32">
        <v>9.7462937394659568E-2</v>
      </c>
      <c r="AR8" s="32">
        <v>9.4847223132845965E-2</v>
      </c>
      <c r="AS8" s="32">
        <v>9.2293984928137382E-2</v>
      </c>
      <c r="AT8" s="32">
        <v>8.9790277183095221E-2</v>
      </c>
      <c r="AU8" s="32">
        <v>8.733637069900449E-2</v>
      </c>
      <c r="AV8" s="32">
        <v>8.493402526698822E-2</v>
      </c>
      <c r="AW8" s="32">
        <v>8.2588192780903055E-2</v>
      </c>
    </row>
    <row r="9" spans="1:50">
      <c r="B9" t="s">
        <v>89</v>
      </c>
      <c r="C9" s="32">
        <v>0.17222130679137473</v>
      </c>
      <c r="D9" s="32">
        <v>0.17222130679137462</v>
      </c>
      <c r="E9" s="32">
        <v>0.1722213067913749</v>
      </c>
      <c r="F9" s="32">
        <v>0.1681999269148147</v>
      </c>
      <c r="G9" s="32">
        <v>0.16369110184396535</v>
      </c>
      <c r="H9" s="32">
        <v>0.15897009521710598</v>
      </c>
      <c r="I9" s="32">
        <v>0.15495094341845014</v>
      </c>
      <c r="J9" s="32">
        <v>0.15077213256428629</v>
      </c>
      <c r="K9" s="32">
        <v>0.14595699132271467</v>
      </c>
      <c r="L9" s="32">
        <v>0.14060866861496257</v>
      </c>
      <c r="M9" s="32">
        <v>0.13531580715283906</v>
      </c>
      <c r="N9" s="32">
        <v>0.13056948235467203</v>
      </c>
      <c r="O9" s="32">
        <v>0.12675015360635825</v>
      </c>
      <c r="P9" s="32">
        <v>0.123532479487826</v>
      </c>
      <c r="Q9" s="32">
        <v>0.1200961310605162</v>
      </c>
      <c r="R9" s="32">
        <v>0.11580413853981224</v>
      </c>
      <c r="S9" s="32">
        <v>0.11130535150485139</v>
      </c>
      <c r="T9" s="32">
        <v>0.10647091974482285</v>
      </c>
      <c r="U9" s="32">
        <v>0.10154010660970057</v>
      </c>
      <c r="V9" s="32">
        <v>9.6259587373393171E-2</v>
      </c>
      <c r="W9" s="32">
        <v>9.1203983550568107E-2</v>
      </c>
      <c r="X9" s="32">
        <v>8.6397866275949559E-2</v>
      </c>
      <c r="Y9" s="32">
        <v>8.1961089935919842E-2</v>
      </c>
      <c r="Z9" s="32">
        <v>7.8039261372319216E-2</v>
      </c>
      <c r="AA9" s="32">
        <v>7.4546809332207711E-2</v>
      </c>
      <c r="AB9" s="32">
        <v>7.1412754344076679E-2</v>
      </c>
      <c r="AC9" s="32">
        <v>6.8565107095720432E-2</v>
      </c>
      <c r="AD9" s="32">
        <v>6.5928635402966521E-2</v>
      </c>
      <c r="AE9" s="32">
        <v>6.3465417621891618E-2</v>
      </c>
      <c r="AF9" s="32">
        <v>6.1147204132176142E-2</v>
      </c>
      <c r="AG9" s="32">
        <v>5.8953239272185834E-2</v>
      </c>
      <c r="AH9" s="32">
        <v>5.6863897622669857E-2</v>
      </c>
      <c r="AI9" s="32">
        <v>5.4873967669817669E-2</v>
      </c>
      <c r="AJ9" s="32">
        <v>5.2976627922730418E-2</v>
      </c>
      <c r="AK9" s="32">
        <v>5.1159824601909806E-2</v>
      </c>
      <c r="AL9" s="32">
        <v>4.9417884880330137E-2</v>
      </c>
      <c r="AM9" s="32">
        <v>4.7746130317878416E-2</v>
      </c>
      <c r="AN9" s="32">
        <v>4.6140669611021652E-2</v>
      </c>
      <c r="AO9" s="32">
        <v>4.4585222190667843E-2</v>
      </c>
      <c r="AP9" s="32">
        <v>4.3070589079315415E-2</v>
      </c>
      <c r="AQ9" s="32">
        <v>4.1590938719380632E-2</v>
      </c>
      <c r="AR9" s="32">
        <v>4.0149557463460529E-2</v>
      </c>
      <c r="AS9" s="32">
        <v>3.8745675971909026E-2</v>
      </c>
      <c r="AT9" s="32">
        <v>3.7373472584022807E-2</v>
      </c>
      <c r="AU9" s="32">
        <v>3.6033034351468568E-2</v>
      </c>
      <c r="AV9" s="32">
        <v>3.4725377558487813E-2</v>
      </c>
      <c r="AW9" s="32">
        <v>3.3453005199497794E-2</v>
      </c>
    </row>
    <row r="10" spans="1:50">
      <c r="B10" t="s">
        <v>90</v>
      </c>
      <c r="C10" s="32">
        <v>7.8930367289473571E-2</v>
      </c>
      <c r="D10" s="32">
        <v>7.8930367289473502E-2</v>
      </c>
      <c r="E10" s="32">
        <v>7.893036728947378E-2</v>
      </c>
      <c r="F10" s="32">
        <v>7.4590291100849332E-2</v>
      </c>
      <c r="G10" s="32">
        <v>7.0274137402306369E-2</v>
      </c>
      <c r="H10" s="32">
        <v>6.6038434572993243E-2</v>
      </c>
      <c r="I10" s="32">
        <v>6.2295455900166066E-2</v>
      </c>
      <c r="J10" s="32">
        <v>5.8656455120353605E-2</v>
      </c>
      <c r="K10" s="32">
        <v>5.4939955932764996E-2</v>
      </c>
      <c r="L10" s="32">
        <v>5.1168452197972274E-2</v>
      </c>
      <c r="M10" s="32">
        <v>4.7605081271983131E-2</v>
      </c>
      <c r="N10" s="32">
        <v>4.4415488005537282E-2</v>
      </c>
      <c r="O10" s="32">
        <v>4.1710216623904624E-2</v>
      </c>
      <c r="P10" s="32">
        <v>3.9327359946628171E-2</v>
      </c>
      <c r="Q10" s="32">
        <v>3.7009208152602634E-2</v>
      </c>
      <c r="R10" s="32">
        <v>3.4517360145042711E-2</v>
      </c>
      <c r="S10" s="32">
        <v>3.2105202146531994E-2</v>
      </c>
      <c r="T10" s="32">
        <v>2.9694072432987693E-2</v>
      </c>
      <c r="U10" s="32">
        <v>2.7412395208796705E-2</v>
      </c>
      <c r="V10" s="32">
        <v>2.5151413852370373E-2</v>
      </c>
      <c r="W10" s="32">
        <v>2.3094703038447673E-2</v>
      </c>
      <c r="X10" s="32">
        <v>2.1208284354718703E-2</v>
      </c>
      <c r="Y10" s="32">
        <v>1.9535658051517933E-2</v>
      </c>
      <c r="Z10" s="32">
        <v>1.8080820307431304E-2</v>
      </c>
      <c r="AA10" s="32">
        <v>1.6811036762356631E-2</v>
      </c>
      <c r="AB10" s="32">
        <v>1.5690589545067447E-2</v>
      </c>
      <c r="AC10" s="32">
        <v>1.4689697883396937E-2</v>
      </c>
      <c r="AD10" s="32">
        <v>1.3782479895880219E-2</v>
      </c>
      <c r="AE10" s="32">
        <v>1.2953624181736671E-2</v>
      </c>
      <c r="AF10" s="32">
        <v>1.2191912428499652E-2</v>
      </c>
      <c r="AG10" s="32">
        <v>1.148903933574863E-2</v>
      </c>
      <c r="AH10" s="32">
        <v>1.0837666202062371E-2</v>
      </c>
      <c r="AI10" s="32">
        <v>1.0233909259139088E-2</v>
      </c>
      <c r="AJ10" s="32">
        <v>9.6741819747312354E-3</v>
      </c>
      <c r="AK10" s="32">
        <v>9.1540974341722623E-3</v>
      </c>
      <c r="AL10" s="32">
        <v>8.6704732828575184E-3</v>
      </c>
      <c r="AM10" s="32">
        <v>8.2203298111881186E-3</v>
      </c>
      <c r="AN10" s="32">
        <v>7.800617675485246E-3</v>
      </c>
      <c r="AO10" s="32">
        <v>7.4057792602524927E-3</v>
      </c>
      <c r="AP10" s="32">
        <v>7.0324435179817922E-3</v>
      </c>
      <c r="AQ10" s="32">
        <v>6.6784862349222153E-3</v>
      </c>
      <c r="AR10" s="32">
        <v>6.3436297334991979E-3</v>
      </c>
      <c r="AS10" s="32">
        <v>6.0270917428677257E-3</v>
      </c>
      <c r="AT10" s="32">
        <v>5.7273892736320591E-3</v>
      </c>
      <c r="AU10" s="32">
        <v>5.4437644387185617E-3</v>
      </c>
      <c r="AV10" s="32">
        <v>5.1755833242513602E-3</v>
      </c>
      <c r="AW10" s="32">
        <v>4.922534072444521E-3</v>
      </c>
    </row>
    <row r="11" spans="1:50">
      <c r="B11" t="s">
        <v>91</v>
      </c>
      <c r="C11" s="32">
        <v>1.7989957636783523E-2</v>
      </c>
      <c r="D11" s="32">
        <v>1.7989957636783519E-2</v>
      </c>
      <c r="E11" s="32">
        <v>1.7989957636783526E-2</v>
      </c>
      <c r="F11" s="32">
        <v>1.9316619223425788E-2</v>
      </c>
      <c r="G11" s="32">
        <v>2.1580820485324705E-2</v>
      </c>
      <c r="H11" s="32">
        <v>2.4601979243926174E-2</v>
      </c>
      <c r="I11" s="32">
        <v>2.8160269169607E-2</v>
      </c>
      <c r="J11" s="32">
        <v>3.2536425456138621E-2</v>
      </c>
      <c r="K11" s="32">
        <v>3.7671803111200636E-2</v>
      </c>
      <c r="L11" s="32">
        <v>4.3348799023630487E-2</v>
      </c>
      <c r="M11" s="32">
        <v>4.9490549435448672E-2</v>
      </c>
      <c r="N11" s="32">
        <v>5.5877203946077043E-2</v>
      </c>
      <c r="O11" s="32">
        <v>6.1921733886101477E-2</v>
      </c>
      <c r="P11" s="32">
        <v>6.8129425576532787E-2</v>
      </c>
      <c r="Q11" s="32">
        <v>7.4786188307278026E-2</v>
      </c>
      <c r="R11" s="32">
        <v>8.2782950263882688E-2</v>
      </c>
      <c r="S11" s="32">
        <v>9.1633330612040695E-2</v>
      </c>
      <c r="T11" s="32">
        <v>0.10161792807083982</v>
      </c>
      <c r="U11" s="32">
        <v>0.11332164738422469</v>
      </c>
      <c r="V11" s="32">
        <v>0.12743007648125421</v>
      </c>
      <c r="W11" s="32">
        <v>0.14267152653359749</v>
      </c>
      <c r="X11" s="32">
        <v>0.15795953909596192</v>
      </c>
      <c r="Y11" s="32">
        <v>0.17322288746801323</v>
      </c>
      <c r="Z11" s="32">
        <v>0.18752758495894839</v>
      </c>
      <c r="AA11" s="32">
        <v>0.20121160453742565</v>
      </c>
      <c r="AB11" s="32">
        <v>0.21432901272420407</v>
      </c>
      <c r="AC11" s="32">
        <v>0.22699887924964432</v>
      </c>
      <c r="AD11" s="32">
        <v>0.23928519152914782</v>
      </c>
      <c r="AE11" s="32">
        <v>0.25118905365564081</v>
      </c>
      <c r="AF11" s="32">
        <v>0.26271397008637887</v>
      </c>
      <c r="AG11" s="32">
        <v>0.27387781830932684</v>
      </c>
      <c r="AH11" s="32">
        <v>0.28469931863220665</v>
      </c>
      <c r="AI11" s="32">
        <v>0.29522517177698793</v>
      </c>
      <c r="AJ11" s="32">
        <v>0.30552020734532243</v>
      </c>
      <c r="AK11" s="32">
        <v>0.31563770656833645</v>
      </c>
      <c r="AL11" s="32">
        <v>0.32562542399380068</v>
      </c>
      <c r="AM11" s="32">
        <v>0.33552047209545977</v>
      </c>
      <c r="AN11" s="32">
        <v>0.34534985335856588</v>
      </c>
      <c r="AO11" s="32">
        <v>0.35511558575143015</v>
      </c>
      <c r="AP11" s="32">
        <v>0.36482046525465045</v>
      </c>
      <c r="AQ11" s="32">
        <v>0.37447888581864597</v>
      </c>
      <c r="AR11" s="32">
        <v>0.38410026244915318</v>
      </c>
      <c r="AS11" s="32">
        <v>0.39371051999149448</v>
      </c>
      <c r="AT11" s="32">
        <v>0.40336228609200486</v>
      </c>
      <c r="AU11" s="32">
        <v>0.41306219246539932</v>
      </c>
      <c r="AV11" s="32">
        <v>0.42280384611484101</v>
      </c>
      <c r="AW11" s="32">
        <v>0.43257289705628932</v>
      </c>
    </row>
    <row r="12" spans="1:50">
      <c r="A12" s="37"/>
      <c r="B12" t="s">
        <v>92</v>
      </c>
      <c r="C12" s="38">
        <v>0.25115167408084832</v>
      </c>
      <c r="D12" s="38">
        <v>0.25115167408084815</v>
      </c>
      <c r="E12" s="38">
        <v>0.25115167408084871</v>
      </c>
      <c r="F12" s="38">
        <v>0.24279021801566403</v>
      </c>
      <c r="G12" s="38">
        <v>0.23396523924627172</v>
      </c>
      <c r="H12" s="38">
        <v>0.22500852979009922</v>
      </c>
      <c r="I12" s="38">
        <v>0.21724639931861622</v>
      </c>
      <c r="J12" s="38">
        <v>0.2094285876846399</v>
      </c>
      <c r="K12" s="38">
        <v>0.20089694725547966</v>
      </c>
      <c r="L12" s="38">
        <v>0.19177712081293485</v>
      </c>
      <c r="M12" s="38">
        <v>0.18292088842482218</v>
      </c>
      <c r="N12" s="38">
        <v>0.17498497036020932</v>
      </c>
      <c r="O12" s="38">
        <v>0.16846037023026286</v>
      </c>
      <c r="P12" s="38">
        <v>0.16285983943445417</v>
      </c>
      <c r="Q12" s="38">
        <v>0.15710533921311884</v>
      </c>
      <c r="R12" s="38">
        <v>0.15032149868485495</v>
      </c>
      <c r="S12" s="38">
        <v>0.14341055365138339</v>
      </c>
      <c r="T12" s="38">
        <v>0.13616499217781056</v>
      </c>
      <c r="U12" s="38">
        <v>0.12895250181849727</v>
      </c>
      <c r="V12" s="38">
        <v>0.12141100122576354</v>
      </c>
      <c r="W12" s="38">
        <v>0.11429868658901578</v>
      </c>
      <c r="X12" s="38">
        <v>0.10760615063066827</v>
      </c>
      <c r="Y12" s="38">
        <v>0.10149674798743777</v>
      </c>
      <c r="Z12" s="38">
        <v>9.6120081679750516E-2</v>
      </c>
      <c r="AA12" s="38">
        <v>9.1357846094564349E-2</v>
      </c>
      <c r="AB12" s="38">
        <v>8.7103343889144119E-2</v>
      </c>
      <c r="AC12" s="38">
        <v>8.3254804979117372E-2</v>
      </c>
      <c r="AD12" s="38">
        <v>7.9711115298846738E-2</v>
      </c>
      <c r="AE12" s="38">
        <v>7.6419041803628296E-2</v>
      </c>
      <c r="AF12" s="38">
        <v>7.3339116560675793E-2</v>
      </c>
      <c r="AG12" s="38">
        <v>7.0442278607934464E-2</v>
      </c>
      <c r="AH12" s="38">
        <v>6.7701563824732233E-2</v>
      </c>
      <c r="AI12" s="38">
        <v>6.5107876928956754E-2</v>
      </c>
      <c r="AJ12" s="38">
        <v>6.2650809897461648E-2</v>
      </c>
      <c r="AK12" s="38">
        <v>6.0313922036082067E-2</v>
      </c>
      <c r="AL12" s="38">
        <v>5.8088358163187657E-2</v>
      </c>
      <c r="AM12" s="38">
        <v>5.5966460129066531E-2</v>
      </c>
      <c r="AN12" s="38">
        <v>5.3941287286506899E-2</v>
      </c>
      <c r="AO12" s="38">
        <v>5.1991001450920338E-2</v>
      </c>
      <c r="AP12" s="38">
        <v>5.0103032597297203E-2</v>
      </c>
      <c r="AQ12" s="38">
        <v>4.826942495430285E-2</v>
      </c>
      <c r="AR12" s="38">
        <v>4.6493187196959725E-2</v>
      </c>
      <c r="AS12" s="38">
        <v>4.477276771477675E-2</v>
      </c>
      <c r="AT12" s="38">
        <v>4.3100861857654868E-2</v>
      </c>
      <c r="AU12" s="38">
        <v>4.1476798790187133E-2</v>
      </c>
      <c r="AV12" s="38">
        <v>3.9900960882739173E-2</v>
      </c>
      <c r="AW12" s="38">
        <v>3.8375539271942316E-2</v>
      </c>
      <c r="AX12" s="37"/>
    </row>
    <row r="13" spans="1:50">
      <c r="A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>
      <c r="A14" s="37"/>
      <c r="B14" t="s">
        <v>93</v>
      </c>
      <c r="C14" s="33">
        <v>39.525714811669303</v>
      </c>
      <c r="D14" s="33">
        <v>40.160312947925298</v>
      </c>
      <c r="E14" s="33">
        <v>40.805099759999997</v>
      </c>
      <c r="F14" s="33">
        <v>40.497212990000001</v>
      </c>
      <c r="G14" s="33">
        <v>39.888560179999999</v>
      </c>
      <c r="H14" s="33">
        <v>39.660683030000001</v>
      </c>
      <c r="I14" s="33">
        <v>39.262373709999999</v>
      </c>
      <c r="J14" s="33">
        <v>38.682772360000001</v>
      </c>
      <c r="K14" s="33">
        <v>37.95715354</v>
      </c>
      <c r="L14" s="33">
        <v>37.355769639999998</v>
      </c>
      <c r="M14" s="33">
        <v>36.827541500000002</v>
      </c>
      <c r="N14" s="33">
        <v>36.444424400000003</v>
      </c>
      <c r="O14" s="33">
        <v>36.259084430000001</v>
      </c>
      <c r="P14" s="33">
        <v>35.938453520000003</v>
      </c>
      <c r="Q14" s="33">
        <v>35.383508749999997</v>
      </c>
      <c r="R14" s="33">
        <v>34.841515190000003</v>
      </c>
      <c r="S14" s="33">
        <v>34.218378719999997</v>
      </c>
      <c r="T14" s="33">
        <v>33.679595499999998</v>
      </c>
      <c r="U14" s="33">
        <v>33.421584090000003</v>
      </c>
      <c r="V14" s="33">
        <v>33.07774242</v>
      </c>
      <c r="W14" s="33">
        <v>32.607148940000002</v>
      </c>
      <c r="X14" s="33">
        <v>32.08501339</v>
      </c>
      <c r="Y14" s="33">
        <v>31.623400230000001</v>
      </c>
      <c r="Z14" s="33">
        <v>31.193091849999998</v>
      </c>
      <c r="AA14" s="33">
        <v>30.80653392</v>
      </c>
      <c r="AB14" s="33">
        <v>30.4679441</v>
      </c>
      <c r="AC14" s="33">
        <v>30.165501630000001</v>
      </c>
      <c r="AD14" s="33">
        <v>29.884523420000001</v>
      </c>
      <c r="AE14" s="33">
        <v>29.625405449999999</v>
      </c>
      <c r="AF14" s="33">
        <v>29.385710100000001</v>
      </c>
      <c r="AG14" s="33">
        <v>29.161238619999999</v>
      </c>
      <c r="AH14" s="33">
        <v>28.952946140000002</v>
      </c>
      <c r="AI14" s="33">
        <v>28.761867160000001</v>
      </c>
      <c r="AJ14" s="33">
        <v>28.581774849999999</v>
      </c>
      <c r="AK14" s="33">
        <v>28.411128000000001</v>
      </c>
      <c r="AL14" s="33">
        <v>28.245645369999998</v>
      </c>
      <c r="AM14" s="33">
        <v>28.083407780000002</v>
      </c>
      <c r="AN14" s="33">
        <v>27.9057599</v>
      </c>
      <c r="AO14" s="33">
        <v>27.718989409999999</v>
      </c>
      <c r="AP14" s="33">
        <v>27.5231067</v>
      </c>
      <c r="AQ14" s="33">
        <v>27.32069542</v>
      </c>
      <c r="AR14" s="33">
        <v>27.110862019999999</v>
      </c>
      <c r="AS14" s="33">
        <v>26.896576899999999</v>
      </c>
      <c r="AT14" s="33">
        <v>26.671428160000001</v>
      </c>
      <c r="AU14" s="33">
        <v>26.435633620000001</v>
      </c>
      <c r="AV14" s="33">
        <v>26.19068935</v>
      </c>
      <c r="AW14" s="33">
        <v>25.95595466</v>
      </c>
      <c r="AX14" s="37"/>
    </row>
    <row r="15" spans="1:50">
      <c r="A15" s="37"/>
      <c r="B15" t="s">
        <v>94</v>
      </c>
      <c r="C15" s="33">
        <v>0.35839918454870201</v>
      </c>
      <c r="D15" s="33">
        <v>0.36415339938413299</v>
      </c>
      <c r="E15" s="33">
        <v>0.37</v>
      </c>
      <c r="F15" s="33">
        <v>0.36103856760000003</v>
      </c>
      <c r="G15" s="33">
        <v>0.35147219359999998</v>
      </c>
      <c r="H15" s="33">
        <v>0.34163826829999999</v>
      </c>
      <c r="I15" s="33">
        <v>0.33328838690000001</v>
      </c>
      <c r="J15" s="33">
        <v>0.32476246199999997</v>
      </c>
      <c r="K15" s="33">
        <v>0.31521882820000002</v>
      </c>
      <c r="L15" s="33">
        <v>0.30476002499999999</v>
      </c>
      <c r="M15" s="33">
        <v>0.29451266030000001</v>
      </c>
      <c r="N15" s="33">
        <v>0.28535913210000002</v>
      </c>
      <c r="O15" s="33">
        <v>0.27840092859999999</v>
      </c>
      <c r="P15" s="33">
        <v>0.27257261100000002</v>
      </c>
      <c r="Q15" s="33">
        <v>0.26643679770000001</v>
      </c>
      <c r="R15" s="33">
        <v>0.2584768073</v>
      </c>
      <c r="S15" s="33">
        <v>0.25017138500000002</v>
      </c>
      <c r="T15" s="33">
        <v>0.2410293084</v>
      </c>
      <c r="U15" s="33">
        <v>0.2316882877</v>
      </c>
      <c r="V15" s="33">
        <v>0.2215755089</v>
      </c>
      <c r="W15" s="33">
        <v>0.2118338696</v>
      </c>
      <c r="X15" s="33">
        <v>0.20245592130000001</v>
      </c>
      <c r="Y15" s="33">
        <v>0.19381767899999999</v>
      </c>
      <c r="Z15" s="33">
        <v>0.18622648289999999</v>
      </c>
      <c r="AA15" s="33">
        <v>0.17951849910000001</v>
      </c>
      <c r="AB15" s="33">
        <v>0.1735212018</v>
      </c>
      <c r="AC15" s="33">
        <v>0.16806902539999999</v>
      </c>
      <c r="AD15" s="33">
        <v>0.16304748469999999</v>
      </c>
      <c r="AE15" s="33">
        <v>0.15836731670000001</v>
      </c>
      <c r="AF15" s="33">
        <v>0.15396746350000001</v>
      </c>
      <c r="AG15" s="33">
        <v>0.14980544130000001</v>
      </c>
      <c r="AH15" s="33">
        <v>0.14585446539999999</v>
      </c>
      <c r="AI15" s="33">
        <v>0.14208555589999999</v>
      </c>
      <c r="AJ15" s="33">
        <v>0.13847603789999999</v>
      </c>
      <c r="AK15" s="33">
        <v>0.13501192879999999</v>
      </c>
      <c r="AL15" s="33">
        <v>0.13167649440000001</v>
      </c>
      <c r="AM15" s="33">
        <v>0.12845363530000001</v>
      </c>
      <c r="AN15" s="33">
        <v>0.12531519150000001</v>
      </c>
      <c r="AO15" s="33">
        <v>0.12222156570000001</v>
      </c>
      <c r="AP15" s="33">
        <v>0.11915610929999999</v>
      </c>
      <c r="AQ15" s="33">
        <v>0.1161187691</v>
      </c>
      <c r="AR15" s="33">
        <v>0.11311128500000001</v>
      </c>
      <c r="AS15" s="33">
        <v>0.1101348498</v>
      </c>
      <c r="AT15" s="33">
        <v>0.1071813075</v>
      </c>
      <c r="AU15" s="33">
        <v>0.1042492272</v>
      </c>
      <c r="AV15" s="33">
        <v>0.1013430912</v>
      </c>
      <c r="AW15" s="33">
        <v>9.8512187900000006E-2</v>
      </c>
      <c r="AX15" s="37"/>
    </row>
    <row r="16" spans="1:50">
      <c r="B16" t="s">
        <v>95</v>
      </c>
      <c r="C16" s="33">
        <v>9.6518912203120095</v>
      </c>
      <c r="D16" s="33">
        <v>9.8068554558467902</v>
      </c>
      <c r="E16" s="33">
        <v>9.9643076920000002</v>
      </c>
      <c r="F16" s="33">
        <v>9.5813128180000007</v>
      </c>
      <c r="G16" s="33">
        <v>8.9040112469999997</v>
      </c>
      <c r="H16" s="33">
        <v>9.1477087800000003</v>
      </c>
      <c r="I16" s="33">
        <v>8.4624392910000008</v>
      </c>
      <c r="J16" s="33">
        <v>7.8380053749999998</v>
      </c>
      <c r="K16" s="33">
        <v>7.3692522829999998</v>
      </c>
      <c r="L16" s="33">
        <v>7.1793458140000004</v>
      </c>
      <c r="M16" s="33">
        <v>7.0367964330000001</v>
      </c>
      <c r="N16" s="33">
        <v>7.1292932740000001</v>
      </c>
      <c r="O16" s="33">
        <v>7.1049851740000003</v>
      </c>
      <c r="P16" s="33">
        <v>6.7689718020000003</v>
      </c>
      <c r="Q16" s="33">
        <v>6.3580698599999996</v>
      </c>
      <c r="R16" s="33">
        <v>6.3164980799999997</v>
      </c>
      <c r="S16" s="33">
        <v>6.0714418090000004</v>
      </c>
      <c r="T16" s="33">
        <v>6.025475095</v>
      </c>
      <c r="U16" s="33">
        <v>5.9738855099999997</v>
      </c>
      <c r="V16" s="33">
        <v>5.8917262560000001</v>
      </c>
      <c r="W16" s="33">
        <v>5.743137527</v>
      </c>
      <c r="X16" s="33">
        <v>5.566171185</v>
      </c>
      <c r="Y16" s="33">
        <v>5.3626743890000004</v>
      </c>
      <c r="Z16" s="33">
        <v>5.1925141339999996</v>
      </c>
      <c r="AA16" s="33">
        <v>5.0485432269999997</v>
      </c>
      <c r="AB16" s="33">
        <v>4.9256652780000003</v>
      </c>
      <c r="AC16" s="33">
        <v>4.8145023010000001</v>
      </c>
      <c r="AD16" s="33">
        <v>4.702354669</v>
      </c>
      <c r="AE16" s="33">
        <v>4.5917969550000004</v>
      </c>
      <c r="AF16" s="33">
        <v>4.4827335079999999</v>
      </c>
      <c r="AG16" s="33">
        <v>4.3745905560000002</v>
      </c>
      <c r="AH16" s="33">
        <v>4.2684940830000002</v>
      </c>
      <c r="AI16" s="33">
        <v>4.1661539550000004</v>
      </c>
      <c r="AJ16" s="33">
        <v>4.0662894280000002</v>
      </c>
      <c r="AK16" s="33">
        <v>3.9695253930000001</v>
      </c>
      <c r="AL16" s="33">
        <v>3.8750726850000001</v>
      </c>
      <c r="AM16" s="33">
        <v>3.7831153089999998</v>
      </c>
      <c r="AN16" s="33">
        <v>3.6780102829999999</v>
      </c>
      <c r="AO16" s="33">
        <v>3.5715814670000001</v>
      </c>
      <c r="AP16" s="33">
        <v>3.4654140820000001</v>
      </c>
      <c r="AQ16" s="33">
        <v>3.3605739059999999</v>
      </c>
      <c r="AR16" s="33">
        <v>3.2572841650000002</v>
      </c>
      <c r="AS16" s="33">
        <v>3.154436225</v>
      </c>
      <c r="AT16" s="33">
        <v>3.0519086519999998</v>
      </c>
      <c r="AU16" s="33">
        <v>2.9503733780000001</v>
      </c>
      <c r="AV16" s="33">
        <v>2.850481024</v>
      </c>
      <c r="AW16" s="33">
        <v>2.7544602419999999</v>
      </c>
    </row>
    <row r="17" spans="1:50">
      <c r="A17" s="37"/>
      <c r="B17" t="s">
        <v>96</v>
      </c>
      <c r="C17" s="33">
        <v>12.401465507675301</v>
      </c>
      <c r="D17" s="33">
        <v>12.6005750477687</v>
      </c>
      <c r="E17" s="33">
        <v>12.802881360000001</v>
      </c>
      <c r="F17" s="33">
        <v>12.95368641</v>
      </c>
      <c r="G17" s="33">
        <v>13.35322217</v>
      </c>
      <c r="H17" s="33">
        <v>13.06826229</v>
      </c>
      <c r="I17" s="33">
        <v>13.405331390000001</v>
      </c>
      <c r="J17" s="33">
        <v>13.78890805</v>
      </c>
      <c r="K17" s="33">
        <v>14.10656333</v>
      </c>
      <c r="L17" s="33">
        <v>14.15021741</v>
      </c>
      <c r="M17" s="33">
        <v>14.123883960000001</v>
      </c>
      <c r="N17" s="33">
        <v>13.942211</v>
      </c>
      <c r="O17" s="33">
        <v>13.863519030000001</v>
      </c>
      <c r="P17" s="33">
        <v>14.07741684</v>
      </c>
      <c r="Q17" s="33">
        <v>14.429743090000001</v>
      </c>
      <c r="R17" s="33">
        <v>14.4261354</v>
      </c>
      <c r="S17" s="33">
        <v>14.528128280000001</v>
      </c>
      <c r="T17" s="33">
        <v>14.3821095</v>
      </c>
      <c r="U17" s="33">
        <v>14.276065089999999</v>
      </c>
      <c r="V17" s="33">
        <v>14.123875890000001</v>
      </c>
      <c r="W17" s="33">
        <v>14.0493004</v>
      </c>
      <c r="X17" s="33">
        <v>14.004653769999999</v>
      </c>
      <c r="Y17" s="33">
        <v>13.96349393</v>
      </c>
      <c r="Z17" s="33">
        <v>13.953806950000001</v>
      </c>
      <c r="AA17" s="33">
        <v>13.964499610000001</v>
      </c>
      <c r="AB17" s="33">
        <v>13.98404103</v>
      </c>
      <c r="AC17" s="33">
        <v>14.010689230000001</v>
      </c>
      <c r="AD17" s="33">
        <v>14.056975680000001</v>
      </c>
      <c r="AE17" s="33">
        <v>14.11385507</v>
      </c>
      <c r="AF17" s="33">
        <v>14.17810212</v>
      </c>
      <c r="AG17" s="33">
        <v>14.24927155</v>
      </c>
      <c r="AH17" s="33">
        <v>14.326193569999999</v>
      </c>
      <c r="AI17" s="33">
        <v>14.40175563</v>
      </c>
      <c r="AJ17" s="33">
        <v>14.476291549999999</v>
      </c>
      <c r="AK17" s="33">
        <v>14.55029334</v>
      </c>
      <c r="AL17" s="33">
        <v>14.624012860000001</v>
      </c>
      <c r="AM17" s="33">
        <v>14.69556949</v>
      </c>
      <c r="AN17" s="33">
        <v>14.77919326</v>
      </c>
      <c r="AO17" s="33">
        <v>14.859467990000001</v>
      </c>
      <c r="AP17" s="33">
        <v>14.933987050000001</v>
      </c>
      <c r="AQ17" s="33">
        <v>15.002262290000001</v>
      </c>
      <c r="AR17" s="33">
        <v>15.06303445</v>
      </c>
      <c r="AS17" s="33">
        <v>15.11475656</v>
      </c>
      <c r="AT17" s="33">
        <v>15.160354570000001</v>
      </c>
      <c r="AU17" s="33">
        <v>15.198006339999999</v>
      </c>
      <c r="AV17" s="33">
        <v>15.22677155</v>
      </c>
      <c r="AW17" s="33">
        <v>15.257220889999999</v>
      </c>
      <c r="AX17" s="37"/>
    </row>
    <row r="18" spans="1:50">
      <c r="A18" s="37"/>
      <c r="B18" t="s">
        <v>97</v>
      </c>
      <c r="C18" s="33">
        <v>17.113958899133198</v>
      </c>
      <c r="D18" s="33">
        <v>17.388729044925601</v>
      </c>
      <c r="E18" s="33">
        <v>17.667910710000001</v>
      </c>
      <c r="F18" s="33">
        <v>17.601175189999999</v>
      </c>
      <c r="G18" s="33">
        <v>17.279854570000001</v>
      </c>
      <c r="H18" s="33">
        <v>17.103073699999999</v>
      </c>
      <c r="I18" s="33">
        <v>17.061314639999999</v>
      </c>
      <c r="J18" s="33">
        <v>16.731096470000001</v>
      </c>
      <c r="K18" s="33">
        <v>16.16611911</v>
      </c>
      <c r="L18" s="33">
        <v>15.721446390000001</v>
      </c>
      <c r="M18" s="33">
        <v>15.37234845</v>
      </c>
      <c r="N18" s="33">
        <v>15.08756099</v>
      </c>
      <c r="O18" s="33">
        <v>15.012179290000001</v>
      </c>
      <c r="P18" s="33">
        <v>14.81949227</v>
      </c>
      <c r="Q18" s="33">
        <v>14.329259</v>
      </c>
      <c r="R18" s="33">
        <v>13.84040491</v>
      </c>
      <c r="S18" s="33">
        <v>13.36863724</v>
      </c>
      <c r="T18" s="33">
        <v>13.0309816</v>
      </c>
      <c r="U18" s="33">
        <v>12.9399452</v>
      </c>
      <c r="V18" s="33">
        <v>12.84056477</v>
      </c>
      <c r="W18" s="33">
        <v>12.602877149999999</v>
      </c>
      <c r="X18" s="33">
        <v>12.311732510000001</v>
      </c>
      <c r="Y18" s="33">
        <v>12.10341423</v>
      </c>
      <c r="Z18" s="33">
        <v>11.860544279999999</v>
      </c>
      <c r="AA18" s="33">
        <v>11.613972589999999</v>
      </c>
      <c r="AB18" s="33">
        <v>11.38471659</v>
      </c>
      <c r="AC18" s="33">
        <v>11.17224107</v>
      </c>
      <c r="AD18" s="33">
        <v>10.96214559</v>
      </c>
      <c r="AE18" s="33">
        <v>10.76138611</v>
      </c>
      <c r="AF18" s="33">
        <v>10.570907010000001</v>
      </c>
      <c r="AG18" s="33">
        <v>10.387571080000001</v>
      </c>
      <c r="AH18" s="33">
        <v>10.21240401</v>
      </c>
      <c r="AI18" s="33">
        <v>10.05187203</v>
      </c>
      <c r="AJ18" s="33">
        <v>9.9007178309999997</v>
      </c>
      <c r="AK18" s="33">
        <v>9.7562973419999999</v>
      </c>
      <c r="AL18" s="33">
        <v>9.6148833299999996</v>
      </c>
      <c r="AM18" s="33">
        <v>9.4762693450000004</v>
      </c>
      <c r="AN18" s="33">
        <v>9.3232411610000003</v>
      </c>
      <c r="AO18" s="33">
        <v>9.1657183900000003</v>
      </c>
      <c r="AP18" s="33">
        <v>9.0045494569999995</v>
      </c>
      <c r="AQ18" s="33">
        <v>8.841740454</v>
      </c>
      <c r="AR18" s="33">
        <v>8.6774321160000003</v>
      </c>
      <c r="AS18" s="33">
        <v>8.5172492690000006</v>
      </c>
      <c r="AT18" s="33">
        <v>8.3519836339999998</v>
      </c>
      <c r="AU18" s="33">
        <v>8.1830046739999904</v>
      </c>
      <c r="AV18" s="33">
        <v>8.012093685</v>
      </c>
      <c r="AW18" s="33">
        <v>7.8457613410000002</v>
      </c>
      <c r="AX18" s="37"/>
    </row>
    <row r="19" spans="1:50">
      <c r="A19" s="37"/>
      <c r="B19" t="s">
        <v>69</v>
      </c>
      <c r="C19" s="33">
        <v>69.738877363267562</v>
      </c>
      <c r="D19" s="33">
        <v>70.858557597013132</v>
      </c>
      <c r="E19" s="33">
        <v>71.996214641439991</v>
      </c>
      <c r="F19" s="33">
        <v>69.310241762055597</v>
      </c>
      <c r="G19" s="33">
        <v>65.218596815186828</v>
      </c>
      <c r="H19" s="33">
        <v>64.399801985115744</v>
      </c>
      <c r="I19" s="33">
        <v>60.996739257408663</v>
      </c>
      <c r="J19" s="33">
        <v>57.287102152364781</v>
      </c>
      <c r="K19" s="33">
        <v>53.706776314006419</v>
      </c>
      <c r="L19" s="33">
        <v>51.302858481301143</v>
      </c>
      <c r="M19" s="33">
        <v>49.290985101909669</v>
      </c>
      <c r="N19" s="33">
        <v>48.175627902065074</v>
      </c>
      <c r="O19" s="33">
        <v>47.828620740995902</v>
      </c>
      <c r="P19" s="33">
        <v>46.337395540815365</v>
      </c>
      <c r="Q19" s="33">
        <v>44.124955497164137</v>
      </c>
      <c r="R19" s="33">
        <v>43.043899420349135</v>
      </c>
      <c r="S19" s="33">
        <v>41.375616077709012</v>
      </c>
      <c r="T19" s="33">
        <v>40.49343556262572</v>
      </c>
      <c r="U19" s="33">
        <v>40.005073735014264</v>
      </c>
      <c r="V19" s="33">
        <v>39.413194988338134</v>
      </c>
      <c r="W19" s="33">
        <v>38.302591845565573</v>
      </c>
      <c r="X19" s="33">
        <v>37.029116103394045</v>
      </c>
      <c r="Y19" s="33">
        <v>35.859298182672319</v>
      </c>
      <c r="Z19" s="33">
        <v>34.745588227944722</v>
      </c>
      <c r="AA19" s="33">
        <v>33.715322984829527</v>
      </c>
      <c r="AB19" s="33">
        <v>32.779902625121494</v>
      </c>
      <c r="AC19" s="33">
        <v>31.914262834277032</v>
      </c>
      <c r="AD19" s="33">
        <v>31.083327423994433</v>
      </c>
      <c r="AE19" s="33">
        <v>30.279197552104648</v>
      </c>
      <c r="AF19" s="33">
        <v>29.502355828383784</v>
      </c>
      <c r="AG19" s="33">
        <v>28.742250062631449</v>
      </c>
      <c r="AH19" s="33">
        <v>28.007068685822155</v>
      </c>
      <c r="AI19" s="33">
        <v>27.388910071791038</v>
      </c>
      <c r="AJ19" s="33">
        <v>26.794497477682086</v>
      </c>
      <c r="AK19" s="33">
        <v>26.221709647452933</v>
      </c>
      <c r="AL19" s="33">
        <v>25.661422804799777</v>
      </c>
      <c r="AM19" s="33">
        <v>25.115104406964541</v>
      </c>
      <c r="AN19" s="33">
        <v>24.492247348083474</v>
      </c>
      <c r="AO19" s="33">
        <v>23.862041583835158</v>
      </c>
      <c r="AP19" s="33">
        <v>23.230489752837094</v>
      </c>
      <c r="AQ19" s="33">
        <v>22.603637130243293</v>
      </c>
      <c r="AR19" s="33">
        <v>21.982389376398267</v>
      </c>
      <c r="AS19" s="33">
        <v>21.368755120545885</v>
      </c>
      <c r="AT19" s="33">
        <v>20.751958575926949</v>
      </c>
      <c r="AU19" s="33">
        <v>20.135993500465219</v>
      </c>
      <c r="AV19" s="33">
        <v>19.525304851974397</v>
      </c>
      <c r="AW19" s="33">
        <v>18.935383839340624</v>
      </c>
      <c r="AX19" s="37"/>
    </row>
    <row r="20" spans="1:50">
      <c r="A20" s="37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7"/>
    </row>
    <row r="21" spans="1:50">
      <c r="A21" s="37"/>
      <c r="B21" t="s">
        <v>65</v>
      </c>
      <c r="C21" s="33">
        <v>49725.773728392764</v>
      </c>
      <c r="D21" s="33">
        <v>50524.137109859344</v>
      </c>
      <c r="E21" s="33">
        <v>51334.860839430738</v>
      </c>
      <c r="F21" s="33">
        <v>50840.292121534811</v>
      </c>
      <c r="G21" s="33">
        <v>52203.780034320793</v>
      </c>
      <c r="H21" s="33">
        <v>49167.539701080546</v>
      </c>
      <c r="I21" s="33">
        <v>49895.188999939455</v>
      </c>
      <c r="J21" s="33">
        <v>51486.061483767662</v>
      </c>
      <c r="K21" s="33">
        <v>52657.665264452909</v>
      </c>
      <c r="L21" s="33">
        <v>51922.973583277198</v>
      </c>
      <c r="M21" s="33">
        <v>50769.608183007891</v>
      </c>
      <c r="N21" s="33">
        <v>48596.066274532561</v>
      </c>
      <c r="O21" s="33">
        <v>47375.373728310624</v>
      </c>
      <c r="P21" s="33">
        <v>48289.848146907745</v>
      </c>
      <c r="Q21" s="33">
        <v>50182.89725587282</v>
      </c>
      <c r="R21" s="33">
        <v>50009.496303892498</v>
      </c>
      <c r="S21" s="33">
        <v>50147.741170764988</v>
      </c>
      <c r="T21" s="33">
        <v>51760.584788118183</v>
      </c>
      <c r="U21" s="33">
        <v>53956.677999234598</v>
      </c>
      <c r="V21" s="33">
        <v>56104.377201057898</v>
      </c>
      <c r="W21" s="33">
        <v>57375.067121415042</v>
      </c>
      <c r="X21" s="33">
        <v>58198.754738355638</v>
      </c>
      <c r="Y21" s="33">
        <v>56868.706853896125</v>
      </c>
      <c r="Z21" s="33">
        <v>55604.697790643419</v>
      </c>
      <c r="AA21" s="33">
        <v>54534.276856545141</v>
      </c>
      <c r="AB21" s="33">
        <v>53709.478905116455</v>
      </c>
      <c r="AC21" s="33">
        <v>53049.453382052379</v>
      </c>
      <c r="AD21" s="33">
        <v>52371.908014842047</v>
      </c>
      <c r="AE21" s="33">
        <v>51725.623902495478</v>
      </c>
      <c r="AF21" s="33">
        <v>51108.288440085933</v>
      </c>
      <c r="AG21" s="33">
        <v>50500.238823462314</v>
      </c>
      <c r="AH21" s="33">
        <v>49910.308295266201</v>
      </c>
      <c r="AI21" s="33">
        <v>49371.687174491126</v>
      </c>
      <c r="AJ21" s="33">
        <v>48852.967446058778</v>
      </c>
      <c r="AK21" s="33">
        <v>48355.315856650981</v>
      </c>
      <c r="AL21" s="33">
        <v>47861.431498542974</v>
      </c>
      <c r="AM21" s="33">
        <v>47374.176745961107</v>
      </c>
      <c r="AN21" s="33">
        <v>46872.821347796867</v>
      </c>
      <c r="AO21" s="33">
        <v>46345.403741129536</v>
      </c>
      <c r="AP21" s="33">
        <v>45800.606638573154</v>
      </c>
      <c r="AQ21" s="33">
        <v>45247.407089095228</v>
      </c>
      <c r="AR21" s="33">
        <v>44682.512639613982</v>
      </c>
      <c r="AS21" s="33">
        <v>44209.404947346957</v>
      </c>
      <c r="AT21" s="33">
        <v>43712.357899444585</v>
      </c>
      <c r="AU21" s="33">
        <v>43193.006871986167</v>
      </c>
      <c r="AV21" s="33">
        <v>42657.952431324891</v>
      </c>
      <c r="AW21" s="33">
        <v>42150.505945301178</v>
      </c>
      <c r="AX21" s="37"/>
    </row>
    <row r="22" spans="1:50">
      <c r="A22" s="37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7"/>
    </row>
    <row r="23" spans="1:50">
      <c r="A23" s="37"/>
      <c r="B23" t="s">
        <v>98</v>
      </c>
      <c r="C23" s="33">
        <v>6239.1910323221382</v>
      </c>
      <c r="D23" s="33">
        <v>6339.3632624695847</v>
      </c>
      <c r="E23" s="33">
        <v>6441.2352664165992</v>
      </c>
      <c r="F23" s="33">
        <v>7242.1836333593783</v>
      </c>
      <c r="G23" s="33">
        <v>9562.4090613906956</v>
      </c>
      <c r="H23" s="33">
        <v>10926.499827517286</v>
      </c>
      <c r="I23" s="33">
        <v>10000.838239194407</v>
      </c>
      <c r="J23" s="33">
        <v>10885.967981941458</v>
      </c>
      <c r="K23" s="33">
        <v>12681.600378574707</v>
      </c>
      <c r="L23" s="33">
        <v>14309.535883980801</v>
      </c>
      <c r="M23" s="33">
        <v>14927.895217099112</v>
      </c>
      <c r="N23" s="33">
        <v>14618.341445809157</v>
      </c>
      <c r="O23" s="33">
        <v>12735.144999200009</v>
      </c>
      <c r="P23" s="33">
        <v>11914.036968944547</v>
      </c>
      <c r="Q23" s="33">
        <v>12980.405290814522</v>
      </c>
      <c r="R23" s="33">
        <v>16194.446323002621</v>
      </c>
      <c r="S23" s="33">
        <v>17739.886977296628</v>
      </c>
      <c r="T23" s="33">
        <v>19764.638159999999</v>
      </c>
      <c r="U23" s="33">
        <v>21909.719128877619</v>
      </c>
      <c r="V23" s="33">
        <v>24905.501800630896</v>
      </c>
      <c r="W23" s="33">
        <v>26180.780462088813</v>
      </c>
      <c r="X23" s="33">
        <v>26312.029828246679</v>
      </c>
      <c r="Y23" s="33">
        <v>26338.100130480329</v>
      </c>
      <c r="Z23" s="33">
        <v>25252.557266713822</v>
      </c>
      <c r="AA23" s="33">
        <v>24175.281330046837</v>
      </c>
      <c r="AB23" s="33">
        <v>23155.514386891689</v>
      </c>
      <c r="AC23" s="33">
        <v>22301.629630902316</v>
      </c>
      <c r="AD23" s="33">
        <v>21610.243874623542</v>
      </c>
      <c r="AE23" s="33">
        <v>20997.077259971767</v>
      </c>
      <c r="AF23" s="33">
        <v>20424.235012911649</v>
      </c>
      <c r="AG23" s="33">
        <v>19877.013481485472</v>
      </c>
      <c r="AH23" s="33">
        <v>19351.193906033601</v>
      </c>
      <c r="AI23" s="33">
        <v>18852.255411034337</v>
      </c>
      <c r="AJ23" s="33">
        <v>18396.647895165457</v>
      </c>
      <c r="AK23" s="33">
        <v>17995.481355976004</v>
      </c>
      <c r="AL23" s="33">
        <v>17649.480777023939</v>
      </c>
      <c r="AM23" s="33">
        <v>17351.629908292991</v>
      </c>
      <c r="AN23" s="33">
        <v>17096.114051653683</v>
      </c>
      <c r="AO23" s="33">
        <v>16896.009745366602</v>
      </c>
      <c r="AP23" s="33">
        <v>16721.868921758814</v>
      </c>
      <c r="AQ23" s="33">
        <v>16560.851750487043</v>
      </c>
      <c r="AR23" s="33">
        <v>16406.315473274964</v>
      </c>
      <c r="AS23" s="33">
        <v>16267.468764311399</v>
      </c>
      <c r="AT23" s="33">
        <v>16175.956871266422</v>
      </c>
      <c r="AU23" s="33">
        <v>16105.889381218631</v>
      </c>
      <c r="AV23" s="33">
        <v>16036.931084994611</v>
      </c>
      <c r="AW23" s="33">
        <v>15974.266836731984</v>
      </c>
      <c r="AX23" s="37"/>
    </row>
    <row r="24" spans="1:50">
      <c r="A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7"/>
    </row>
    <row r="25" spans="1:50">
      <c r="A25" s="37"/>
      <c r="B25" s="31" t="s">
        <v>99</v>
      </c>
      <c r="C25" s="33">
        <v>0</v>
      </c>
      <c r="D25" s="33">
        <v>0</v>
      </c>
      <c r="E25" s="33">
        <v>0</v>
      </c>
      <c r="F25" s="33">
        <v>1271.7981015540504</v>
      </c>
      <c r="G25" s="33">
        <v>1679.2523235210338</v>
      </c>
      <c r="H25" s="33">
        <v>1748.239972206542</v>
      </c>
      <c r="I25" s="33">
        <v>1400.1173529819939</v>
      </c>
      <c r="J25" s="33">
        <v>1344.6736755349318</v>
      </c>
      <c r="K25" s="33">
        <v>1056.5225896035531</v>
      </c>
      <c r="L25" s="33">
        <v>1472.4388913374285</v>
      </c>
      <c r="M25" s="33">
        <v>2057.1177878450908</v>
      </c>
      <c r="N25" s="33">
        <v>2939.5500676944762</v>
      </c>
      <c r="O25" s="33">
        <v>2320.1980946341137</v>
      </c>
      <c r="P25" s="33">
        <v>2363.2782661303418</v>
      </c>
      <c r="Q25" s="33">
        <v>1664.1253564480269</v>
      </c>
      <c r="R25" s="33">
        <v>2205.9730291600476</v>
      </c>
      <c r="S25" s="33">
        <v>2041.2589741787208</v>
      </c>
      <c r="T25" s="33">
        <v>3863.2035679999999</v>
      </c>
      <c r="U25" s="33">
        <v>3017.0185805947576</v>
      </c>
      <c r="V25" s="33">
        <v>3429.5447253223597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7"/>
    </row>
    <row r="26" spans="1:50">
      <c r="A26" s="37"/>
      <c r="B26" s="31" t="s">
        <v>100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301.09804845811851</v>
      </c>
      <c r="K26" s="33">
        <v>290.13420108292786</v>
      </c>
      <c r="L26" s="33">
        <v>281.64205535809901</v>
      </c>
      <c r="M26" s="33">
        <v>298.54024464194038</v>
      </c>
      <c r="N26" s="33">
        <v>227.48593124474144</v>
      </c>
      <c r="O26" s="33">
        <v>374.4111807802729</v>
      </c>
      <c r="P26" s="33">
        <v>870.76344906556699</v>
      </c>
      <c r="Q26" s="33">
        <v>1355.0927852399577</v>
      </c>
      <c r="R26" s="33">
        <v>3001.4598651781225</v>
      </c>
      <c r="S26" s="33">
        <v>2615.9777764638484</v>
      </c>
      <c r="T26" s="33">
        <v>3115.6047784014854</v>
      </c>
      <c r="U26" s="33">
        <v>3083.5229520109815</v>
      </c>
      <c r="V26" s="33">
        <v>3044.970327805695</v>
      </c>
      <c r="W26" s="33">
        <v>3004.6354658758487</v>
      </c>
      <c r="X26" s="33">
        <v>2960.988258184108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7"/>
    </row>
    <row r="27" spans="1:50">
      <c r="A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>
      <c r="A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>
      <c r="A29" s="37"/>
      <c r="B29" t="s">
        <v>101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>
        <v>0.3215567108917779</v>
      </c>
      <c r="S29" s="37">
        <v>0.26252911061963724</v>
      </c>
      <c r="T29" s="37">
        <v>0.35309567976434364</v>
      </c>
      <c r="U29" s="37">
        <v>0.27843996980157792</v>
      </c>
      <c r="V29" s="37">
        <v>0.25996324446528696</v>
      </c>
      <c r="W29" s="37">
        <v>0.11476493109999999</v>
      </c>
      <c r="X29" s="37">
        <v>0.11253363109999999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/>
    </row>
    <row r="30" spans="1:50">
      <c r="A30" s="37"/>
      <c r="B30" t="s">
        <v>102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>
        <v>0.13621787279177797</v>
      </c>
      <c r="S30" s="37">
        <v>0.11506606421963728</v>
      </c>
      <c r="T30" s="37">
        <v>0.19546037406434361</v>
      </c>
      <c r="U30" s="37">
        <v>0.13770229380157792</v>
      </c>
      <c r="V30" s="37">
        <v>0.13770229376528698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</v>
      </c>
      <c r="AX30" s="37"/>
    </row>
    <row r="31" spans="1:50">
      <c r="A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>
      <c r="A32" s="37"/>
      <c r="B32" t="s">
        <v>103</v>
      </c>
      <c r="C32" s="40">
        <v>113025.50297834026</v>
      </c>
      <c r="D32" s="40">
        <v>114840.16398779239</v>
      </c>
      <c r="E32" s="40">
        <v>116684.95772749014</v>
      </c>
      <c r="F32" s="40">
        <v>84925.257664284276</v>
      </c>
      <c r="G32" s="40">
        <v>87119.375360869104</v>
      </c>
      <c r="H32" s="40">
        <v>89446.675562183227</v>
      </c>
      <c r="I32" s="40">
        <v>90135.911070930539</v>
      </c>
      <c r="J32" s="40">
        <v>92397.782771753293</v>
      </c>
      <c r="K32" s="40">
        <v>95536.255998046632</v>
      </c>
      <c r="L32" s="40">
        <v>98179.490745325893</v>
      </c>
      <c r="M32" s="40">
        <v>99977.442198152959</v>
      </c>
      <c r="N32" s="40">
        <v>101258.2030895498</v>
      </c>
      <c r="O32" s="40">
        <v>108659.75823744082</v>
      </c>
      <c r="P32" s="40">
        <v>109370.62275313484</v>
      </c>
      <c r="Q32" s="40">
        <v>112134.19194158931</v>
      </c>
      <c r="R32" s="40">
        <v>110609.09361110275</v>
      </c>
      <c r="S32" s="40">
        <v>112005.55030750524</v>
      </c>
      <c r="T32" s="40">
        <v>110138.97072762734</v>
      </c>
      <c r="U32" s="40">
        <v>111382.08854570302</v>
      </c>
      <c r="V32" s="40">
        <v>116715.00651840855</v>
      </c>
      <c r="W32" s="40">
        <v>120172.39398825708</v>
      </c>
      <c r="X32" s="40">
        <v>117453.68209364696</v>
      </c>
      <c r="Y32" s="40">
        <v>117878.60970119643</v>
      </c>
      <c r="Z32" s="40">
        <v>114335.21346342197</v>
      </c>
      <c r="AA32" s="40">
        <v>111256.96744781001</v>
      </c>
      <c r="AB32" s="40">
        <v>108033.36417044762</v>
      </c>
      <c r="AC32" s="40">
        <v>104912.8130217585</v>
      </c>
      <c r="AD32" s="40">
        <v>103574.38733255392</v>
      </c>
      <c r="AE32" s="40">
        <v>102060.97851538495</v>
      </c>
      <c r="AF32" s="40">
        <v>100482.78963061531</v>
      </c>
      <c r="AG32" s="40">
        <v>98902.324126716834</v>
      </c>
      <c r="AH32" s="40">
        <v>97861.087092787828</v>
      </c>
      <c r="AI32" s="40">
        <v>96181.048941737477</v>
      </c>
      <c r="AJ32" s="40">
        <v>94235.918199084263</v>
      </c>
      <c r="AK32" s="40">
        <v>92877.283774997763</v>
      </c>
      <c r="AL32" s="40">
        <v>91471.424932939641</v>
      </c>
      <c r="AM32" s="40">
        <v>89913.310469931603</v>
      </c>
      <c r="AN32" s="40">
        <v>87453.270276528929</v>
      </c>
      <c r="AO32" s="40">
        <v>84661.406937365799</v>
      </c>
      <c r="AP32" s="40">
        <v>81872.177810706038</v>
      </c>
      <c r="AQ32" s="40">
        <v>79628.745878668342</v>
      </c>
      <c r="AR32" s="40">
        <v>76989.895123326176</v>
      </c>
      <c r="AS32" s="40">
        <v>74421.140203824238</v>
      </c>
      <c r="AT32" s="40">
        <v>72143.984568357017</v>
      </c>
      <c r="AU32" s="40">
        <v>69668.194127326293</v>
      </c>
      <c r="AV32" s="40">
        <v>67160.670124387441</v>
      </c>
      <c r="AW32" s="40">
        <v>67339.957923107926</v>
      </c>
      <c r="AX32" s="37"/>
    </row>
    <row r="33" spans="1:50">
      <c r="A33" s="37"/>
      <c r="B33" t="s">
        <v>104</v>
      </c>
      <c r="C33" s="40">
        <v>74733.173220621524</v>
      </c>
      <c r="D33" s="40">
        <v>75933.038489808547</v>
      </c>
      <c r="E33" s="40">
        <v>77153.263769910176</v>
      </c>
      <c r="F33" s="40">
        <v>45292.870392143901</v>
      </c>
      <c r="G33" s="40">
        <v>45494.143362638511</v>
      </c>
      <c r="H33" s="40">
        <v>46419.524323896716</v>
      </c>
      <c r="I33" s="40">
        <v>47585.709686403621</v>
      </c>
      <c r="J33" s="40">
        <v>48920.734938429916</v>
      </c>
      <c r="K33" s="40">
        <v>50045.703191315086</v>
      </c>
      <c r="L33" s="40">
        <v>51357.474457619253</v>
      </c>
      <c r="M33" s="40">
        <v>52921.968228113743</v>
      </c>
      <c r="N33" s="40">
        <v>55072.741577533205</v>
      </c>
      <c r="O33" s="40">
        <v>63642.882198539228</v>
      </c>
      <c r="P33" s="40">
        <v>65134.556882589437</v>
      </c>
      <c r="Q33" s="40">
        <v>66080.34062322315</v>
      </c>
      <c r="R33" s="40">
        <v>63808.970437435863</v>
      </c>
      <c r="S33" s="40">
        <v>63454.4202503255</v>
      </c>
      <c r="T33" s="40">
        <v>62480.171617091728</v>
      </c>
      <c r="U33" s="40">
        <v>61387.924097360024</v>
      </c>
      <c r="V33" s="40">
        <v>64829.418289024827</v>
      </c>
      <c r="W33" s="40">
        <v>64284.669845712335</v>
      </c>
      <c r="X33" s="40">
        <v>62172.01036011571</v>
      </c>
      <c r="Y33" s="40">
        <v>60271.088885380086</v>
      </c>
      <c r="Z33" s="40">
        <v>58427.579987523182</v>
      </c>
      <c r="AA33" s="40">
        <v>56983.631353707045</v>
      </c>
      <c r="AB33" s="40">
        <v>55280.263982800672</v>
      </c>
      <c r="AC33" s="40">
        <v>53459.898640120919</v>
      </c>
      <c r="AD33" s="40">
        <v>53201.909989867803</v>
      </c>
      <c r="AE33" s="40">
        <v>52646.716147166619</v>
      </c>
      <c r="AF33" s="40">
        <v>51951.463831529145</v>
      </c>
      <c r="AG33" s="40">
        <v>51202.143774150805</v>
      </c>
      <c r="AH33" s="40">
        <v>50951.413354872377</v>
      </c>
      <c r="AI33" s="40">
        <v>50022.800771890041</v>
      </c>
      <c r="AJ33" s="40">
        <v>48779.0900315545</v>
      </c>
      <c r="AK33" s="40">
        <v>48065.342303463083</v>
      </c>
      <c r="AL33" s="40">
        <v>47250.172890455236</v>
      </c>
      <c r="AM33" s="40">
        <v>46238.607847036074</v>
      </c>
      <c r="AN33" s="40">
        <v>44291.742048423759</v>
      </c>
      <c r="AO33" s="40">
        <v>41967.855102100257</v>
      </c>
      <c r="AP33" s="40">
        <v>39632.135648639771</v>
      </c>
      <c r="AQ33" s="40">
        <v>37839.574360123625</v>
      </c>
      <c r="AR33" s="40">
        <v>35657.457511834407</v>
      </c>
      <c r="AS33" s="40">
        <v>33545.082781073084</v>
      </c>
      <c r="AT33" s="40">
        <v>31689.045754875515</v>
      </c>
      <c r="AU33" s="40">
        <v>29625.515292291166</v>
      </c>
      <c r="AV33" s="40">
        <v>27541.652051327466</v>
      </c>
      <c r="AW33" s="40">
        <v>28150.997929855221</v>
      </c>
      <c r="AX33" s="37"/>
    </row>
    <row r="34" spans="1:50">
      <c r="A34" s="37"/>
      <c r="B34" t="s">
        <v>105</v>
      </c>
      <c r="C34" s="40">
        <v>6239.1910323221382</v>
      </c>
      <c r="D34" s="40">
        <v>6339.3632624695847</v>
      </c>
      <c r="E34" s="40">
        <v>6441.2352664165992</v>
      </c>
      <c r="F34" s="40">
        <v>7242.1836333593783</v>
      </c>
      <c r="G34" s="40">
        <v>9562.4090613906956</v>
      </c>
      <c r="H34" s="40">
        <v>10926.499827517286</v>
      </c>
      <c r="I34" s="40">
        <v>10000.838239194407</v>
      </c>
      <c r="J34" s="40">
        <v>10885.967981941458</v>
      </c>
      <c r="K34" s="40">
        <v>12681.600378574707</v>
      </c>
      <c r="L34" s="40">
        <v>14309.535883980801</v>
      </c>
      <c r="M34" s="40">
        <v>14927.895217099112</v>
      </c>
      <c r="N34" s="40">
        <v>14618.341445809157</v>
      </c>
      <c r="O34" s="40">
        <v>12735.144999200009</v>
      </c>
      <c r="P34" s="40">
        <v>11914.036968944547</v>
      </c>
      <c r="Q34" s="40">
        <v>12980.405290814522</v>
      </c>
      <c r="R34" s="40">
        <v>16194.446323002621</v>
      </c>
      <c r="S34" s="40">
        <v>17739.886977296628</v>
      </c>
      <c r="T34" s="40">
        <v>19764.638159999999</v>
      </c>
      <c r="U34" s="40">
        <v>21909.719128877619</v>
      </c>
      <c r="V34" s="40">
        <v>24905.501800630896</v>
      </c>
      <c r="W34" s="40">
        <v>26180.780462088813</v>
      </c>
      <c r="X34" s="40">
        <v>26312.029828246679</v>
      </c>
      <c r="Y34" s="40">
        <v>26338.100130480329</v>
      </c>
      <c r="Z34" s="40">
        <v>25252.557266713822</v>
      </c>
      <c r="AA34" s="40">
        <v>24175.281330046837</v>
      </c>
      <c r="AB34" s="40">
        <v>23155.514386891689</v>
      </c>
      <c r="AC34" s="40">
        <v>22301.629630902316</v>
      </c>
      <c r="AD34" s="40">
        <v>21610.243874623542</v>
      </c>
      <c r="AE34" s="40">
        <v>20997.077259971767</v>
      </c>
      <c r="AF34" s="40">
        <v>20424.235012911649</v>
      </c>
      <c r="AG34" s="40">
        <v>19877.013481485472</v>
      </c>
      <c r="AH34" s="40">
        <v>19351.193906033601</v>
      </c>
      <c r="AI34" s="40">
        <v>18852.255411034337</v>
      </c>
      <c r="AJ34" s="40">
        <v>18396.647895165457</v>
      </c>
      <c r="AK34" s="40">
        <v>17995.481355976004</v>
      </c>
      <c r="AL34" s="40">
        <v>17649.480777023939</v>
      </c>
      <c r="AM34" s="40">
        <v>17351.629908292991</v>
      </c>
      <c r="AN34" s="40">
        <v>17096.114051653683</v>
      </c>
      <c r="AO34" s="40">
        <v>16896.009745366602</v>
      </c>
      <c r="AP34" s="40">
        <v>16721.868921758814</v>
      </c>
      <c r="AQ34" s="40">
        <v>16560.851750487043</v>
      </c>
      <c r="AR34" s="40">
        <v>16406.315473274964</v>
      </c>
      <c r="AS34" s="40">
        <v>16267.468764311399</v>
      </c>
      <c r="AT34" s="40">
        <v>16175.956871266422</v>
      </c>
      <c r="AU34" s="40">
        <v>16105.889381218631</v>
      </c>
      <c r="AV34" s="40">
        <v>16036.931084994611</v>
      </c>
      <c r="AW34" s="40">
        <v>15974.266836731984</v>
      </c>
      <c r="AX34" s="37"/>
    </row>
    <row r="35" spans="1:50">
      <c r="A35" s="37"/>
      <c r="B35" t="s">
        <v>106</v>
      </c>
      <c r="C35" s="40">
        <v>32053.138725396595</v>
      </c>
      <c r="D35" s="40">
        <v>32567.762235514252</v>
      </c>
      <c r="E35" s="40">
        <v>33090.458691163367</v>
      </c>
      <c r="F35" s="40">
        <v>32390.203638780993</v>
      </c>
      <c r="G35" s="40">
        <v>32062.822936839897</v>
      </c>
      <c r="H35" s="40">
        <v>32100.651410769227</v>
      </c>
      <c r="I35" s="40">
        <v>32549.363145332507</v>
      </c>
      <c r="J35" s="40">
        <v>32591.079851381917</v>
      </c>
      <c r="K35" s="40">
        <v>32808.952428156837</v>
      </c>
      <c r="L35" s="40">
        <v>32512.480403725844</v>
      </c>
      <c r="M35" s="40">
        <v>32127.578752940099</v>
      </c>
      <c r="N35" s="40">
        <v>31567.120066207441</v>
      </c>
      <c r="O35" s="40">
        <v>32281.731039701583</v>
      </c>
      <c r="P35" s="40">
        <v>32322.028901600861</v>
      </c>
      <c r="Q35" s="40">
        <v>33073.446027551632</v>
      </c>
      <c r="R35" s="40">
        <v>30605.676850664269</v>
      </c>
      <c r="S35" s="40">
        <v>30811.243079883105</v>
      </c>
      <c r="T35" s="40">
        <v>27894.160950535617</v>
      </c>
      <c r="U35" s="40">
        <v>28084.445319465376</v>
      </c>
      <c r="V35" s="40">
        <v>26980.086428752824</v>
      </c>
      <c r="W35" s="40">
        <v>29706.943680455937</v>
      </c>
      <c r="X35" s="40">
        <v>28969.641905284574</v>
      </c>
      <c r="Y35" s="40">
        <v>31269.420685336023</v>
      </c>
      <c r="Z35" s="40">
        <v>30655.076209184961</v>
      </c>
      <c r="AA35" s="40">
        <v>30098.054764056127</v>
      </c>
      <c r="AB35" s="40">
        <v>29597.58580075526</v>
      </c>
      <c r="AC35" s="40">
        <v>29151.284750735256</v>
      </c>
      <c r="AD35" s="40">
        <v>28762.233468062564</v>
      </c>
      <c r="AE35" s="40">
        <v>28417.185108246573</v>
      </c>
      <c r="AF35" s="40">
        <v>28107.090786174522</v>
      </c>
      <c r="AG35" s="40">
        <v>27823.166871080553</v>
      </c>
      <c r="AH35" s="40">
        <v>27558.47983188185</v>
      </c>
      <c r="AI35" s="40">
        <v>27305.992758813096</v>
      </c>
      <c r="AJ35" s="40">
        <v>27060.180272364305</v>
      </c>
      <c r="AK35" s="40">
        <v>26816.460115558672</v>
      </c>
      <c r="AL35" s="40">
        <v>26571.771265460469</v>
      </c>
      <c r="AM35" s="40">
        <v>26323.072714602538</v>
      </c>
      <c r="AN35" s="40">
        <v>26065.414176451486</v>
      </c>
      <c r="AO35" s="40">
        <v>25797.54208989894</v>
      </c>
      <c r="AP35" s="40">
        <v>25518.173240307457</v>
      </c>
      <c r="AQ35" s="40">
        <v>25228.31976805767</v>
      </c>
      <c r="AR35" s="40">
        <v>24926.122138216801</v>
      </c>
      <c r="AS35" s="40">
        <v>24608.588658439752</v>
      </c>
      <c r="AT35" s="40">
        <v>24278.981942215076</v>
      </c>
      <c r="AU35" s="40">
        <v>23936.789453816498</v>
      </c>
      <c r="AV35" s="40">
        <v>23582.086988065363</v>
      </c>
      <c r="AW35" s="40">
        <v>23214.69315652072</v>
      </c>
      <c r="AX35" s="37"/>
    </row>
    <row r="36" spans="1:50">
      <c r="A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>
      <c r="A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>
      <c r="A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>
      <c r="A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>
      <c r="A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>
      <c r="A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>
      <c r="A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>
      <c r="A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>
      <c r="A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>
      <c r="A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>
      <c r="A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>
      <c r="A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>
      <c r="A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>
      <c r="A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</sheetData>
  <pageMargins left="0.7" right="0.7" top="0.75" bottom="0.75" header="0.3" footer="0.3"/>
  <pageSetup paperSize="9" orientation="portrait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F081-FE7A-4102-A616-E62ED22431B0}">
  <sheetPr>
    <tabColor theme="8" tint="0.59999389629810485"/>
  </sheetPr>
  <dimension ref="A1:AX54"/>
  <sheetViews>
    <sheetView workbookViewId="0">
      <pane xSplit="2" ySplit="1" topLeftCell="C20" activePane="bottomRight" state="frozen"/>
      <selection activeCell="C20" sqref="C20"/>
      <selection pane="topRight" activeCell="C20" sqref="C20"/>
      <selection pane="bottomLeft" activeCell="C20" sqref="C20"/>
      <selection pane="bottomRight" activeCell="X42" sqref="X42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B3" t="s">
        <v>83</v>
      </c>
      <c r="C3" s="9">
        <v>2318.13152443746</v>
      </c>
      <c r="D3" s="9">
        <v>2355.3498758831902</v>
      </c>
      <c r="E3" s="9">
        <v>2393.1657799999998</v>
      </c>
      <c r="F3" s="9">
        <v>2417.743066</v>
      </c>
      <c r="G3" s="9">
        <v>2442.5727550000001</v>
      </c>
      <c r="H3" s="9">
        <v>2467.65744</v>
      </c>
      <c r="I3" s="9">
        <v>2492.9997389999999</v>
      </c>
      <c r="J3" s="9">
        <v>2518.6022969999999</v>
      </c>
      <c r="K3" s="9">
        <v>2544.4677889999998</v>
      </c>
      <c r="L3" s="9">
        <v>2570.5989129999998</v>
      </c>
      <c r="M3" s="9">
        <v>2596.9983980000002</v>
      </c>
      <c r="N3" s="9">
        <v>2623.6689999999999</v>
      </c>
      <c r="O3" s="9">
        <v>2653.9884459999998</v>
      </c>
      <c r="P3" s="9">
        <v>2684.6582669999998</v>
      </c>
      <c r="Q3" s="9">
        <v>2715.6825130000002</v>
      </c>
      <c r="R3" s="9">
        <v>2745.4671250000001</v>
      </c>
      <c r="S3" s="9">
        <v>2775.1517399999998</v>
      </c>
      <c r="T3" s="9">
        <v>2804.2295709999999</v>
      </c>
      <c r="U3" s="9">
        <v>2833.057577</v>
      </c>
      <c r="V3" s="9">
        <v>2863.7831890000002</v>
      </c>
      <c r="W3" s="9">
        <v>2893.2943919999998</v>
      </c>
      <c r="X3" s="9">
        <v>2920.6834960000001</v>
      </c>
      <c r="Y3" s="9">
        <v>2946.0163050000001</v>
      </c>
      <c r="Z3" s="9">
        <v>2969.1923109999998</v>
      </c>
      <c r="AA3" s="9">
        <v>2990.3332730000002</v>
      </c>
      <c r="AB3" s="9">
        <v>3009.2612450000001</v>
      </c>
      <c r="AC3" s="9">
        <v>3025.8887220000001</v>
      </c>
      <c r="AD3" s="9">
        <v>3041.8177479999999</v>
      </c>
      <c r="AE3" s="9">
        <v>3056.9036289999999</v>
      </c>
      <c r="AF3" s="9">
        <v>3071.0895609999998</v>
      </c>
      <c r="AG3" s="9">
        <v>3084.3635640000002</v>
      </c>
      <c r="AH3" s="9">
        <v>3096.9837219999999</v>
      </c>
      <c r="AI3" s="9">
        <v>3108.626593</v>
      </c>
      <c r="AJ3" s="9">
        <v>3119.1464190000002</v>
      </c>
      <c r="AK3" s="9">
        <v>3128.8041459999999</v>
      </c>
      <c r="AL3" s="9">
        <v>3137.5466540000002</v>
      </c>
      <c r="AM3" s="9">
        <v>3145.2756850000001</v>
      </c>
      <c r="AN3" s="9">
        <v>3152.7797169999999</v>
      </c>
      <c r="AO3" s="9">
        <v>3159.874851</v>
      </c>
      <c r="AP3" s="9">
        <v>3166.5585679999999</v>
      </c>
      <c r="AQ3" s="9">
        <v>3173.1031410000001</v>
      </c>
      <c r="AR3" s="9">
        <v>3179.3241320000002</v>
      </c>
      <c r="AS3" s="9">
        <v>3185.2655490000002</v>
      </c>
      <c r="AT3" s="9">
        <v>3191.0639059999999</v>
      </c>
      <c r="AU3" s="9">
        <v>3196.6260010000001</v>
      </c>
      <c r="AV3" s="9">
        <v>3201.9504139999999</v>
      </c>
      <c r="AW3" s="9">
        <v>3207.035723</v>
      </c>
    </row>
    <row r="4" spans="1:50">
      <c r="B4" t="s">
        <v>84</v>
      </c>
      <c r="C4" s="32">
        <v>2.7625624832392507E-4</v>
      </c>
      <c r="D4" s="32">
        <v>2.7625624832392523E-4</v>
      </c>
      <c r="E4" s="32">
        <v>2.7625624832392512E-4</v>
      </c>
      <c r="F4" s="32">
        <v>5.4192179244574867E-4</v>
      </c>
      <c r="G4" s="32">
        <v>3.0784921483331621E-3</v>
      </c>
      <c r="H4" s="32">
        <v>6.7103313010901553E-3</v>
      </c>
      <c r="I4" s="32">
        <v>1.0644034535937832E-2</v>
      </c>
      <c r="J4" s="32">
        <v>1.4689183700843739E-2</v>
      </c>
      <c r="K4" s="32">
        <v>1.8929403774818231E-2</v>
      </c>
      <c r="L4" s="32">
        <v>2.3287885701366123E-2</v>
      </c>
      <c r="M4" s="32">
        <v>2.7952963596706851E-2</v>
      </c>
      <c r="N4" s="32">
        <v>3.2955737507284651E-2</v>
      </c>
      <c r="O4" s="32">
        <v>3.8442528698182585E-2</v>
      </c>
      <c r="P4" s="32">
        <v>4.4183360935747734E-2</v>
      </c>
      <c r="Q4" s="32">
        <v>5.0328902861702086E-2</v>
      </c>
      <c r="R4" s="32">
        <v>5.6793562807640613E-2</v>
      </c>
      <c r="S4" s="32">
        <v>6.4173494491512023E-2</v>
      </c>
      <c r="T4" s="32">
        <v>7.1993987470863885E-2</v>
      </c>
      <c r="U4" s="32">
        <v>8.1154038649458762E-2</v>
      </c>
      <c r="V4" s="32">
        <v>9.11007898230944E-2</v>
      </c>
      <c r="W4" s="32">
        <v>0.10276358403835734</v>
      </c>
      <c r="X4" s="32">
        <v>0.11715968966464144</v>
      </c>
      <c r="Y4" s="32">
        <v>0.13354433162242799</v>
      </c>
      <c r="Z4" s="32">
        <v>0.15129379553347497</v>
      </c>
      <c r="AA4" s="32">
        <v>0.16951372964908984</v>
      </c>
      <c r="AB4" s="32">
        <v>0.18791933114467765</v>
      </c>
      <c r="AC4" s="32">
        <v>0.20619548777973865</v>
      </c>
      <c r="AD4" s="32">
        <v>0.22434489605719796</v>
      </c>
      <c r="AE4" s="32">
        <v>0.24254010367429873</v>
      </c>
      <c r="AF4" s="32">
        <v>0.2604308579133619</v>
      </c>
      <c r="AG4" s="32">
        <v>0.27803007768250237</v>
      </c>
      <c r="AH4" s="32">
        <v>0.29547703428323024</v>
      </c>
      <c r="AI4" s="32">
        <v>0.31294483811295121</v>
      </c>
      <c r="AJ4" s="32">
        <v>0.33059936933983347</v>
      </c>
      <c r="AK4" s="32">
        <v>0.3485153058858162</v>
      </c>
      <c r="AL4" s="32">
        <v>0.36659275250413537</v>
      </c>
      <c r="AM4" s="32">
        <v>0.38471547081571644</v>
      </c>
      <c r="AN4" s="32">
        <v>0.40270548911299026</v>
      </c>
      <c r="AO4" s="32">
        <v>0.42048614063924522</v>
      </c>
      <c r="AP4" s="32">
        <v>0.43794916475392981</v>
      </c>
      <c r="AQ4" s="32">
        <v>0.45499353876817455</v>
      </c>
      <c r="AR4" s="32">
        <v>0.47159426209771554</v>
      </c>
      <c r="AS4" s="32">
        <v>0.48772483301674013</v>
      </c>
      <c r="AT4" s="32">
        <v>0.50335896688870641</v>
      </c>
      <c r="AU4" s="32">
        <v>0.51849873287694626</v>
      </c>
      <c r="AV4" s="32">
        <v>0.53314409696539422</v>
      </c>
      <c r="AW4" s="32">
        <v>0.54730533102951662</v>
      </c>
    </row>
    <row r="5" spans="1:50">
      <c r="B5" t="s">
        <v>85</v>
      </c>
      <c r="C5" s="32">
        <v>1.7713701388459596E-2</v>
      </c>
      <c r="D5" s="32">
        <v>1.7713701388459593E-2</v>
      </c>
      <c r="E5" s="32">
        <v>1.77137013884596E-2</v>
      </c>
      <c r="F5" s="32">
        <v>1.877469743098004E-2</v>
      </c>
      <c r="G5" s="32">
        <v>1.8502328336991544E-2</v>
      </c>
      <c r="H5" s="32">
        <v>1.7891647942836018E-2</v>
      </c>
      <c r="I5" s="32">
        <v>1.7516234633669168E-2</v>
      </c>
      <c r="J5" s="32">
        <v>1.7847241755294882E-2</v>
      </c>
      <c r="K5" s="32">
        <v>1.8742399336382401E-2</v>
      </c>
      <c r="L5" s="32">
        <v>2.0060913322264364E-2</v>
      </c>
      <c r="M5" s="32">
        <v>2.1537585838741824E-2</v>
      </c>
      <c r="N5" s="32">
        <v>2.2921466438792393E-2</v>
      </c>
      <c r="O5" s="32">
        <v>2.3479205187918892E-2</v>
      </c>
      <c r="P5" s="32">
        <v>2.394606464078506E-2</v>
      </c>
      <c r="Q5" s="32">
        <v>2.4457285445575943E-2</v>
      </c>
      <c r="R5" s="32">
        <v>2.5989387456242078E-2</v>
      </c>
      <c r="S5" s="32">
        <v>2.7459836120528672E-2</v>
      </c>
      <c r="T5" s="32">
        <v>2.9623940599975935E-2</v>
      </c>
      <c r="U5" s="32">
        <v>3.2167608734765929E-2</v>
      </c>
      <c r="V5" s="32">
        <v>3.6329286658159793E-2</v>
      </c>
      <c r="W5" s="32">
        <v>4.1880429428489345E-2</v>
      </c>
      <c r="X5" s="32">
        <v>4.7531819654586763E-2</v>
      </c>
      <c r="Y5" s="32">
        <v>5.2194935967946048E-2</v>
      </c>
      <c r="Z5" s="32">
        <v>5.5419764658012412E-2</v>
      </c>
      <c r="AA5" s="32">
        <v>5.7492122283588687E-2</v>
      </c>
      <c r="AB5" s="32">
        <v>5.8697963858568222E-2</v>
      </c>
      <c r="AC5" s="32">
        <v>5.9381706701109808E-2</v>
      </c>
      <c r="AD5" s="32">
        <v>5.9974296592867411E-2</v>
      </c>
      <c r="AE5" s="32">
        <v>6.0250549560258972E-2</v>
      </c>
      <c r="AF5" s="32">
        <v>6.0178769042418041E-2</v>
      </c>
      <c r="AG5" s="32">
        <v>5.9963476763467569E-2</v>
      </c>
      <c r="AH5" s="32">
        <v>6.0030788014584217E-2</v>
      </c>
      <c r="AI5" s="32">
        <v>6.0497677631492872E-2</v>
      </c>
      <c r="AJ5" s="32">
        <v>6.1075914628296264E-2</v>
      </c>
      <c r="AK5" s="32">
        <v>6.1399195326942019E-2</v>
      </c>
      <c r="AL5" s="32">
        <v>6.1292417805112263E-2</v>
      </c>
      <c r="AM5" s="32">
        <v>6.0889783370451991E-2</v>
      </c>
      <c r="AN5" s="32">
        <v>6.0256948233849597E-2</v>
      </c>
      <c r="AO5" s="32">
        <v>5.9306082119263019E-2</v>
      </c>
      <c r="AP5" s="32">
        <v>5.8104254934469288E-2</v>
      </c>
      <c r="AQ5" s="32">
        <v>5.6752618429934613E-2</v>
      </c>
      <c r="AR5" s="32">
        <v>5.530738172624923E-2</v>
      </c>
      <c r="AS5" s="32">
        <v>5.3812537247895247E-2</v>
      </c>
      <c r="AT5" s="32">
        <v>5.2287739642654464E-2</v>
      </c>
      <c r="AU5" s="32">
        <v>5.0736613870144137E-2</v>
      </c>
      <c r="AV5" s="32">
        <v>4.918682313485695E-2</v>
      </c>
      <c r="AW5" s="32">
        <v>4.7663870659042235E-2</v>
      </c>
    </row>
    <row r="6" spans="1:50">
      <c r="B6" t="s">
        <v>86</v>
      </c>
      <c r="C6" s="32">
        <v>0.12575058882882745</v>
      </c>
      <c r="D6" s="32">
        <v>0.12575058882882711</v>
      </c>
      <c r="E6" s="32">
        <v>0.12575058882882739</v>
      </c>
      <c r="F6" s="32">
        <v>0.13498371472529333</v>
      </c>
      <c r="G6" s="32">
        <v>0.14413594451969561</v>
      </c>
      <c r="H6" s="32">
        <v>0.15298598078508011</v>
      </c>
      <c r="I6" s="32">
        <v>0.15996445882499952</v>
      </c>
      <c r="J6" s="32">
        <v>0.16659508505959247</v>
      </c>
      <c r="K6" s="32">
        <v>0.17372524518132149</v>
      </c>
      <c r="L6" s="32">
        <v>0.18156125412630642</v>
      </c>
      <c r="M6" s="32">
        <v>0.18920454262829314</v>
      </c>
      <c r="N6" s="32">
        <v>0.19594584938115286</v>
      </c>
      <c r="O6" s="32">
        <v>0.20107035484810848</v>
      </c>
      <c r="P6" s="32">
        <v>0.20521139620337384</v>
      </c>
      <c r="Q6" s="32">
        <v>0.20952364426850068</v>
      </c>
      <c r="R6" s="32">
        <v>0.21534536852266986</v>
      </c>
      <c r="S6" s="32">
        <v>0.22114342028735337</v>
      </c>
      <c r="T6" s="32">
        <v>0.22774839999003776</v>
      </c>
      <c r="U6" s="32">
        <v>0.23406531458573318</v>
      </c>
      <c r="V6" s="32">
        <v>0.24138623966201375</v>
      </c>
      <c r="W6" s="32">
        <v>0.24945285450233576</v>
      </c>
      <c r="X6" s="32">
        <v>0.25752016434854397</v>
      </c>
      <c r="Y6" s="32">
        <v>0.26502454265948128</v>
      </c>
      <c r="Z6" s="32">
        <v>0.27090985357196018</v>
      </c>
      <c r="AA6" s="32">
        <v>0.27509018353487047</v>
      </c>
      <c r="AB6" s="32">
        <v>0.27753479841196038</v>
      </c>
      <c r="AC6" s="32">
        <v>0.27858585409010955</v>
      </c>
      <c r="AD6" s="32">
        <v>0.27854489617502226</v>
      </c>
      <c r="AE6" s="32">
        <v>0.27751459396759415</v>
      </c>
      <c r="AF6" s="32">
        <v>0.27586447929057972</v>
      </c>
      <c r="AG6" s="32">
        <v>0.27369336272576977</v>
      </c>
      <c r="AH6" s="32">
        <v>0.27087188190264566</v>
      </c>
      <c r="AI6" s="32">
        <v>0.2673299225681558</v>
      </c>
      <c r="AJ6" s="32">
        <v>0.2631569338008688</v>
      </c>
      <c r="AK6" s="32">
        <v>0.25848738050093339</v>
      </c>
      <c r="AL6" s="32">
        <v>0.2534687819816559</v>
      </c>
      <c r="AM6" s="32">
        <v>0.24818829157737249</v>
      </c>
      <c r="AN6" s="32">
        <v>0.24269878325914138</v>
      </c>
      <c r="AO6" s="32">
        <v>0.23714200784339862</v>
      </c>
      <c r="AP6" s="32">
        <v>0.23157346954209249</v>
      </c>
      <c r="AQ6" s="32">
        <v>0.22602396487936915</v>
      </c>
      <c r="AR6" s="32">
        <v>0.22049767447240576</v>
      </c>
      <c r="AS6" s="32">
        <v>0.2150197273238395</v>
      </c>
      <c r="AT6" s="32">
        <v>0.20965558218438263</v>
      </c>
      <c r="AU6" s="32">
        <v>0.20443135718584801</v>
      </c>
      <c r="AV6" s="32">
        <v>0.19934621470374839</v>
      </c>
      <c r="AW6" s="32">
        <v>0.19438840809569616</v>
      </c>
    </row>
    <row r="7" spans="1:50">
      <c r="B7" t="s">
        <v>87</v>
      </c>
      <c r="C7" s="32">
        <v>0.27637430617113351</v>
      </c>
      <c r="D7" s="32">
        <v>0.27637430617113345</v>
      </c>
      <c r="E7" s="32">
        <v>0.27637430617113368</v>
      </c>
      <c r="F7" s="32">
        <v>0.28208087612399751</v>
      </c>
      <c r="G7" s="32">
        <v>0.28783338545835863</v>
      </c>
      <c r="H7" s="32">
        <v>0.29341936403458013</v>
      </c>
      <c r="I7" s="32">
        <v>0.29784954313627388</v>
      </c>
      <c r="J7" s="32">
        <v>0.30207303431995558</v>
      </c>
      <c r="K7" s="32">
        <v>0.30663191280037072</v>
      </c>
      <c r="L7" s="32">
        <v>0.31130942196115369</v>
      </c>
      <c r="M7" s="32">
        <v>0.31533706571812831</v>
      </c>
      <c r="N7" s="32">
        <v>0.31822739484287077</v>
      </c>
      <c r="O7" s="32">
        <v>0.32011130729692711</v>
      </c>
      <c r="P7" s="32">
        <v>0.3209157263292014</v>
      </c>
      <c r="Q7" s="32">
        <v>0.32164018025622571</v>
      </c>
      <c r="R7" s="32">
        <v>0.32210525310879473</v>
      </c>
      <c r="S7" s="32">
        <v>0.32218184047838772</v>
      </c>
      <c r="T7" s="32">
        <v>0.32140828658282489</v>
      </c>
      <c r="U7" s="32">
        <v>0.31932825409005089</v>
      </c>
      <c r="V7" s="32">
        <v>0.31506064972574294</v>
      </c>
      <c r="W7" s="32">
        <v>0.30798911758302683</v>
      </c>
      <c r="X7" s="32">
        <v>0.29923379667702277</v>
      </c>
      <c r="Y7" s="32">
        <v>0.29004492760266648</v>
      </c>
      <c r="Z7" s="32">
        <v>0.28103216848186158</v>
      </c>
      <c r="AA7" s="32">
        <v>0.27236289367937616</v>
      </c>
      <c r="AB7" s="32">
        <v>0.26399967657178264</v>
      </c>
      <c r="AC7" s="32">
        <v>0.25586244968991295</v>
      </c>
      <c r="AD7" s="32">
        <v>0.24784992624745511</v>
      </c>
      <c r="AE7" s="32">
        <v>0.2400657109822156</v>
      </c>
      <c r="AF7" s="32">
        <v>0.232612326638689</v>
      </c>
      <c r="AG7" s="32">
        <v>0.2253615874318505</v>
      </c>
      <c r="AH7" s="32">
        <v>0.21794273370094258</v>
      </c>
      <c r="AI7" s="32">
        <v>0.21012049870217397</v>
      </c>
      <c r="AJ7" s="32">
        <v>0.20202800617549335</v>
      </c>
      <c r="AK7" s="32">
        <v>0.19392843354407904</v>
      </c>
      <c r="AL7" s="32">
        <v>0.18601989744309311</v>
      </c>
      <c r="AM7" s="32">
        <v>0.17832409759019266</v>
      </c>
      <c r="AN7" s="32">
        <v>0.17097101199094017</v>
      </c>
      <c r="AO7" s="32">
        <v>0.16400928398667142</v>
      </c>
      <c r="AP7" s="32">
        <v>0.15744605138154513</v>
      </c>
      <c r="AQ7" s="32">
        <v>0.15126211956310309</v>
      </c>
      <c r="AR7" s="32">
        <v>0.14541155462786265</v>
      </c>
      <c r="AS7" s="32">
        <v>0.13986964017485751</v>
      </c>
      <c r="AT7" s="32">
        <v>0.1346367980572809</v>
      </c>
      <c r="AU7" s="32">
        <v>0.12969569285562474</v>
      </c>
      <c r="AV7" s="32">
        <v>0.12501420769971988</v>
      </c>
      <c r="AW7" s="32">
        <v>0.12074145311913632</v>
      </c>
    </row>
    <row r="8" spans="1:50">
      <c r="B8" t="s">
        <v>88</v>
      </c>
      <c r="C8" s="32">
        <v>0.32873347328240649</v>
      </c>
      <c r="D8" s="32">
        <v>0.32873347328240687</v>
      </c>
      <c r="E8" s="32">
        <v>0.32873347328240671</v>
      </c>
      <c r="F8" s="32">
        <v>0.32082857186446789</v>
      </c>
      <c r="G8" s="32">
        <v>0.31248461035094122</v>
      </c>
      <c r="H8" s="32">
        <v>0.30398414599232215</v>
      </c>
      <c r="I8" s="32">
        <v>0.2967793293860429</v>
      </c>
      <c r="J8" s="32">
        <v>0.28936686763452119</v>
      </c>
      <c r="K8" s="32">
        <v>0.28107409152193441</v>
      </c>
      <c r="L8" s="32">
        <v>0.27200340401762241</v>
      </c>
      <c r="M8" s="32">
        <v>0.26304695379330767</v>
      </c>
      <c r="N8" s="32">
        <v>0.25496458143157541</v>
      </c>
      <c r="O8" s="32">
        <v>0.24843623369715301</v>
      </c>
      <c r="P8" s="32">
        <v>0.24288361249368653</v>
      </c>
      <c r="Q8" s="32">
        <v>0.2369446478444073</v>
      </c>
      <c r="R8" s="32">
        <v>0.22944492959463139</v>
      </c>
      <c r="S8" s="32">
        <v>0.22163085482309519</v>
      </c>
      <c r="T8" s="32">
        <v>0.21306039329973242</v>
      </c>
      <c r="U8" s="32">
        <v>0.20433228208972612</v>
      </c>
      <c r="V8" s="32">
        <v>0.1947120330693442</v>
      </c>
      <c r="W8" s="32">
        <v>0.18435925883479887</v>
      </c>
      <c r="X8" s="32">
        <v>0.1732442613494331</v>
      </c>
      <c r="Y8" s="32">
        <v>0.1620875657034084</v>
      </c>
      <c r="Z8" s="32">
        <v>0.15178430980383878</v>
      </c>
      <c r="AA8" s="32">
        <v>0.14264071869557129</v>
      </c>
      <c r="AB8" s="32">
        <v>0.13472567919240258</v>
      </c>
      <c r="AC8" s="32">
        <v>0.12787168979044827</v>
      </c>
      <c r="AD8" s="32">
        <v>0.1216859081854499</v>
      </c>
      <c r="AE8" s="32">
        <v>0.11607403165538263</v>
      </c>
      <c r="AF8" s="32">
        <v>0.11099825258401183</v>
      </c>
      <c r="AG8" s="32">
        <v>0.10634496501269136</v>
      </c>
      <c r="AH8" s="32">
        <v>0.10207514739401009</v>
      </c>
      <c r="AI8" s="32">
        <v>9.8208269590004116E-2</v>
      </c>
      <c r="AJ8" s="32">
        <v>9.4686026055386674E-2</v>
      </c>
      <c r="AK8" s="32">
        <v>9.1442396407512297E-2</v>
      </c>
      <c r="AL8" s="32">
        <v>8.8436145338669434E-2</v>
      </c>
      <c r="AM8" s="32">
        <v>8.5587992233501137E-2</v>
      </c>
      <c r="AN8" s="32">
        <v>8.2852294973705581E-2</v>
      </c>
      <c r="AO8" s="32">
        <v>8.0220320440785711E-2</v>
      </c>
      <c r="AP8" s="32">
        <v>7.7682108610220402E-2</v>
      </c>
      <c r="AQ8" s="32">
        <v>7.5233378302593287E-2</v>
      </c>
      <c r="AR8" s="32">
        <v>7.2884279481825409E-2</v>
      </c>
      <c r="AS8" s="32">
        <v>7.062561885009104E-2</v>
      </c>
      <c r="AT8" s="32">
        <v>6.8420803447237513E-2</v>
      </c>
      <c r="AU8" s="32">
        <v>6.6262508480422005E-2</v>
      </c>
      <c r="AV8" s="32">
        <v>6.415590347739844E-2</v>
      </c>
      <c r="AW8" s="32">
        <v>6.2111029874549355E-2</v>
      </c>
    </row>
    <row r="9" spans="1:50">
      <c r="B9" t="s">
        <v>89</v>
      </c>
      <c r="C9" s="32">
        <v>0.17222130679137473</v>
      </c>
      <c r="D9" s="32">
        <v>0.17222130679137462</v>
      </c>
      <c r="E9" s="32">
        <v>0.1722213067913749</v>
      </c>
      <c r="F9" s="32">
        <v>0.1681999269148147</v>
      </c>
      <c r="G9" s="32">
        <v>0.16369110184396535</v>
      </c>
      <c r="H9" s="32">
        <v>0.15897009521710598</v>
      </c>
      <c r="I9" s="32">
        <v>0.15495094341845014</v>
      </c>
      <c r="J9" s="32">
        <v>0.15077213256428629</v>
      </c>
      <c r="K9" s="32">
        <v>0.14595699132271467</v>
      </c>
      <c r="L9" s="32">
        <v>0.14060866861496257</v>
      </c>
      <c r="M9" s="32">
        <v>0.13531580715283906</v>
      </c>
      <c r="N9" s="32">
        <v>0.13056948235467203</v>
      </c>
      <c r="O9" s="32">
        <v>0.12675015360635825</v>
      </c>
      <c r="P9" s="32">
        <v>0.123532479487826</v>
      </c>
      <c r="Q9" s="32">
        <v>0.1200961310605162</v>
      </c>
      <c r="R9" s="32">
        <v>0.11580413853981224</v>
      </c>
      <c r="S9" s="32">
        <v>0.11130535150485139</v>
      </c>
      <c r="T9" s="32">
        <v>0.10647091974482285</v>
      </c>
      <c r="U9" s="32">
        <v>0.10154010660970057</v>
      </c>
      <c r="V9" s="32">
        <v>9.6259587373393171E-2</v>
      </c>
      <c r="W9" s="32">
        <v>9.0635561291337818E-2</v>
      </c>
      <c r="X9" s="32">
        <v>8.461673506850946E-2</v>
      </c>
      <c r="Y9" s="32">
        <v>7.8540503325557801E-2</v>
      </c>
      <c r="Z9" s="32">
        <v>7.2897651929828125E-2</v>
      </c>
      <c r="AA9" s="32">
        <v>6.7878183489683552E-2</v>
      </c>
      <c r="AB9" s="32">
        <v>6.349243623080654E-2</v>
      </c>
      <c r="AC9" s="32">
        <v>5.9656018969755094E-2</v>
      </c>
      <c r="AD9" s="32">
        <v>5.6184777313620968E-2</v>
      </c>
      <c r="AE9" s="32">
        <v>5.3039970073587163E-2</v>
      </c>
      <c r="AF9" s="32">
        <v>5.0190663553885205E-2</v>
      </c>
      <c r="AG9" s="32">
        <v>4.7581190431933137E-2</v>
      </c>
      <c r="AH9" s="32">
        <v>4.5189087726176948E-2</v>
      </c>
      <c r="AI9" s="32">
        <v>4.3012305949220835E-2</v>
      </c>
      <c r="AJ9" s="32">
        <v>4.1022159146033986E-2</v>
      </c>
      <c r="AK9" s="32">
        <v>3.9191833901386045E-2</v>
      </c>
      <c r="AL9" s="32">
        <v>3.7503053428699709E-2</v>
      </c>
      <c r="AM9" s="32">
        <v>3.5920391728714238E-2</v>
      </c>
      <c r="AN9" s="32">
        <v>3.4426054733464904E-2</v>
      </c>
      <c r="AO9" s="32">
        <v>3.3008620599955525E-2</v>
      </c>
      <c r="AP9" s="32">
        <v>3.1660091309575929E-2</v>
      </c>
      <c r="AQ9" s="32">
        <v>3.0375328845952568E-2</v>
      </c>
      <c r="AR9" s="32">
        <v>2.9155521976203462E-2</v>
      </c>
      <c r="AS9" s="32">
        <v>2.7994720062820107E-2</v>
      </c>
      <c r="AT9" s="32">
        <v>2.6876212672752406E-2</v>
      </c>
      <c r="AU9" s="32">
        <v>2.5794818622574298E-2</v>
      </c>
      <c r="AV9" s="32">
        <v>2.475034189895484E-2</v>
      </c>
      <c r="AW9" s="32">
        <v>2.3744837833850348E-2</v>
      </c>
    </row>
    <row r="10" spans="1:50">
      <c r="B10" t="s">
        <v>90</v>
      </c>
      <c r="C10" s="32">
        <v>7.8930367289473571E-2</v>
      </c>
      <c r="D10" s="32">
        <v>7.8930367289473502E-2</v>
      </c>
      <c r="E10" s="32">
        <v>7.893036728947378E-2</v>
      </c>
      <c r="F10" s="32">
        <v>7.4590291100849332E-2</v>
      </c>
      <c r="G10" s="32">
        <v>7.0274137402306369E-2</v>
      </c>
      <c r="H10" s="32">
        <v>6.6038434572993243E-2</v>
      </c>
      <c r="I10" s="32">
        <v>6.2295455900166066E-2</v>
      </c>
      <c r="J10" s="32">
        <v>5.8656455120353605E-2</v>
      </c>
      <c r="K10" s="32">
        <v>5.4939955932764996E-2</v>
      </c>
      <c r="L10" s="32">
        <v>5.1168452197972274E-2</v>
      </c>
      <c r="M10" s="32">
        <v>4.7605081271983131E-2</v>
      </c>
      <c r="N10" s="32">
        <v>4.4415488005537282E-2</v>
      </c>
      <c r="O10" s="32">
        <v>4.1710216623904624E-2</v>
      </c>
      <c r="P10" s="32">
        <v>3.9327359946628171E-2</v>
      </c>
      <c r="Q10" s="32">
        <v>3.7009208152602634E-2</v>
      </c>
      <c r="R10" s="32">
        <v>3.4517360145042711E-2</v>
      </c>
      <c r="S10" s="32">
        <v>3.2105202146531994E-2</v>
      </c>
      <c r="T10" s="32">
        <v>2.9694072432987693E-2</v>
      </c>
      <c r="U10" s="32">
        <v>2.7412395208796705E-2</v>
      </c>
      <c r="V10" s="32">
        <v>2.5151413852370373E-2</v>
      </c>
      <c r="W10" s="32">
        <v>2.2919194238703654E-2</v>
      </c>
      <c r="X10" s="32">
        <v>2.0693533117427523E-2</v>
      </c>
      <c r="Y10" s="32">
        <v>1.856319324410528E-2</v>
      </c>
      <c r="Z10" s="32">
        <v>1.6662456152372811E-2</v>
      </c>
      <c r="AA10" s="32">
        <v>1.5022168651099378E-2</v>
      </c>
      <c r="AB10" s="32">
        <v>1.3630114666232641E-2</v>
      </c>
      <c r="AC10" s="32">
        <v>1.2446792823599414E-2</v>
      </c>
      <c r="AD10" s="32">
        <v>1.1415299336336174E-2</v>
      </c>
      <c r="AE10" s="32">
        <v>1.0515040067035099E-2</v>
      </c>
      <c r="AF10" s="32">
        <v>9.7246511561438626E-3</v>
      </c>
      <c r="AG10" s="32">
        <v>9.025340097682466E-3</v>
      </c>
      <c r="AH10" s="32">
        <v>8.413327159231352E-3</v>
      </c>
      <c r="AI10" s="32">
        <v>7.886487355929275E-3</v>
      </c>
      <c r="AJ10" s="32">
        <v>7.4315908957655122E-3</v>
      </c>
      <c r="AK10" s="32">
        <v>7.035454350232122E-3</v>
      </c>
      <c r="AL10" s="32">
        <v>6.6869516324967442E-3</v>
      </c>
      <c r="AM10" s="32">
        <v>6.3739727826115818E-3</v>
      </c>
      <c r="AN10" s="32">
        <v>6.0894178291238986E-3</v>
      </c>
      <c r="AO10" s="32">
        <v>5.8275442535872767E-3</v>
      </c>
      <c r="AP10" s="32">
        <v>5.5848595850130503E-3</v>
      </c>
      <c r="AQ10" s="32">
        <v>5.3590514314769324E-3</v>
      </c>
      <c r="AR10" s="32">
        <v>5.1493257120976054E-3</v>
      </c>
      <c r="AS10" s="32">
        <v>4.9529236439809308E-3</v>
      </c>
      <c r="AT10" s="32">
        <v>4.7638971571257521E-3</v>
      </c>
      <c r="AU10" s="32">
        <v>4.5802761553649764E-3</v>
      </c>
      <c r="AV10" s="32">
        <v>4.4024119918803966E-3</v>
      </c>
      <c r="AW10" s="32">
        <v>4.2315849875551887E-3</v>
      </c>
    </row>
    <row r="11" spans="1:50">
      <c r="B11" t="s">
        <v>91</v>
      </c>
      <c r="C11" s="32">
        <v>1.7989957636783523E-2</v>
      </c>
      <c r="D11" s="32">
        <v>1.7989957636783519E-2</v>
      </c>
      <c r="E11" s="32">
        <v>1.7989957636783526E-2</v>
      </c>
      <c r="F11" s="32">
        <v>1.9316619223425788E-2</v>
      </c>
      <c r="G11" s="32">
        <v>2.1580820485324705E-2</v>
      </c>
      <c r="H11" s="32">
        <v>2.4601979243926174E-2</v>
      </c>
      <c r="I11" s="32">
        <v>2.8160269169607E-2</v>
      </c>
      <c r="J11" s="32">
        <v>3.2536425456138621E-2</v>
      </c>
      <c r="K11" s="32">
        <v>3.7671803111200636E-2</v>
      </c>
      <c r="L11" s="32">
        <v>4.3348799023630487E-2</v>
      </c>
      <c r="M11" s="32">
        <v>4.9490549435448672E-2</v>
      </c>
      <c r="N11" s="32">
        <v>5.5877203946077043E-2</v>
      </c>
      <c r="O11" s="32">
        <v>6.1921733886101477E-2</v>
      </c>
      <c r="P11" s="32">
        <v>6.8129425576532787E-2</v>
      </c>
      <c r="Q11" s="32">
        <v>7.4786188307278026E-2</v>
      </c>
      <c r="R11" s="32">
        <v>8.2782950263882688E-2</v>
      </c>
      <c r="S11" s="32">
        <v>9.1633330612040695E-2</v>
      </c>
      <c r="T11" s="32">
        <v>0.10161792807083982</v>
      </c>
      <c r="U11" s="32">
        <v>0.11332164738422469</v>
      </c>
      <c r="V11" s="32">
        <v>0.12743007648125421</v>
      </c>
      <c r="W11" s="32">
        <v>0.14464401346684669</v>
      </c>
      <c r="X11" s="32">
        <v>0.16469150931922821</v>
      </c>
      <c r="Y11" s="32">
        <v>0.18573926759037404</v>
      </c>
      <c r="Z11" s="32">
        <v>0.20671356019148737</v>
      </c>
      <c r="AA11" s="32">
        <v>0.22700585193267853</v>
      </c>
      <c r="AB11" s="32">
        <v>0.24661729500324586</v>
      </c>
      <c r="AC11" s="32">
        <v>0.26557719448084843</v>
      </c>
      <c r="AD11" s="32">
        <v>0.28431919265006539</v>
      </c>
      <c r="AE11" s="32">
        <v>0.30279065323455773</v>
      </c>
      <c r="AF11" s="32">
        <v>0.32060962695577994</v>
      </c>
      <c r="AG11" s="32">
        <v>0.33799355444596996</v>
      </c>
      <c r="AH11" s="32">
        <v>0.35550782229781447</v>
      </c>
      <c r="AI11" s="32">
        <v>0.37344251574444409</v>
      </c>
      <c r="AJ11" s="32">
        <v>0.39167528396812973</v>
      </c>
      <c r="AK11" s="32">
        <v>0.40991450121275819</v>
      </c>
      <c r="AL11" s="32">
        <v>0.42788517030924761</v>
      </c>
      <c r="AM11" s="32">
        <v>0.44560525418616842</v>
      </c>
      <c r="AN11" s="32">
        <v>0.46296243734683984</v>
      </c>
      <c r="AO11" s="32">
        <v>0.47979222275850825</v>
      </c>
      <c r="AP11" s="32">
        <v>0.49605341968839911</v>
      </c>
      <c r="AQ11" s="32">
        <v>0.51174615719810912</v>
      </c>
      <c r="AR11" s="32">
        <v>0.52690164382396476</v>
      </c>
      <c r="AS11" s="32">
        <v>0.54153737026463533</v>
      </c>
      <c r="AT11" s="32">
        <v>0.55564670653136083</v>
      </c>
      <c r="AU11" s="32">
        <v>0.56923534674709042</v>
      </c>
      <c r="AV11" s="32">
        <v>0.58233092010025111</v>
      </c>
      <c r="AW11" s="32">
        <v>0.59496920168855882</v>
      </c>
    </row>
    <row r="12" spans="1:50">
      <c r="A12" s="37"/>
      <c r="B12" t="s">
        <v>92</v>
      </c>
      <c r="C12" s="38">
        <v>0.25115167408084832</v>
      </c>
      <c r="D12" s="38">
        <v>0.25115167408084815</v>
      </c>
      <c r="E12" s="38">
        <v>0.25115167408084871</v>
      </c>
      <c r="F12" s="38">
        <v>0.24279021801566403</v>
      </c>
      <c r="G12" s="38">
        <v>0.23396523924627172</v>
      </c>
      <c r="H12" s="38">
        <v>0.22500852979009922</v>
      </c>
      <c r="I12" s="38">
        <v>0.21724639931861622</v>
      </c>
      <c r="J12" s="38">
        <v>0.2094285876846399</v>
      </c>
      <c r="K12" s="38">
        <v>0.20089694725547966</v>
      </c>
      <c r="L12" s="38">
        <v>0.19177712081293485</v>
      </c>
      <c r="M12" s="38">
        <v>0.18292088842482218</v>
      </c>
      <c r="N12" s="38">
        <v>0.17498497036020932</v>
      </c>
      <c r="O12" s="38">
        <v>0.16846037023026286</v>
      </c>
      <c r="P12" s="38">
        <v>0.16285983943445417</v>
      </c>
      <c r="Q12" s="38">
        <v>0.15710533921311884</v>
      </c>
      <c r="R12" s="38">
        <v>0.15032149868485495</v>
      </c>
      <c r="S12" s="38">
        <v>0.14341055365138339</v>
      </c>
      <c r="T12" s="38">
        <v>0.13616499217781056</v>
      </c>
      <c r="U12" s="38">
        <v>0.12895250181849727</v>
      </c>
      <c r="V12" s="38">
        <v>0.12141100122576354</v>
      </c>
      <c r="W12" s="38">
        <v>0.11355475553004148</v>
      </c>
      <c r="X12" s="38">
        <v>0.10531026818593699</v>
      </c>
      <c r="Y12" s="38">
        <v>9.7103696569663084E-2</v>
      </c>
      <c r="Z12" s="38">
        <v>8.956010808220094E-2</v>
      </c>
      <c r="AA12" s="38">
        <v>8.2900352140782924E-2</v>
      </c>
      <c r="AB12" s="38">
        <v>7.7122550897039177E-2</v>
      </c>
      <c r="AC12" s="38">
        <v>7.210281179335451E-2</v>
      </c>
      <c r="AD12" s="38">
        <v>6.7600076649957139E-2</v>
      </c>
      <c r="AE12" s="38">
        <v>6.3555010140622259E-2</v>
      </c>
      <c r="AF12" s="38">
        <v>5.9915314710029068E-2</v>
      </c>
      <c r="AG12" s="38">
        <v>5.6606530529615603E-2</v>
      </c>
      <c r="AH12" s="38">
        <v>5.3602414885408303E-2</v>
      </c>
      <c r="AI12" s="38">
        <v>5.0898793305150111E-2</v>
      </c>
      <c r="AJ12" s="38">
        <v>4.8453750041799498E-2</v>
      </c>
      <c r="AK12" s="38">
        <v>4.6227288251618169E-2</v>
      </c>
      <c r="AL12" s="38">
        <v>4.4190005061196455E-2</v>
      </c>
      <c r="AM12" s="38">
        <v>4.2294364511325816E-2</v>
      </c>
      <c r="AN12" s="38">
        <v>4.0515472562588806E-2</v>
      </c>
      <c r="AO12" s="38">
        <v>3.8836164853542798E-2</v>
      </c>
      <c r="AP12" s="38">
        <v>3.7244950894588978E-2</v>
      </c>
      <c r="AQ12" s="38">
        <v>3.5734380277429499E-2</v>
      </c>
      <c r="AR12" s="38">
        <v>3.4304847688301068E-2</v>
      </c>
      <c r="AS12" s="38">
        <v>3.294764370680104E-2</v>
      </c>
      <c r="AT12" s="38">
        <v>3.1640109829878159E-2</v>
      </c>
      <c r="AU12" s="38">
        <v>3.0375094777939274E-2</v>
      </c>
      <c r="AV12" s="38">
        <v>2.9152753890835235E-2</v>
      </c>
      <c r="AW12" s="38">
        <v>2.7976422821405535E-2</v>
      </c>
      <c r="AX12" s="37"/>
    </row>
    <row r="13" spans="1:50">
      <c r="A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>
      <c r="A14" s="37"/>
      <c r="B14" t="s">
        <v>93</v>
      </c>
      <c r="C14" s="33">
        <v>39.525714811669303</v>
      </c>
      <c r="D14" s="33">
        <v>40.160312947925298</v>
      </c>
      <c r="E14" s="33">
        <v>40.805099759999997</v>
      </c>
      <c r="F14" s="33">
        <v>40.497212990000001</v>
      </c>
      <c r="G14" s="33">
        <v>39.888560179999999</v>
      </c>
      <c r="H14" s="33">
        <v>39.660683030000001</v>
      </c>
      <c r="I14" s="33">
        <v>39.262373709999999</v>
      </c>
      <c r="J14" s="33">
        <v>38.682772360000001</v>
      </c>
      <c r="K14" s="33">
        <v>37.95715354</v>
      </c>
      <c r="L14" s="33">
        <v>37.355769639999998</v>
      </c>
      <c r="M14" s="33">
        <v>36.827541500000002</v>
      </c>
      <c r="N14" s="33">
        <v>36.444424400000003</v>
      </c>
      <c r="O14" s="33">
        <v>36.259084430000001</v>
      </c>
      <c r="P14" s="33">
        <v>35.938453520000003</v>
      </c>
      <c r="Q14" s="33">
        <v>35.383508749999997</v>
      </c>
      <c r="R14" s="33">
        <v>34.841515190000003</v>
      </c>
      <c r="S14" s="33">
        <v>34.218378719999997</v>
      </c>
      <c r="T14" s="33">
        <v>33.679595499999998</v>
      </c>
      <c r="U14" s="33">
        <v>33.421584090000003</v>
      </c>
      <c r="V14" s="33">
        <v>33.07774242</v>
      </c>
      <c r="W14" s="33">
        <v>32.168856839999997</v>
      </c>
      <c r="X14" s="33">
        <v>31.115935889999999</v>
      </c>
      <c r="Y14" s="33">
        <v>30.10274648</v>
      </c>
      <c r="Z14" s="33">
        <v>29.166680360000001</v>
      </c>
      <c r="AA14" s="33">
        <v>28.324603750000001</v>
      </c>
      <c r="AB14" s="33">
        <v>27.58113457</v>
      </c>
      <c r="AC14" s="33">
        <v>26.90236428</v>
      </c>
      <c r="AD14" s="33">
        <v>26.260284760000001</v>
      </c>
      <c r="AE14" s="33">
        <v>25.653276680000001</v>
      </c>
      <c r="AF14" s="33">
        <v>25.08312725</v>
      </c>
      <c r="AG14" s="33">
        <v>24.61843927</v>
      </c>
      <c r="AH14" s="33">
        <v>24.207884369999999</v>
      </c>
      <c r="AI14" s="33">
        <v>23.775479220000001</v>
      </c>
      <c r="AJ14" s="33">
        <v>23.33643996</v>
      </c>
      <c r="AK14" s="33">
        <v>22.896564080000001</v>
      </c>
      <c r="AL14" s="33">
        <v>22.466970280000002</v>
      </c>
      <c r="AM14" s="33">
        <v>22.036040459999999</v>
      </c>
      <c r="AN14" s="33">
        <v>21.6203605</v>
      </c>
      <c r="AO14" s="33">
        <v>21.217416029999999</v>
      </c>
      <c r="AP14" s="33">
        <v>20.826231740000001</v>
      </c>
      <c r="AQ14" s="33">
        <v>20.448787400000001</v>
      </c>
      <c r="AR14" s="33">
        <v>20.083432599999998</v>
      </c>
      <c r="AS14" s="33">
        <v>19.722878349999998</v>
      </c>
      <c r="AT14" s="33">
        <v>19.371122360000001</v>
      </c>
      <c r="AU14" s="33">
        <v>19.028355009999999</v>
      </c>
      <c r="AV14" s="33">
        <v>18.695250550000001</v>
      </c>
      <c r="AW14" s="33">
        <v>18.37986003</v>
      </c>
      <c r="AX14" s="37"/>
    </row>
    <row r="15" spans="1:50">
      <c r="A15" s="37"/>
      <c r="B15" t="s">
        <v>94</v>
      </c>
      <c r="C15" s="33">
        <v>0.35839918454870201</v>
      </c>
      <c r="D15" s="33">
        <v>0.36415339938413299</v>
      </c>
      <c r="E15" s="33">
        <v>0.37</v>
      </c>
      <c r="F15" s="33">
        <v>0.36103856760000003</v>
      </c>
      <c r="G15" s="33">
        <v>0.35147219359999998</v>
      </c>
      <c r="H15" s="33">
        <v>0.34163826829999999</v>
      </c>
      <c r="I15" s="33">
        <v>0.33328838690000001</v>
      </c>
      <c r="J15" s="33">
        <v>0.32476246199999997</v>
      </c>
      <c r="K15" s="33">
        <v>0.31521882820000002</v>
      </c>
      <c r="L15" s="33">
        <v>0.30476002499999999</v>
      </c>
      <c r="M15" s="33">
        <v>0.29451266030000001</v>
      </c>
      <c r="N15" s="33">
        <v>0.28535913210000002</v>
      </c>
      <c r="O15" s="33">
        <v>0.27840092859999999</v>
      </c>
      <c r="P15" s="33">
        <v>0.27257261100000002</v>
      </c>
      <c r="Q15" s="33">
        <v>0.26643679770000001</v>
      </c>
      <c r="R15" s="33">
        <v>0.2584768073</v>
      </c>
      <c r="S15" s="33">
        <v>0.25017138500000002</v>
      </c>
      <c r="T15" s="33">
        <v>0.2410293084</v>
      </c>
      <c r="U15" s="33">
        <v>0.2316882877</v>
      </c>
      <c r="V15" s="33">
        <v>0.2215755089</v>
      </c>
      <c r="W15" s="33">
        <v>0.21043872520000001</v>
      </c>
      <c r="X15" s="33">
        <v>0.19820249879999999</v>
      </c>
      <c r="Y15" s="33">
        <v>0.18569847910000001</v>
      </c>
      <c r="Z15" s="33">
        <v>0.17400372450000001</v>
      </c>
      <c r="AA15" s="33">
        <v>0.163521834</v>
      </c>
      <c r="AB15" s="33">
        <v>0.15429797670000001</v>
      </c>
      <c r="AC15" s="33">
        <v>0.1461539667</v>
      </c>
      <c r="AD15" s="33">
        <v>0.13877704490000001</v>
      </c>
      <c r="AE15" s="33">
        <v>0.1320762365</v>
      </c>
      <c r="AF15" s="33">
        <v>0.12598788799999999</v>
      </c>
      <c r="AG15" s="33">
        <v>0.12038510199999999</v>
      </c>
      <c r="AH15" s="33">
        <v>0.11521433270000001</v>
      </c>
      <c r="AI15" s="33">
        <v>0.1104515363</v>
      </c>
      <c r="AJ15" s="33">
        <v>0.1060376851</v>
      </c>
      <c r="AK15" s="33">
        <v>0.1019373975</v>
      </c>
      <c r="AL15" s="33">
        <v>9.8117673899999897E-2</v>
      </c>
      <c r="AM15" s="33">
        <v>9.4496520799999997E-2</v>
      </c>
      <c r="AN15" s="33">
        <v>9.1065774599999996E-2</v>
      </c>
      <c r="AO15" s="33">
        <v>8.7800952400000007E-2</v>
      </c>
      <c r="AP15" s="33">
        <v>8.46865698E-2</v>
      </c>
      <c r="AQ15" s="33">
        <v>8.1718723100000001E-2</v>
      </c>
      <c r="AR15" s="33">
        <v>7.8892540799999994E-2</v>
      </c>
      <c r="AS15" s="33">
        <v>7.6193417400000005E-2</v>
      </c>
      <c r="AT15" s="33">
        <v>7.3584113600000001E-2</v>
      </c>
      <c r="AU15" s="33">
        <v>7.1049972700000005E-2</v>
      </c>
      <c r="AV15" s="33">
        <v>6.8591590899999999E-2</v>
      </c>
      <c r="AW15" s="33">
        <v>6.6232656000000001E-2</v>
      </c>
      <c r="AX15" s="37"/>
    </row>
    <row r="16" spans="1:50">
      <c r="B16" t="s">
        <v>95</v>
      </c>
      <c r="C16" s="33">
        <v>9.6518912203120095</v>
      </c>
      <c r="D16" s="33">
        <v>9.8068554558467902</v>
      </c>
      <c r="E16" s="33">
        <v>9.9643076920000002</v>
      </c>
      <c r="F16" s="33">
        <v>9.5813128180000007</v>
      </c>
      <c r="G16" s="33">
        <v>8.9040112469999997</v>
      </c>
      <c r="H16" s="33">
        <v>9.1477087800000003</v>
      </c>
      <c r="I16" s="33">
        <v>8.4624392910000008</v>
      </c>
      <c r="J16" s="33">
        <v>7.8380053749999998</v>
      </c>
      <c r="K16" s="33">
        <v>7.3692522829999998</v>
      </c>
      <c r="L16" s="33">
        <v>7.1793458140000004</v>
      </c>
      <c r="M16" s="33">
        <v>7.0367964330000001</v>
      </c>
      <c r="N16" s="33">
        <v>7.1292932740000001</v>
      </c>
      <c r="O16" s="33">
        <v>7.1049851740000003</v>
      </c>
      <c r="P16" s="33">
        <v>6.7689718020000003</v>
      </c>
      <c r="Q16" s="33">
        <v>6.3580698599999996</v>
      </c>
      <c r="R16" s="33">
        <v>6.3164980799999997</v>
      </c>
      <c r="S16" s="33">
        <v>6.0714418090000004</v>
      </c>
      <c r="T16" s="33">
        <v>6.025475095</v>
      </c>
      <c r="U16" s="33">
        <v>5.9738855099999997</v>
      </c>
      <c r="V16" s="33">
        <v>5.8917262560000001</v>
      </c>
      <c r="W16" s="33">
        <v>5.7218605819999997</v>
      </c>
      <c r="X16" s="33">
        <v>5.4333641540000004</v>
      </c>
      <c r="Y16" s="33">
        <v>5.1789223980000001</v>
      </c>
      <c r="Z16" s="33">
        <v>4.9341854889999999</v>
      </c>
      <c r="AA16" s="33">
        <v>4.7159065699999996</v>
      </c>
      <c r="AB16" s="33">
        <v>4.515119265</v>
      </c>
      <c r="AC16" s="33">
        <v>4.3371601760000003</v>
      </c>
      <c r="AD16" s="33">
        <v>4.1726134669999997</v>
      </c>
      <c r="AE16" s="33">
        <v>4.0159213170000001</v>
      </c>
      <c r="AF16" s="33">
        <v>3.8655021089999999</v>
      </c>
      <c r="AG16" s="33">
        <v>3.771712237</v>
      </c>
      <c r="AH16" s="33">
        <v>3.704112367</v>
      </c>
      <c r="AI16" s="33">
        <v>3.6239063800000002</v>
      </c>
      <c r="AJ16" s="33">
        <v>3.5412355199999999</v>
      </c>
      <c r="AK16" s="33">
        <v>3.455816784</v>
      </c>
      <c r="AL16" s="33">
        <v>3.3694336690000002</v>
      </c>
      <c r="AM16" s="33">
        <v>3.2888632219999998</v>
      </c>
      <c r="AN16" s="33">
        <v>3.1900894790000001</v>
      </c>
      <c r="AO16" s="33">
        <v>3.0904840939999998</v>
      </c>
      <c r="AP16" s="33">
        <v>2.993704149</v>
      </c>
      <c r="AQ16" s="33">
        <v>2.9010262779999998</v>
      </c>
      <c r="AR16" s="33">
        <v>2.812863702</v>
      </c>
      <c r="AS16" s="33">
        <v>2.7125816550000001</v>
      </c>
      <c r="AT16" s="33">
        <v>2.6129100310000002</v>
      </c>
      <c r="AU16" s="33">
        <v>2.5155977819999999</v>
      </c>
      <c r="AV16" s="33">
        <v>2.4213139799999999</v>
      </c>
      <c r="AW16" s="33">
        <v>2.3312720759999999</v>
      </c>
    </row>
    <row r="17" spans="1:50">
      <c r="A17" s="37"/>
      <c r="B17" t="s">
        <v>96</v>
      </c>
      <c r="C17" s="33">
        <v>12.401465507675301</v>
      </c>
      <c r="D17" s="33">
        <v>12.6005750477687</v>
      </c>
      <c r="E17" s="33">
        <v>12.802881360000001</v>
      </c>
      <c r="F17" s="33">
        <v>12.95368641</v>
      </c>
      <c r="G17" s="33">
        <v>13.35322217</v>
      </c>
      <c r="H17" s="33">
        <v>13.06826229</v>
      </c>
      <c r="I17" s="33">
        <v>13.405331390000001</v>
      </c>
      <c r="J17" s="33">
        <v>13.78890805</v>
      </c>
      <c r="K17" s="33">
        <v>14.10656333</v>
      </c>
      <c r="L17" s="33">
        <v>14.15021741</v>
      </c>
      <c r="M17" s="33">
        <v>14.123883960000001</v>
      </c>
      <c r="N17" s="33">
        <v>13.942211</v>
      </c>
      <c r="O17" s="33">
        <v>13.863519030000001</v>
      </c>
      <c r="P17" s="33">
        <v>14.07741684</v>
      </c>
      <c r="Q17" s="33">
        <v>14.429743090000001</v>
      </c>
      <c r="R17" s="33">
        <v>14.4261354</v>
      </c>
      <c r="S17" s="33">
        <v>14.528128280000001</v>
      </c>
      <c r="T17" s="33">
        <v>14.3821095</v>
      </c>
      <c r="U17" s="33">
        <v>14.276065089999999</v>
      </c>
      <c r="V17" s="33">
        <v>14.123875890000001</v>
      </c>
      <c r="W17" s="33">
        <v>14.168296829999999</v>
      </c>
      <c r="X17" s="33">
        <v>14.18369584</v>
      </c>
      <c r="Y17" s="33">
        <v>14.07583878</v>
      </c>
      <c r="Z17" s="33">
        <v>13.933804719999999</v>
      </c>
      <c r="AA17" s="33">
        <v>13.78376585</v>
      </c>
      <c r="AB17" s="33">
        <v>13.634961970000001</v>
      </c>
      <c r="AC17" s="33">
        <v>13.493647960000001</v>
      </c>
      <c r="AD17" s="33">
        <v>13.36443517</v>
      </c>
      <c r="AE17" s="33">
        <v>13.24614691</v>
      </c>
      <c r="AF17" s="33">
        <v>13.1426681</v>
      </c>
      <c r="AG17" s="33">
        <v>12.971129830000001</v>
      </c>
      <c r="AH17" s="33">
        <v>12.76510981</v>
      </c>
      <c r="AI17" s="33">
        <v>12.58189052</v>
      </c>
      <c r="AJ17" s="33">
        <v>12.40393849</v>
      </c>
      <c r="AK17" s="33">
        <v>12.23407574</v>
      </c>
      <c r="AL17" s="33">
        <v>12.0690401</v>
      </c>
      <c r="AM17" s="33">
        <v>11.90603767</v>
      </c>
      <c r="AN17" s="33">
        <v>11.75801171</v>
      </c>
      <c r="AO17" s="33">
        <v>11.61736805</v>
      </c>
      <c r="AP17" s="33">
        <v>11.483300180000001</v>
      </c>
      <c r="AQ17" s="33">
        <v>11.35618955</v>
      </c>
      <c r="AR17" s="33">
        <v>11.23515967</v>
      </c>
      <c r="AS17" s="33">
        <v>11.13393524</v>
      </c>
      <c r="AT17" s="33">
        <v>11.04093016</v>
      </c>
      <c r="AU17" s="33">
        <v>10.953339270000001</v>
      </c>
      <c r="AV17" s="33">
        <v>10.869993170000001</v>
      </c>
      <c r="AW17" s="33">
        <v>10.794830259999999</v>
      </c>
      <c r="AX17" s="37"/>
    </row>
    <row r="18" spans="1:50">
      <c r="A18" s="37"/>
      <c r="B18" t="s">
        <v>97</v>
      </c>
      <c r="C18" s="33">
        <v>17.113958899133198</v>
      </c>
      <c r="D18" s="33">
        <v>17.388729044925601</v>
      </c>
      <c r="E18" s="33">
        <v>17.667910710000001</v>
      </c>
      <c r="F18" s="33">
        <v>17.601175189999999</v>
      </c>
      <c r="G18" s="33">
        <v>17.279854570000001</v>
      </c>
      <c r="H18" s="33">
        <v>17.103073699999999</v>
      </c>
      <c r="I18" s="33">
        <v>17.061314639999999</v>
      </c>
      <c r="J18" s="33">
        <v>16.731096470000001</v>
      </c>
      <c r="K18" s="33">
        <v>16.16611911</v>
      </c>
      <c r="L18" s="33">
        <v>15.721446390000001</v>
      </c>
      <c r="M18" s="33">
        <v>15.37234845</v>
      </c>
      <c r="N18" s="33">
        <v>15.08756099</v>
      </c>
      <c r="O18" s="33">
        <v>15.012179290000001</v>
      </c>
      <c r="P18" s="33">
        <v>14.81949227</v>
      </c>
      <c r="Q18" s="33">
        <v>14.329259</v>
      </c>
      <c r="R18" s="33">
        <v>13.84040491</v>
      </c>
      <c r="S18" s="33">
        <v>13.36863724</v>
      </c>
      <c r="T18" s="33">
        <v>13.0309816</v>
      </c>
      <c r="U18" s="33">
        <v>12.9399452</v>
      </c>
      <c r="V18" s="33">
        <v>12.84056477</v>
      </c>
      <c r="W18" s="33">
        <v>12.068260710000001</v>
      </c>
      <c r="X18" s="33">
        <v>11.300673400000001</v>
      </c>
      <c r="Y18" s="33">
        <v>10.66228682</v>
      </c>
      <c r="Z18" s="33">
        <v>10.124686430000001</v>
      </c>
      <c r="AA18" s="33">
        <v>9.6614094969999904</v>
      </c>
      <c r="AB18" s="33">
        <v>9.2767553580000008</v>
      </c>
      <c r="AC18" s="33">
        <v>8.9254021810000008</v>
      </c>
      <c r="AD18" s="33">
        <v>8.5844590699999994</v>
      </c>
      <c r="AE18" s="33">
        <v>8.2591322110000007</v>
      </c>
      <c r="AF18" s="33">
        <v>7.9489691479999998</v>
      </c>
      <c r="AG18" s="33">
        <v>7.755212105</v>
      </c>
      <c r="AH18" s="33">
        <v>7.6234478560000003</v>
      </c>
      <c r="AI18" s="33">
        <v>7.4592307880000002</v>
      </c>
      <c r="AJ18" s="33">
        <v>7.2852282659999998</v>
      </c>
      <c r="AK18" s="33">
        <v>7.1047341609999997</v>
      </c>
      <c r="AL18" s="33">
        <v>6.9303788400000004</v>
      </c>
      <c r="AM18" s="33">
        <v>6.7466430470000001</v>
      </c>
      <c r="AN18" s="33">
        <v>6.5811935369999999</v>
      </c>
      <c r="AO18" s="33">
        <v>6.4217629330000001</v>
      </c>
      <c r="AP18" s="33">
        <v>6.2645408470000001</v>
      </c>
      <c r="AQ18" s="33">
        <v>6.1098528490000001</v>
      </c>
      <c r="AR18" s="33">
        <v>5.9565166950000004</v>
      </c>
      <c r="AS18" s="33">
        <v>5.8001680330000003</v>
      </c>
      <c r="AT18" s="33">
        <v>5.6436980600000002</v>
      </c>
      <c r="AU18" s="33">
        <v>5.4883679860000001</v>
      </c>
      <c r="AV18" s="33">
        <v>5.3353518040000001</v>
      </c>
      <c r="AW18" s="33">
        <v>5.1875250350000002</v>
      </c>
      <c r="AX18" s="37"/>
    </row>
    <row r="19" spans="1:50">
      <c r="A19" s="37"/>
      <c r="B19" t="s">
        <v>69</v>
      </c>
      <c r="C19" s="33">
        <v>69.738877363267562</v>
      </c>
      <c r="D19" s="33">
        <v>70.858557597013132</v>
      </c>
      <c r="E19" s="33">
        <v>71.996214641439991</v>
      </c>
      <c r="F19" s="33">
        <v>69.310241762055597</v>
      </c>
      <c r="G19" s="33">
        <v>65.218596815186828</v>
      </c>
      <c r="H19" s="33">
        <v>64.399801985115744</v>
      </c>
      <c r="I19" s="33">
        <v>60.996739257408663</v>
      </c>
      <c r="J19" s="33">
        <v>57.287102152364781</v>
      </c>
      <c r="K19" s="33">
        <v>53.706776314006419</v>
      </c>
      <c r="L19" s="33">
        <v>51.302858481301143</v>
      </c>
      <c r="M19" s="33">
        <v>49.290985101909669</v>
      </c>
      <c r="N19" s="33">
        <v>48.175627902065074</v>
      </c>
      <c r="O19" s="33">
        <v>47.828620740995902</v>
      </c>
      <c r="P19" s="33">
        <v>46.337395540815365</v>
      </c>
      <c r="Q19" s="33">
        <v>44.124955497164137</v>
      </c>
      <c r="R19" s="33">
        <v>43.043899420349135</v>
      </c>
      <c r="S19" s="33">
        <v>41.375616077709012</v>
      </c>
      <c r="T19" s="33">
        <v>40.49343556262572</v>
      </c>
      <c r="U19" s="33">
        <v>40.005073735014264</v>
      </c>
      <c r="V19" s="33">
        <v>39.413194988338134</v>
      </c>
      <c r="W19" s="33">
        <v>35.188006937988305</v>
      </c>
      <c r="X19" s="33">
        <v>32.543154364449165</v>
      </c>
      <c r="Y19" s="33">
        <v>30.147504067255142</v>
      </c>
      <c r="Z19" s="33">
        <v>27.98460542238908</v>
      </c>
      <c r="AA19" s="33">
        <v>26.055042218746777</v>
      </c>
      <c r="AB19" s="33">
        <v>24.355527969094098</v>
      </c>
      <c r="AC19" s="33">
        <v>22.802715599781791</v>
      </c>
      <c r="AD19" s="33">
        <v>21.169291573384584</v>
      </c>
      <c r="AE19" s="33">
        <v>19.610196862555654</v>
      </c>
      <c r="AF19" s="33">
        <v>18.115333337127815</v>
      </c>
      <c r="AG19" s="33">
        <v>16.934210626493758</v>
      </c>
      <c r="AH19" s="33">
        <v>15.870839979330505</v>
      </c>
      <c r="AI19" s="33">
        <v>14.683844809368466</v>
      </c>
      <c r="AJ19" s="33">
        <v>13.470258564066029</v>
      </c>
      <c r="AK19" s="33">
        <v>12.226290817287442</v>
      </c>
      <c r="AL19" s="33">
        <v>11.014775658461861</v>
      </c>
      <c r="AM19" s="33">
        <v>9.7661827797131089</v>
      </c>
      <c r="AN19" s="33">
        <v>8.9225693004693838</v>
      </c>
      <c r="AO19" s="33">
        <v>8.0711002866838122</v>
      </c>
      <c r="AP19" s="33">
        <v>7.2102192730905212</v>
      </c>
      <c r="AQ19" s="33">
        <v>6.3332764026961108</v>
      </c>
      <c r="AR19" s="33">
        <v>5.4281116234464957</v>
      </c>
      <c r="AS19" s="33">
        <v>4.8703080929398812</v>
      </c>
      <c r="AT19" s="33">
        <v>4.3258634349938845</v>
      </c>
      <c r="AU19" s="33">
        <v>3.7964755488492665</v>
      </c>
      <c r="AV19" s="33">
        <v>3.2819990055852202</v>
      </c>
      <c r="AW19" s="33">
        <v>2.7823422578242996</v>
      </c>
      <c r="AX19" s="37"/>
    </row>
    <row r="20" spans="1:50">
      <c r="A20" s="37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7"/>
    </row>
    <row r="21" spans="1:50">
      <c r="A21" s="37"/>
      <c r="B21" t="s">
        <v>65</v>
      </c>
      <c r="C21" s="33">
        <v>49725.773728392764</v>
      </c>
      <c r="D21" s="33">
        <v>50524.137109859344</v>
      </c>
      <c r="E21" s="33">
        <v>51334.860839430738</v>
      </c>
      <c r="F21" s="33">
        <v>50840.292121534811</v>
      </c>
      <c r="G21" s="33">
        <v>52203.780034320793</v>
      </c>
      <c r="H21" s="33">
        <v>49167.539701080546</v>
      </c>
      <c r="I21" s="33">
        <v>49895.188999939455</v>
      </c>
      <c r="J21" s="33">
        <v>51486.061483767662</v>
      </c>
      <c r="K21" s="33">
        <v>52657.665264452909</v>
      </c>
      <c r="L21" s="33">
        <v>51922.973583277198</v>
      </c>
      <c r="M21" s="33">
        <v>50769.608183007891</v>
      </c>
      <c r="N21" s="33">
        <v>48596.066274532561</v>
      </c>
      <c r="O21" s="33">
        <v>47375.373728310624</v>
      </c>
      <c r="P21" s="33">
        <v>48289.848146907745</v>
      </c>
      <c r="Q21" s="33">
        <v>50182.89725587282</v>
      </c>
      <c r="R21" s="33">
        <v>50009.496303892498</v>
      </c>
      <c r="S21" s="33">
        <v>50147.741170764988</v>
      </c>
      <c r="T21" s="33">
        <v>51760.584788118183</v>
      </c>
      <c r="U21" s="33">
        <v>53956.677999234598</v>
      </c>
      <c r="V21" s="33">
        <v>56104.377201057898</v>
      </c>
      <c r="W21" s="33">
        <v>57648.834704062843</v>
      </c>
      <c r="X21" s="33">
        <v>57080.493994027609</v>
      </c>
      <c r="Y21" s="33">
        <v>55521.667905857707</v>
      </c>
      <c r="Z21" s="33">
        <v>53806.911229944169</v>
      </c>
      <c r="AA21" s="33">
        <v>52250.118610131663</v>
      </c>
      <c r="AB21" s="33">
        <v>50762.588771595772</v>
      </c>
      <c r="AC21" s="33">
        <v>49546.073390889935</v>
      </c>
      <c r="AD21" s="33">
        <v>48329.872469388203</v>
      </c>
      <c r="AE21" s="33">
        <v>47127.940514678936</v>
      </c>
      <c r="AF21" s="33">
        <v>45952.737951034498</v>
      </c>
      <c r="AG21" s="33">
        <v>45757.740833538359</v>
      </c>
      <c r="AH21" s="33">
        <v>46012.160195026969</v>
      </c>
      <c r="AI21" s="33">
        <v>45900.037775636527</v>
      </c>
      <c r="AJ21" s="33">
        <v>45655.650652395583</v>
      </c>
      <c r="AK21" s="33">
        <v>45248.346878944729</v>
      </c>
      <c r="AL21" s="33">
        <v>44741.915840634487</v>
      </c>
      <c r="AM21" s="33">
        <v>44266.359806785113</v>
      </c>
      <c r="AN21" s="33">
        <v>43729.874734290657</v>
      </c>
      <c r="AO21" s="33">
        <v>43132.620772001028</v>
      </c>
      <c r="AP21" s="33">
        <v>42514.015018036844</v>
      </c>
      <c r="AQ21" s="33">
        <v>41887.18824769737</v>
      </c>
      <c r="AR21" s="33">
        <v>41251.425747642759</v>
      </c>
      <c r="AS21" s="33">
        <v>40569.112923923611</v>
      </c>
      <c r="AT21" s="33">
        <v>39848.99245003346</v>
      </c>
      <c r="AU21" s="33">
        <v>39121.780024213869</v>
      </c>
      <c r="AV21" s="33">
        <v>38399.393450242576</v>
      </c>
      <c r="AW21" s="33">
        <v>37700.033981158987</v>
      </c>
      <c r="AX21" s="37"/>
    </row>
    <row r="22" spans="1:50">
      <c r="A22" s="37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7"/>
    </row>
    <row r="23" spans="1:50">
      <c r="A23" s="37"/>
      <c r="B23" t="s">
        <v>98</v>
      </c>
      <c r="C23" s="33">
        <v>6239.1910323221382</v>
      </c>
      <c r="D23" s="33">
        <v>6339.3632624695847</v>
      </c>
      <c r="E23" s="33">
        <v>6441.2352664165992</v>
      </c>
      <c r="F23" s="33">
        <v>7242.1836333593783</v>
      </c>
      <c r="G23" s="33">
        <v>9562.4090613906956</v>
      </c>
      <c r="H23" s="33">
        <v>10926.499827517286</v>
      </c>
      <c r="I23" s="33">
        <v>10000.838239194407</v>
      </c>
      <c r="J23" s="33">
        <v>10885.967981941458</v>
      </c>
      <c r="K23" s="33">
        <v>12681.600378574707</v>
      </c>
      <c r="L23" s="33">
        <v>14309.535883980801</v>
      </c>
      <c r="M23" s="33">
        <v>14927.895217099112</v>
      </c>
      <c r="N23" s="33">
        <v>14618.341445809157</v>
      </c>
      <c r="O23" s="33">
        <v>12735.144999200009</v>
      </c>
      <c r="P23" s="33">
        <v>11914.036968944547</v>
      </c>
      <c r="Q23" s="33">
        <v>12980.405290814522</v>
      </c>
      <c r="R23" s="33">
        <v>16194.446323002621</v>
      </c>
      <c r="S23" s="33">
        <v>17739.886977296628</v>
      </c>
      <c r="T23" s="33">
        <v>19764.638159999999</v>
      </c>
      <c r="U23" s="33">
        <v>21909.719128877619</v>
      </c>
      <c r="V23" s="33">
        <v>24905.501800630896</v>
      </c>
      <c r="W23" s="33">
        <v>29190.670911556503</v>
      </c>
      <c r="X23" s="33">
        <v>34033.540339838524</v>
      </c>
      <c r="Y23" s="33">
        <v>36532.440322906325</v>
      </c>
      <c r="Z23" s="33">
        <v>36726.014566017831</v>
      </c>
      <c r="AA23" s="33">
        <v>35487.415497828413</v>
      </c>
      <c r="AB23" s="33">
        <v>33927.446051203238</v>
      </c>
      <c r="AC23" s="33">
        <v>32345.63189388239</v>
      </c>
      <c r="AD23" s="33">
        <v>31541.504087702055</v>
      </c>
      <c r="AE23" s="33">
        <v>30867.604381311154</v>
      </c>
      <c r="AF23" s="33">
        <v>29748.864020981047</v>
      </c>
      <c r="AG23" s="33">
        <v>28848.68173657214</v>
      </c>
      <c r="AH23" s="33">
        <v>28394.281590420578</v>
      </c>
      <c r="AI23" s="33">
        <v>28198.159540920813</v>
      </c>
      <c r="AJ23" s="33">
        <v>28088.842898718362</v>
      </c>
      <c r="AK23" s="33">
        <v>27918.524195630722</v>
      </c>
      <c r="AL23" s="33">
        <v>27556.144745092453</v>
      </c>
      <c r="AM23" s="33">
        <v>27209.28514554154</v>
      </c>
      <c r="AN23" s="33">
        <v>26743.274174597114</v>
      </c>
      <c r="AO23" s="33">
        <v>26150.191346325748</v>
      </c>
      <c r="AP23" s="33">
        <v>25465.40554526975</v>
      </c>
      <c r="AQ23" s="33">
        <v>24730.503485869875</v>
      </c>
      <c r="AR23" s="33">
        <v>23968.290409371359</v>
      </c>
      <c r="AS23" s="33">
        <v>23203.303937105753</v>
      </c>
      <c r="AT23" s="33">
        <v>22481.434742182551</v>
      </c>
      <c r="AU23" s="33">
        <v>21773.759519570543</v>
      </c>
      <c r="AV23" s="33">
        <v>21075.113787826871</v>
      </c>
      <c r="AW23" s="33">
        <v>20394.166255657357</v>
      </c>
      <c r="AX23" s="37"/>
    </row>
    <row r="24" spans="1:50">
      <c r="A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7"/>
    </row>
    <row r="25" spans="1:50">
      <c r="A25" s="37"/>
      <c r="B25" t="s">
        <v>99</v>
      </c>
      <c r="C25" s="33">
        <v>0</v>
      </c>
      <c r="D25" s="33">
        <v>0</v>
      </c>
      <c r="E25" s="33">
        <v>0</v>
      </c>
      <c r="F25" s="33">
        <v>1271.7981015540504</v>
      </c>
      <c r="G25" s="33">
        <v>1679.2523235210338</v>
      </c>
      <c r="H25" s="33">
        <v>1748.239972206542</v>
      </c>
      <c r="I25" s="33">
        <v>1400.1173529819939</v>
      </c>
      <c r="J25" s="33">
        <v>1344.6736755349318</v>
      </c>
      <c r="K25" s="33">
        <v>1056.5225896035531</v>
      </c>
      <c r="L25" s="33">
        <v>1472.4388913374285</v>
      </c>
      <c r="M25" s="33">
        <v>2057.1177878450908</v>
      </c>
      <c r="N25" s="33">
        <v>2939.5500676944762</v>
      </c>
      <c r="O25" s="33">
        <v>2320.1980946341137</v>
      </c>
      <c r="P25" s="33">
        <v>2363.2782661303418</v>
      </c>
      <c r="Q25" s="33">
        <v>1664.1253564480269</v>
      </c>
      <c r="R25" s="33">
        <v>2205.9730291600476</v>
      </c>
      <c r="S25" s="33">
        <v>2041.2589741787208</v>
      </c>
      <c r="T25" s="33">
        <v>3863.2035679999999</v>
      </c>
      <c r="U25" s="33">
        <v>3017.0185805947576</v>
      </c>
      <c r="V25" s="33">
        <v>3429.5447253223597</v>
      </c>
      <c r="W25" s="33">
        <v>4620.7668488954978</v>
      </c>
      <c r="X25" s="33">
        <v>6126.037260645915</v>
      </c>
      <c r="Y25" s="33">
        <v>8037.1368718858694</v>
      </c>
      <c r="Z25" s="33">
        <v>8079.7232050156936</v>
      </c>
      <c r="AA25" s="33">
        <v>7807.2314087276482</v>
      </c>
      <c r="AB25" s="33">
        <v>7464.0381306474592</v>
      </c>
      <c r="AC25" s="33">
        <v>7116.0390169542306</v>
      </c>
      <c r="AD25" s="33">
        <v>7885.3760182737951</v>
      </c>
      <c r="AE25" s="33">
        <v>7716.90109354775</v>
      </c>
      <c r="AF25" s="33">
        <v>7437.2160069824849</v>
      </c>
      <c r="AG25" s="33">
        <v>7212.170434143035</v>
      </c>
      <c r="AH25" s="33">
        <v>7098.5703992621166</v>
      </c>
      <c r="AI25" s="33">
        <v>7049.539886850007</v>
      </c>
      <c r="AJ25" s="33">
        <v>7022.2107278491685</v>
      </c>
      <c r="AK25" s="33">
        <v>6979.6310489076805</v>
      </c>
      <c r="AL25" s="33">
        <v>6889.0361847540071</v>
      </c>
      <c r="AM25" s="33">
        <v>6802.3212878734457</v>
      </c>
      <c r="AN25" s="33">
        <v>6685.818546564351</v>
      </c>
      <c r="AO25" s="33">
        <v>6537.547836581437</v>
      </c>
      <c r="AP25" s="33">
        <v>6366.3513891166431</v>
      </c>
      <c r="AQ25" s="33">
        <v>6182.6258700959816</v>
      </c>
      <c r="AR25" s="33">
        <v>5992.0726023428397</v>
      </c>
      <c r="AS25" s="33">
        <v>5800.8259869097483</v>
      </c>
      <c r="AT25" s="33">
        <v>5620.3586842558661</v>
      </c>
      <c r="AU25" s="33">
        <v>5443.4398824192303</v>
      </c>
      <c r="AV25" s="33">
        <v>5268.778444482291</v>
      </c>
      <c r="AW25" s="33">
        <v>5098.541561491933</v>
      </c>
      <c r="AX25" s="37"/>
    </row>
    <row r="26" spans="1:50">
      <c r="A26" s="37"/>
      <c r="B26" t="s">
        <v>100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301.09804845811851</v>
      </c>
      <c r="K26" s="33">
        <v>290.13420108292786</v>
      </c>
      <c r="L26" s="33">
        <v>281.64205535809901</v>
      </c>
      <c r="M26" s="33">
        <v>298.54024464194038</v>
      </c>
      <c r="N26" s="33">
        <v>227.48593124474144</v>
      </c>
      <c r="O26" s="33">
        <v>374.4111807802729</v>
      </c>
      <c r="P26" s="33">
        <v>870.76344906556699</v>
      </c>
      <c r="Q26" s="33">
        <v>1355.0927852399577</v>
      </c>
      <c r="R26" s="33">
        <v>3001.4598651781225</v>
      </c>
      <c r="S26" s="33">
        <v>2615.9777764638484</v>
      </c>
      <c r="T26" s="33">
        <v>3115.6047784014854</v>
      </c>
      <c r="U26" s="33">
        <v>3083.5229520109815</v>
      </c>
      <c r="V26" s="33">
        <v>3044.970327805695</v>
      </c>
      <c r="W26" s="33">
        <v>4795.2448740832306</v>
      </c>
      <c r="X26" s="33">
        <v>5175.7998059781912</v>
      </c>
      <c r="Y26" s="33">
        <v>4653.4882198747237</v>
      </c>
      <c r="Z26" s="33">
        <v>4268.9702848658626</v>
      </c>
      <c r="AA26" s="33">
        <v>4103.5581239845897</v>
      </c>
      <c r="AB26" s="33">
        <v>3559.9258716623731</v>
      </c>
      <c r="AC26" s="33">
        <v>3502.1847923044729</v>
      </c>
      <c r="AD26" s="33">
        <v>3317.9890487811936</v>
      </c>
      <c r="AE26" s="33">
        <v>3135.9078470873205</v>
      </c>
      <c r="AF26" s="33">
        <v>2995.4567360570086</v>
      </c>
      <c r="AG26" s="33">
        <v>3055.8239066841948</v>
      </c>
      <c r="AH26" s="33">
        <v>2903.2868585869196</v>
      </c>
      <c r="AI26" s="33">
        <v>2779.8812186229893</v>
      </c>
      <c r="AJ26" s="33">
        <v>2837.3295577158656</v>
      </c>
      <c r="AK26" s="33">
        <v>2737.6198347980712</v>
      </c>
      <c r="AL26" s="33">
        <v>2633.3366697248898</v>
      </c>
      <c r="AM26" s="33">
        <v>3005.3530167349491</v>
      </c>
      <c r="AN26" s="33">
        <v>2865.4279041344239</v>
      </c>
      <c r="AO26" s="33">
        <v>2739.1156678624188</v>
      </c>
      <c r="AP26" s="33">
        <v>2624.5460752920012</v>
      </c>
      <c r="AQ26" s="33">
        <v>2520.5463019013946</v>
      </c>
      <c r="AR26" s="33">
        <v>2426.4091637993092</v>
      </c>
      <c r="AS26" s="33">
        <v>2339.2215445967404</v>
      </c>
      <c r="AT26" s="33">
        <v>2258.374269337141</v>
      </c>
      <c r="AU26" s="33">
        <v>2184.7360422602887</v>
      </c>
      <c r="AV26" s="33">
        <v>2117.4656228922036</v>
      </c>
      <c r="AW26" s="33">
        <v>2053.6041352733946</v>
      </c>
      <c r="AX26" s="37"/>
    </row>
    <row r="27" spans="1:50">
      <c r="A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>
      <c r="A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>
      <c r="A29" s="37"/>
      <c r="B29" t="s">
        <v>101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>
        <v>0.3215567108917779</v>
      </c>
      <c r="S29" s="37">
        <v>0.26252911061963724</v>
      </c>
      <c r="T29" s="37">
        <v>0.35309567976434364</v>
      </c>
      <c r="U29" s="37">
        <v>0.27843996980157792</v>
      </c>
      <c r="V29" s="37">
        <v>0.25996324446528696</v>
      </c>
      <c r="W29" s="37">
        <v>0.32256921231813679</v>
      </c>
      <c r="X29" s="37">
        <v>0.33207938268457349</v>
      </c>
      <c r="Y29" s="37">
        <v>0.34737961602317063</v>
      </c>
      <c r="Z29" s="37">
        <v>0.33623832141339027</v>
      </c>
      <c r="AA29" s="37">
        <v>0.33563417807760887</v>
      </c>
      <c r="AB29" s="37">
        <v>0.32492761128180669</v>
      </c>
      <c r="AC29" s="37">
        <v>0.32827380970927805</v>
      </c>
      <c r="AD29" s="37">
        <v>0.35519438248422497</v>
      </c>
      <c r="AE29" s="37">
        <v>0.35159220024233312</v>
      </c>
      <c r="AF29" s="37">
        <v>0.35069146625839626</v>
      </c>
      <c r="AG29" s="37">
        <v>0.3559259461</v>
      </c>
      <c r="AH29" s="37">
        <v>0.35224899865835585</v>
      </c>
      <c r="AI29" s="37">
        <v>0.34858378225744363</v>
      </c>
      <c r="AJ29" s="37">
        <v>0.35101268931284119</v>
      </c>
      <c r="AK29" s="37">
        <v>0.34805746949999999</v>
      </c>
      <c r="AL29" s="37">
        <v>0.34556259384487237</v>
      </c>
      <c r="AM29" s="37">
        <v>0.3604532148546894</v>
      </c>
      <c r="AN29" s="37">
        <v>0.35714574020900203</v>
      </c>
      <c r="AO29" s="37">
        <v>0.35474553059999997</v>
      </c>
      <c r="AP29" s="37">
        <v>0.3530631958099219</v>
      </c>
      <c r="AQ29" s="37">
        <v>0.3519205412445427</v>
      </c>
      <c r="AR29" s="37">
        <v>0.35123413570000006</v>
      </c>
      <c r="AS29" s="37">
        <v>0.35081415791348858</v>
      </c>
      <c r="AT29" s="37">
        <v>0.35045507744262949</v>
      </c>
      <c r="AU29" s="37">
        <v>0.35033802581603851</v>
      </c>
      <c r="AV29" s="37">
        <v>0.3504723220825901</v>
      </c>
      <c r="AW29" s="37">
        <v>0.35069566498122062</v>
      </c>
      <c r="AX29" s="37"/>
    </row>
    <row r="30" spans="1:50">
      <c r="A30" s="37"/>
      <c r="B30" t="s">
        <v>102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>
        <v>0.13621787279177797</v>
      </c>
      <c r="S30" s="37">
        <v>0.11506606421963728</v>
      </c>
      <c r="T30" s="37">
        <v>0.19546037406434361</v>
      </c>
      <c r="U30" s="37">
        <v>0.13770229380157792</v>
      </c>
      <c r="V30" s="37">
        <v>0.13770229376528698</v>
      </c>
      <c r="W30" s="37">
        <v>0.15829601391813675</v>
      </c>
      <c r="X30" s="37">
        <v>0.17999999998457347</v>
      </c>
      <c r="Y30" s="37">
        <v>0.22000000002317058</v>
      </c>
      <c r="Z30" s="37">
        <v>0.22000000001339026</v>
      </c>
      <c r="AA30" s="37">
        <v>0.21999999997760888</v>
      </c>
      <c r="AB30" s="37">
        <v>0.21999999998180667</v>
      </c>
      <c r="AC30" s="37">
        <v>0.22000000000927808</v>
      </c>
      <c r="AD30" s="37">
        <v>0.24999999988422497</v>
      </c>
      <c r="AE30" s="37">
        <v>0.24999999994233313</v>
      </c>
      <c r="AF30" s="37">
        <v>0.25000000005839629</v>
      </c>
      <c r="AG30" s="37">
        <v>0.25</v>
      </c>
      <c r="AH30" s="37">
        <v>0.25000000005835582</v>
      </c>
      <c r="AI30" s="37">
        <v>0.25000000005744361</v>
      </c>
      <c r="AJ30" s="37">
        <v>0.25000000011284118</v>
      </c>
      <c r="AK30" s="37">
        <v>0.25</v>
      </c>
      <c r="AL30" s="37">
        <v>0.24999999994487232</v>
      </c>
      <c r="AM30" s="37">
        <v>0.25000000005468942</v>
      </c>
      <c r="AN30" s="37">
        <v>0.25000000010900209</v>
      </c>
      <c r="AO30" s="37">
        <v>0.25</v>
      </c>
      <c r="AP30" s="37">
        <v>0.2500000001099219</v>
      </c>
      <c r="AQ30" s="37">
        <v>0.24999999994454269</v>
      </c>
      <c r="AR30" s="37">
        <v>0.25</v>
      </c>
      <c r="AS30" s="37">
        <v>0.25000000011348861</v>
      </c>
      <c r="AT30" s="37">
        <v>0.24999999994262948</v>
      </c>
      <c r="AU30" s="37">
        <v>0.25000000011603851</v>
      </c>
      <c r="AV30" s="37">
        <v>0.24999999988259011</v>
      </c>
      <c r="AW30" s="37">
        <v>0.24999999988122062</v>
      </c>
      <c r="AX30" s="37"/>
    </row>
    <row r="31" spans="1:50">
      <c r="A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>
      <c r="A32" s="37"/>
      <c r="B32" t="s">
        <v>103</v>
      </c>
      <c r="C32" s="40">
        <v>113025.50297834026</v>
      </c>
      <c r="D32" s="40">
        <v>114840.16398779239</v>
      </c>
      <c r="E32" s="40">
        <v>116684.95772749014</v>
      </c>
      <c r="F32" s="40">
        <v>84925.257664284276</v>
      </c>
      <c r="G32" s="40">
        <v>87119.375360869104</v>
      </c>
      <c r="H32" s="40">
        <v>89446.675562183227</v>
      </c>
      <c r="I32" s="40">
        <v>90135.911070930539</v>
      </c>
      <c r="J32" s="40">
        <v>92397.782771753293</v>
      </c>
      <c r="K32" s="40">
        <v>95536.255998046632</v>
      </c>
      <c r="L32" s="40">
        <v>98179.490745325893</v>
      </c>
      <c r="M32" s="40">
        <v>99977.442198152959</v>
      </c>
      <c r="N32" s="40">
        <v>101258.2030895498</v>
      </c>
      <c r="O32" s="40">
        <v>108659.75823744082</v>
      </c>
      <c r="P32" s="40">
        <v>109370.62275313484</v>
      </c>
      <c r="Q32" s="40">
        <v>112134.19194158931</v>
      </c>
      <c r="R32" s="40">
        <v>110609.09361110275</v>
      </c>
      <c r="S32" s="40">
        <v>112005.55030750524</v>
      </c>
      <c r="T32" s="40">
        <v>110138.97072762734</v>
      </c>
      <c r="U32" s="40">
        <v>111382.08854570302</v>
      </c>
      <c r="V32" s="40">
        <v>116715.00651840855</v>
      </c>
      <c r="W32" s="40">
        <v>114624.0188327736</v>
      </c>
      <c r="X32" s="40">
        <v>112216.25413272514</v>
      </c>
      <c r="Y32" s="40">
        <v>108234.27758502922</v>
      </c>
      <c r="Z32" s="40">
        <v>103459.93621440043</v>
      </c>
      <c r="AA32" s="40">
        <v>97665.568252810452</v>
      </c>
      <c r="AB32" s="40">
        <v>91737.081114159242</v>
      </c>
      <c r="AC32" s="40">
        <v>85238.104297754195</v>
      </c>
      <c r="AD32" s="40">
        <v>81870.333030709167</v>
      </c>
      <c r="AE32" s="40">
        <v>79290.499286697101</v>
      </c>
      <c r="AF32" s="40">
        <v>76217.000036650032</v>
      </c>
      <c r="AG32" s="40">
        <v>73075.660880629832</v>
      </c>
      <c r="AH32" s="40">
        <v>71014.278294883552</v>
      </c>
      <c r="AI32" s="40">
        <v>68508.12959079034</v>
      </c>
      <c r="AJ32" s="40">
        <v>65617.166105584067</v>
      </c>
      <c r="AK32" s="40">
        <v>63358.918150721765</v>
      </c>
      <c r="AL32" s="40">
        <v>60884.158213754476</v>
      </c>
      <c r="AM32" s="40">
        <v>57775.750125418446</v>
      </c>
      <c r="AN32" s="40">
        <v>56641.477699962808</v>
      </c>
      <c r="AO32" s="40">
        <v>55061.110565652962</v>
      </c>
      <c r="AP32" s="40">
        <v>53403.864839843103</v>
      </c>
      <c r="AQ32" s="40">
        <v>52237.850017417215</v>
      </c>
      <c r="AR32" s="40">
        <v>50686.264286793201</v>
      </c>
      <c r="AS32" s="40">
        <v>49210.94768376086</v>
      </c>
      <c r="AT32" s="40">
        <v>48039.810265744127</v>
      </c>
      <c r="AU32" s="40">
        <v>46698.586433481207</v>
      </c>
      <c r="AV32" s="40">
        <v>45358.988477254119</v>
      </c>
      <c r="AW32" s="40">
        <v>45233.792098605249</v>
      </c>
      <c r="AX32" s="37"/>
    </row>
    <row r="33" spans="1:50">
      <c r="A33" s="37"/>
      <c r="B33" t="s">
        <v>104</v>
      </c>
      <c r="C33" s="40">
        <v>74733.173220621524</v>
      </c>
      <c r="D33" s="40">
        <v>75933.038489808547</v>
      </c>
      <c r="E33" s="40">
        <v>77153.263769910176</v>
      </c>
      <c r="F33" s="40">
        <v>45292.870392143901</v>
      </c>
      <c r="G33" s="40">
        <v>45494.143362638511</v>
      </c>
      <c r="H33" s="40">
        <v>46419.524323896716</v>
      </c>
      <c r="I33" s="40">
        <v>47585.709686403621</v>
      </c>
      <c r="J33" s="40">
        <v>48920.734938429916</v>
      </c>
      <c r="K33" s="40">
        <v>50045.703191315086</v>
      </c>
      <c r="L33" s="40">
        <v>51357.474457619253</v>
      </c>
      <c r="M33" s="40">
        <v>52921.968228113743</v>
      </c>
      <c r="N33" s="40">
        <v>55072.741577533205</v>
      </c>
      <c r="O33" s="40">
        <v>63642.882198539228</v>
      </c>
      <c r="P33" s="40">
        <v>65134.556882589437</v>
      </c>
      <c r="Q33" s="40">
        <v>66080.34062322315</v>
      </c>
      <c r="R33" s="40">
        <v>63808.970437435863</v>
      </c>
      <c r="S33" s="40">
        <v>63454.4202503255</v>
      </c>
      <c r="T33" s="40">
        <v>62480.171617091728</v>
      </c>
      <c r="U33" s="40">
        <v>61387.924097360024</v>
      </c>
      <c r="V33" s="40">
        <v>64829.418289024827</v>
      </c>
      <c r="W33" s="40">
        <v>62246.255980026603</v>
      </c>
      <c r="X33" s="40">
        <v>57702.343976265918</v>
      </c>
      <c r="Y33" s="40">
        <v>53380.733599459832</v>
      </c>
      <c r="Z33" s="40">
        <v>48818.237037166487</v>
      </c>
      <c r="AA33" s="40">
        <v>44539.761641480443</v>
      </c>
      <c r="AB33" s="40">
        <v>39959.863028177424</v>
      </c>
      <c r="AC33" s="40">
        <v>35278.685529254682</v>
      </c>
      <c r="AD33" s="40">
        <v>33905.061374366458</v>
      </c>
      <c r="AE33" s="40">
        <v>32208.29368105821</v>
      </c>
      <c r="AF33" s="40">
        <v>30361.890987313451</v>
      </c>
      <c r="AG33" s="40">
        <v>28472.229258459978</v>
      </c>
      <c r="AH33" s="40">
        <v>27095.446213734311</v>
      </c>
      <c r="AI33" s="40">
        <v>25091.792104724573</v>
      </c>
      <c r="AJ33" s="40">
        <v>22798.766656800221</v>
      </c>
      <c r="AK33" s="40">
        <v>21016.480728363564</v>
      </c>
      <c r="AL33" s="40">
        <v>19141.372202454222</v>
      </c>
      <c r="AM33" s="40">
        <v>17092.417121484865</v>
      </c>
      <c r="AN33" s="40">
        <v>16590.912444712729</v>
      </c>
      <c r="AO33" s="40">
        <v>15738.36636936859</v>
      </c>
      <c r="AP33" s="40">
        <v>14883.459055806288</v>
      </c>
      <c r="AQ33" s="40">
        <v>14562.841017849438</v>
      </c>
      <c r="AR33" s="40">
        <v>13882.199601277251</v>
      </c>
      <c r="AS33" s="40">
        <v>13285.834516664037</v>
      </c>
      <c r="AT33" s="40">
        <v>12964.019636679608</v>
      </c>
      <c r="AU33" s="40">
        <v>12465.184219950801</v>
      </c>
      <c r="AV33" s="40">
        <v>11964.301393312815</v>
      </c>
      <c r="AW33" s="40">
        <v>12669.586499087653</v>
      </c>
      <c r="AX33" s="37"/>
    </row>
    <row r="34" spans="1:50">
      <c r="A34" s="37"/>
      <c r="B34" t="s">
        <v>105</v>
      </c>
      <c r="C34" s="40">
        <v>6239.1910323221382</v>
      </c>
      <c r="D34" s="40">
        <v>6339.3632624695847</v>
      </c>
      <c r="E34" s="40">
        <v>6441.2352664165992</v>
      </c>
      <c r="F34" s="40">
        <v>7242.1836333593783</v>
      </c>
      <c r="G34" s="40">
        <v>9562.4090613906956</v>
      </c>
      <c r="H34" s="40">
        <v>10926.499827517286</v>
      </c>
      <c r="I34" s="40">
        <v>10000.838239194407</v>
      </c>
      <c r="J34" s="40">
        <v>10885.967981941458</v>
      </c>
      <c r="K34" s="40">
        <v>12681.600378574707</v>
      </c>
      <c r="L34" s="40">
        <v>14309.535883980801</v>
      </c>
      <c r="M34" s="40">
        <v>14927.895217099112</v>
      </c>
      <c r="N34" s="40">
        <v>14618.341445809157</v>
      </c>
      <c r="O34" s="40">
        <v>12735.144999200009</v>
      </c>
      <c r="P34" s="40">
        <v>11914.036968944547</v>
      </c>
      <c r="Q34" s="40">
        <v>12980.405290814522</v>
      </c>
      <c r="R34" s="40">
        <v>16194.446323002621</v>
      </c>
      <c r="S34" s="40">
        <v>17739.886977296628</v>
      </c>
      <c r="T34" s="40">
        <v>19764.638159999999</v>
      </c>
      <c r="U34" s="40">
        <v>21909.719128877619</v>
      </c>
      <c r="V34" s="40">
        <v>24905.501800630896</v>
      </c>
      <c r="W34" s="40">
        <v>29190.670911556503</v>
      </c>
      <c r="X34" s="40">
        <v>34033.540339838524</v>
      </c>
      <c r="Y34" s="40">
        <v>36532.440322906325</v>
      </c>
      <c r="Z34" s="40">
        <v>36726.014566017831</v>
      </c>
      <c r="AA34" s="40">
        <v>35487.415497828413</v>
      </c>
      <c r="AB34" s="40">
        <v>33927.446051203238</v>
      </c>
      <c r="AC34" s="40">
        <v>32345.63189388239</v>
      </c>
      <c r="AD34" s="40">
        <v>31541.504087702055</v>
      </c>
      <c r="AE34" s="40">
        <v>30867.604381311154</v>
      </c>
      <c r="AF34" s="40">
        <v>29748.864020981047</v>
      </c>
      <c r="AG34" s="40">
        <v>28848.68173657214</v>
      </c>
      <c r="AH34" s="40">
        <v>28394.281590420578</v>
      </c>
      <c r="AI34" s="40">
        <v>28198.159540920813</v>
      </c>
      <c r="AJ34" s="40">
        <v>28088.842898718362</v>
      </c>
      <c r="AK34" s="40">
        <v>27918.524195630722</v>
      </c>
      <c r="AL34" s="40">
        <v>27556.144745092453</v>
      </c>
      <c r="AM34" s="40">
        <v>27209.28514554154</v>
      </c>
      <c r="AN34" s="40">
        <v>26743.274174597114</v>
      </c>
      <c r="AO34" s="40">
        <v>26150.191346325748</v>
      </c>
      <c r="AP34" s="40">
        <v>25465.40554526975</v>
      </c>
      <c r="AQ34" s="40">
        <v>24730.503485869875</v>
      </c>
      <c r="AR34" s="40">
        <v>23968.290409371359</v>
      </c>
      <c r="AS34" s="40">
        <v>23203.303937105753</v>
      </c>
      <c r="AT34" s="40">
        <v>22481.434742182551</v>
      </c>
      <c r="AU34" s="40">
        <v>21773.759519570543</v>
      </c>
      <c r="AV34" s="40">
        <v>21075.113787826871</v>
      </c>
      <c r="AW34" s="40">
        <v>20394.166255657357</v>
      </c>
      <c r="AX34" s="37"/>
    </row>
    <row r="35" spans="1:50">
      <c r="A35" s="37"/>
      <c r="B35" t="s">
        <v>106</v>
      </c>
      <c r="C35" s="40">
        <v>32053.138725396595</v>
      </c>
      <c r="D35" s="40">
        <v>32567.762235514252</v>
      </c>
      <c r="E35" s="40">
        <v>33090.458691163367</v>
      </c>
      <c r="F35" s="40">
        <v>32390.203638780993</v>
      </c>
      <c r="G35" s="40">
        <v>32062.822936839897</v>
      </c>
      <c r="H35" s="40">
        <v>32100.651410769227</v>
      </c>
      <c r="I35" s="40">
        <v>32549.363145332507</v>
      </c>
      <c r="J35" s="40">
        <v>32591.079851381917</v>
      </c>
      <c r="K35" s="40">
        <v>32808.952428156837</v>
      </c>
      <c r="L35" s="40">
        <v>32512.480403725844</v>
      </c>
      <c r="M35" s="40">
        <v>32127.578752940099</v>
      </c>
      <c r="N35" s="40">
        <v>31567.120066207441</v>
      </c>
      <c r="O35" s="40">
        <v>32281.731039701583</v>
      </c>
      <c r="P35" s="40">
        <v>32322.028901600861</v>
      </c>
      <c r="Q35" s="40">
        <v>33073.446027551632</v>
      </c>
      <c r="R35" s="40">
        <v>30605.676850664269</v>
      </c>
      <c r="S35" s="40">
        <v>30811.243079883105</v>
      </c>
      <c r="T35" s="40">
        <v>27894.160950535617</v>
      </c>
      <c r="U35" s="40">
        <v>28084.445319465376</v>
      </c>
      <c r="V35" s="40">
        <v>26980.086428752824</v>
      </c>
      <c r="W35" s="40">
        <v>23187.091941190491</v>
      </c>
      <c r="X35" s="40">
        <v>20480.369816620703</v>
      </c>
      <c r="Y35" s="40">
        <v>18321.103662663067</v>
      </c>
      <c r="Z35" s="40">
        <v>17915.6846112161</v>
      </c>
      <c r="AA35" s="40">
        <v>17638.391113501595</v>
      </c>
      <c r="AB35" s="40">
        <v>17849.77203477858</v>
      </c>
      <c r="AC35" s="40">
        <v>17613.786874617115</v>
      </c>
      <c r="AD35" s="40">
        <v>16423.767568640658</v>
      </c>
      <c r="AE35" s="40">
        <v>16214.601224327736</v>
      </c>
      <c r="AF35" s="40">
        <v>16106.245028355537</v>
      </c>
      <c r="AG35" s="40">
        <v>15754.749885597717</v>
      </c>
      <c r="AH35" s="40">
        <v>15524.550490728667</v>
      </c>
      <c r="AI35" s="40">
        <v>15218.177945144955</v>
      </c>
      <c r="AJ35" s="40">
        <v>14729.556550065485</v>
      </c>
      <c r="AK35" s="40">
        <v>14423.913226727476</v>
      </c>
      <c r="AL35" s="40">
        <v>14186.6412662078</v>
      </c>
      <c r="AM35" s="40">
        <v>13474.047858392041</v>
      </c>
      <c r="AN35" s="40">
        <v>13307.291080652969</v>
      </c>
      <c r="AO35" s="40">
        <v>13172.552849958622</v>
      </c>
      <c r="AP35" s="40">
        <v>13055.000238767061</v>
      </c>
      <c r="AQ35" s="40">
        <v>12944.505513697899</v>
      </c>
      <c r="AR35" s="40">
        <v>12835.774276144592</v>
      </c>
      <c r="AS35" s="40">
        <v>12721.809229991071</v>
      </c>
      <c r="AT35" s="40">
        <v>12594.355886881967</v>
      </c>
      <c r="AU35" s="40">
        <v>12459.64269395986</v>
      </c>
      <c r="AV35" s="40">
        <v>12319.573296114431</v>
      </c>
      <c r="AW35" s="40">
        <v>12170.03934386024</v>
      </c>
      <c r="AX35" s="37"/>
    </row>
    <row r="36" spans="1:50">
      <c r="A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>
      <c r="A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>
      <c r="A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>
      <c r="A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>
      <c r="A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>
      <c r="A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>
      <c r="A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>
      <c r="A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>
      <c r="A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>
      <c r="A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>
      <c r="A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>
      <c r="A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>
      <c r="A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>
      <c r="A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</sheetData>
  <pageMargins left="0.7" right="0.7" top="0.75" bottom="0.75" header="0.3" footer="0.3"/>
  <pageSetup paperSize="9" orientation="portrait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E287-1C27-44C4-90D8-14062E936C65}">
  <sheetPr>
    <tabColor theme="8" tint="0.59999389629810485"/>
  </sheetPr>
  <dimension ref="A1:AX47"/>
  <sheetViews>
    <sheetView workbookViewId="0">
      <pane xSplit="2" ySplit="1" topLeftCell="C2" activePane="bottomRight" state="frozen"/>
      <selection activeCell="C20" sqref="C20"/>
      <selection pane="topRight" activeCell="C20" sqref="C20"/>
      <selection pane="bottomLeft" activeCell="C20" sqref="C20"/>
      <selection pane="bottomRight" activeCell="C3" sqref="A1:XFD1048576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A3" s="37"/>
      <c r="B3" t="s">
        <v>93</v>
      </c>
      <c r="C3" s="33">
        <v>21.072806770403201</v>
      </c>
      <c r="D3" s="33">
        <v>21.411137499294501</v>
      </c>
      <c r="E3" s="33">
        <v>21.754900240000001</v>
      </c>
      <c r="F3" s="33">
        <v>22.65154467</v>
      </c>
      <c r="G3" s="33">
        <v>23.29510118</v>
      </c>
      <c r="H3" s="33">
        <v>22.546863049999999</v>
      </c>
      <c r="I3" s="33">
        <v>23.455414489999999</v>
      </c>
      <c r="J3" s="33">
        <v>24.217689889999999</v>
      </c>
      <c r="K3" s="33">
        <v>24.513541700000001</v>
      </c>
      <c r="L3" s="33">
        <v>24.608890209999998</v>
      </c>
      <c r="M3" s="33">
        <v>24.843740560000001</v>
      </c>
      <c r="N3" s="33">
        <v>25.082896229999999</v>
      </c>
      <c r="O3" s="33">
        <v>24.34379418</v>
      </c>
      <c r="P3" s="33">
        <v>23.885114999999999</v>
      </c>
      <c r="Q3" s="33">
        <v>23.448550440000002</v>
      </c>
      <c r="R3" s="33">
        <v>22.706385650000001</v>
      </c>
      <c r="S3" s="33">
        <v>21.993015010000001</v>
      </c>
      <c r="T3" s="33">
        <v>21.898431039999998</v>
      </c>
      <c r="U3" s="33">
        <v>21.657101010000002</v>
      </c>
      <c r="V3" s="33">
        <v>21.36492574</v>
      </c>
      <c r="W3" s="33">
        <v>21.231739940000001</v>
      </c>
      <c r="X3" s="33">
        <v>21.219365530000001</v>
      </c>
      <c r="Y3" s="33">
        <v>21.32394231</v>
      </c>
      <c r="Z3" s="33">
        <v>21.443409460000002</v>
      </c>
      <c r="AA3" s="33">
        <v>21.542884480000001</v>
      </c>
      <c r="AB3" s="33">
        <v>21.612176659999999</v>
      </c>
      <c r="AC3" s="33">
        <v>21.655785030000001</v>
      </c>
      <c r="AD3" s="33">
        <v>21.689722549999999</v>
      </c>
      <c r="AE3" s="33">
        <v>21.716410759999999</v>
      </c>
      <c r="AF3" s="33">
        <v>21.736450919999999</v>
      </c>
      <c r="AG3" s="33">
        <v>21.750497469999999</v>
      </c>
      <c r="AH3" s="33">
        <v>21.757553619999999</v>
      </c>
      <c r="AI3" s="33">
        <v>21.754851429999999</v>
      </c>
      <c r="AJ3" s="33">
        <v>21.742717020000001</v>
      </c>
      <c r="AK3" s="33">
        <v>21.720348940000001</v>
      </c>
      <c r="AL3" s="33">
        <v>21.688228710000001</v>
      </c>
      <c r="AM3" s="33">
        <v>21.64617032</v>
      </c>
      <c r="AN3" s="33">
        <v>21.50951895</v>
      </c>
      <c r="AO3" s="33">
        <v>21.338016870000001</v>
      </c>
      <c r="AP3" s="33">
        <v>21.153549720000001</v>
      </c>
      <c r="AQ3" s="33">
        <v>20.963885479999998</v>
      </c>
      <c r="AR3" s="33">
        <v>20.771996789999999</v>
      </c>
      <c r="AS3" s="33">
        <v>20.575842900000001</v>
      </c>
      <c r="AT3" s="33">
        <v>20.378840449999998</v>
      </c>
      <c r="AU3" s="33">
        <v>20.181853879999998</v>
      </c>
      <c r="AV3" s="33">
        <v>19.984714</v>
      </c>
      <c r="AW3" s="33">
        <v>19.786362159999999</v>
      </c>
      <c r="AX3" s="37"/>
    </row>
    <row r="4" spans="1:50">
      <c r="A4" s="37"/>
      <c r="B4" t="s">
        <v>94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7"/>
    </row>
    <row r="5" spans="1:50">
      <c r="B5" t="s">
        <v>95</v>
      </c>
      <c r="C5" s="33">
        <v>4.6065844460580001</v>
      </c>
      <c r="D5" s="33">
        <v>4.68054464938142</v>
      </c>
      <c r="E5" s="33">
        <v>4.7556923080000004</v>
      </c>
      <c r="F5" s="33">
        <v>4.8446597730000001</v>
      </c>
      <c r="G5" s="33">
        <v>4.7275530840000002</v>
      </c>
      <c r="H5" s="33">
        <v>4.5744466020000001</v>
      </c>
      <c r="I5" s="33">
        <v>4.5492816290000002</v>
      </c>
      <c r="J5" s="33">
        <v>4.4137174320000003</v>
      </c>
      <c r="K5" s="33">
        <v>4.2174366230000002</v>
      </c>
      <c r="L5" s="33">
        <v>4.1020339730000002</v>
      </c>
      <c r="M5" s="33">
        <v>4.0786855419999997</v>
      </c>
      <c r="N5" s="33">
        <v>4.1564884710000003</v>
      </c>
      <c r="O5" s="33">
        <v>3.9755312420000002</v>
      </c>
      <c r="P5" s="33">
        <v>3.7339733420000001</v>
      </c>
      <c r="Q5" s="33">
        <v>3.4768001700000002</v>
      </c>
      <c r="R5" s="33">
        <v>3.2771035199999998</v>
      </c>
      <c r="S5" s="33">
        <v>3.0751824069999998</v>
      </c>
      <c r="T5" s="33">
        <v>3.0894191750000002</v>
      </c>
      <c r="U5" s="33">
        <v>3.1351942180000001</v>
      </c>
      <c r="V5" s="33">
        <v>3.1928939079999998</v>
      </c>
      <c r="W5" s="33">
        <v>3.1642987520000001</v>
      </c>
      <c r="X5" s="33">
        <v>3.1114741399999999</v>
      </c>
      <c r="Y5" s="33">
        <v>3.0371844139999999</v>
      </c>
      <c r="Z5" s="33">
        <v>2.959689494</v>
      </c>
      <c r="AA5" s="33">
        <v>2.8854525080000002</v>
      </c>
      <c r="AB5" s="33">
        <v>2.8166407100000002</v>
      </c>
      <c r="AC5" s="33">
        <v>2.7525593320000001</v>
      </c>
      <c r="AD5" s="33">
        <v>2.6900979930000002</v>
      </c>
      <c r="AE5" s="33">
        <v>2.628926672</v>
      </c>
      <c r="AF5" s="33">
        <v>2.5690304820000001</v>
      </c>
      <c r="AG5" s="33">
        <v>2.5103049049999999</v>
      </c>
      <c r="AH5" s="33">
        <v>2.4529663660000001</v>
      </c>
      <c r="AI5" s="33">
        <v>2.3976498789999998</v>
      </c>
      <c r="AJ5" s="33">
        <v>2.344279979</v>
      </c>
      <c r="AK5" s="33">
        <v>2.2929629820000001</v>
      </c>
      <c r="AL5" s="33">
        <v>2.2435484460000001</v>
      </c>
      <c r="AM5" s="33">
        <v>2.196051931</v>
      </c>
      <c r="AN5" s="33">
        <v>2.1658327960000001</v>
      </c>
      <c r="AO5" s="33">
        <v>2.1419243529999998</v>
      </c>
      <c r="AP5" s="33">
        <v>2.1203507859999999</v>
      </c>
      <c r="AQ5" s="33">
        <v>2.0997335559999999</v>
      </c>
      <c r="AR5" s="33">
        <v>2.0795502360000002</v>
      </c>
      <c r="AS5" s="33">
        <v>2.0602165779999999</v>
      </c>
      <c r="AT5" s="33">
        <v>2.0410403389999998</v>
      </c>
      <c r="AU5" s="33">
        <v>2.021862922</v>
      </c>
      <c r="AV5" s="33">
        <v>2.002737663</v>
      </c>
      <c r="AW5" s="33">
        <v>1.9838946630000001</v>
      </c>
    </row>
    <row r="6" spans="1:50">
      <c r="A6" s="37"/>
      <c r="B6" t="s">
        <v>96</v>
      </c>
      <c r="C6" s="33">
        <v>10.826676236859401</v>
      </c>
      <c r="D6" s="33">
        <v>11.000502025829901</v>
      </c>
      <c r="E6" s="33">
        <v>11.17711864</v>
      </c>
      <c r="F6" s="33">
        <v>11.642311189999999</v>
      </c>
      <c r="G6" s="33">
        <v>12.148397470000001</v>
      </c>
      <c r="H6" s="33">
        <v>11.422722869999999</v>
      </c>
      <c r="I6" s="33">
        <v>11.92349127</v>
      </c>
      <c r="J6" s="33">
        <v>12.51572249</v>
      </c>
      <c r="K6" s="33">
        <v>12.89960016</v>
      </c>
      <c r="L6" s="33">
        <v>12.976363640000001</v>
      </c>
      <c r="M6" s="33">
        <v>12.99956253</v>
      </c>
      <c r="N6" s="33">
        <v>12.81046168</v>
      </c>
      <c r="O6" s="33">
        <v>12.26171806</v>
      </c>
      <c r="P6" s="33">
        <v>12.192732700000001</v>
      </c>
      <c r="Q6" s="33">
        <v>12.40061079</v>
      </c>
      <c r="R6" s="33">
        <v>12.26698957</v>
      </c>
      <c r="S6" s="33">
        <v>12.144010939999999</v>
      </c>
      <c r="T6" s="33">
        <v>12.15127171</v>
      </c>
      <c r="U6" s="33">
        <v>11.938614129999999</v>
      </c>
      <c r="V6" s="33">
        <v>11.627795750000001</v>
      </c>
      <c r="W6" s="33">
        <v>11.528729520000001</v>
      </c>
      <c r="X6" s="33">
        <v>11.56769718</v>
      </c>
      <c r="Y6" s="33">
        <v>11.681646369999999</v>
      </c>
      <c r="Z6" s="33">
        <v>11.82489582</v>
      </c>
      <c r="AA6" s="33">
        <v>11.97247576</v>
      </c>
      <c r="AB6" s="33">
        <v>12.107262009999999</v>
      </c>
      <c r="AC6" s="33">
        <v>12.22747219</v>
      </c>
      <c r="AD6" s="33">
        <v>12.34998294</v>
      </c>
      <c r="AE6" s="33">
        <v>12.4729495</v>
      </c>
      <c r="AF6" s="33">
        <v>12.59363218</v>
      </c>
      <c r="AG6" s="33">
        <v>12.711754089999999</v>
      </c>
      <c r="AH6" s="33">
        <v>12.825083810000001</v>
      </c>
      <c r="AI6" s="33">
        <v>12.92681228</v>
      </c>
      <c r="AJ6" s="33">
        <v>13.01715446</v>
      </c>
      <c r="AK6" s="33">
        <v>13.09617218</v>
      </c>
      <c r="AL6" s="33">
        <v>13.165819340000001</v>
      </c>
      <c r="AM6" s="33">
        <v>13.226124069999999</v>
      </c>
      <c r="AN6" s="33">
        <v>13.214283379999999</v>
      </c>
      <c r="AO6" s="33">
        <v>13.17701147</v>
      </c>
      <c r="AP6" s="33">
        <v>13.13018726</v>
      </c>
      <c r="AQ6" s="33">
        <v>13.07838475</v>
      </c>
      <c r="AR6" s="33">
        <v>13.02323389</v>
      </c>
      <c r="AS6" s="33">
        <v>12.961042839999999</v>
      </c>
      <c r="AT6" s="33">
        <v>12.89722948</v>
      </c>
      <c r="AU6" s="33">
        <v>12.832702619999999</v>
      </c>
      <c r="AV6" s="33">
        <v>12.76666185</v>
      </c>
      <c r="AW6" s="33">
        <v>12.69702013</v>
      </c>
      <c r="AX6" s="37"/>
    </row>
    <row r="7" spans="1:50">
      <c r="A7" s="37"/>
      <c r="B7" t="s">
        <v>97</v>
      </c>
      <c r="C7" s="33">
        <v>5.6395460874857797</v>
      </c>
      <c r="D7" s="33">
        <v>5.7300908240832298</v>
      </c>
      <c r="E7" s="33">
        <v>5.8220892859999998</v>
      </c>
      <c r="F7" s="33">
        <v>6.1645737059999997</v>
      </c>
      <c r="G7" s="33">
        <v>6.419150621</v>
      </c>
      <c r="H7" s="33">
        <v>6.5496935790000004</v>
      </c>
      <c r="I7" s="33">
        <v>6.9826415949999996</v>
      </c>
      <c r="J7" s="33">
        <v>7.288249961</v>
      </c>
      <c r="K7" s="33">
        <v>7.3965049169999997</v>
      </c>
      <c r="L7" s="33">
        <v>7.5304925989999996</v>
      </c>
      <c r="M7" s="33">
        <v>7.7654924879999996</v>
      </c>
      <c r="N7" s="33">
        <v>8.1159460760000002</v>
      </c>
      <c r="O7" s="33">
        <v>8.1065448779999905</v>
      </c>
      <c r="P7" s="33">
        <v>7.9584089579999997</v>
      </c>
      <c r="Q7" s="33">
        <v>7.5711394820000004</v>
      </c>
      <c r="R7" s="33">
        <v>7.1622925559999997</v>
      </c>
      <c r="S7" s="33">
        <v>6.773821667</v>
      </c>
      <c r="T7" s="33">
        <v>6.657740156</v>
      </c>
      <c r="U7" s="33">
        <v>6.5832926619999999</v>
      </c>
      <c r="V7" s="33">
        <v>6.5442360859999997</v>
      </c>
      <c r="W7" s="33">
        <v>6.5387116709999997</v>
      </c>
      <c r="X7" s="33">
        <v>6.5401942110000002</v>
      </c>
      <c r="Y7" s="33">
        <v>6.6051115339999997</v>
      </c>
      <c r="Z7" s="33">
        <v>6.6588241469999998</v>
      </c>
      <c r="AA7" s="33">
        <v>6.6849562110000003</v>
      </c>
      <c r="AB7" s="33">
        <v>6.6882739430000004</v>
      </c>
      <c r="AC7" s="33">
        <v>6.6757535089999998</v>
      </c>
      <c r="AD7" s="33">
        <v>6.6496416170000003</v>
      </c>
      <c r="AE7" s="33">
        <v>6.6145345840000003</v>
      </c>
      <c r="AF7" s="33">
        <v>6.5737882499999998</v>
      </c>
      <c r="AG7" s="33">
        <v>6.5284384749999997</v>
      </c>
      <c r="AH7" s="33">
        <v>6.4795034400000002</v>
      </c>
      <c r="AI7" s="33">
        <v>6.4303892749999996</v>
      </c>
      <c r="AJ7" s="33">
        <v>6.3812825899999996</v>
      </c>
      <c r="AK7" s="33">
        <v>6.3312137770000003</v>
      </c>
      <c r="AL7" s="33">
        <v>6.2788609319999997</v>
      </c>
      <c r="AM7" s="33">
        <v>6.2239943110000002</v>
      </c>
      <c r="AN7" s="33">
        <v>6.1294027709999996</v>
      </c>
      <c r="AO7" s="33">
        <v>6.0190810480000003</v>
      </c>
      <c r="AP7" s="33">
        <v>5.9030116709999998</v>
      </c>
      <c r="AQ7" s="33">
        <v>5.7857671679999996</v>
      </c>
      <c r="AR7" s="33">
        <v>5.6692126610000004</v>
      </c>
      <c r="AS7" s="33">
        <v>5.5545834860000003</v>
      </c>
      <c r="AT7" s="33">
        <v>5.4405706340000002</v>
      </c>
      <c r="AU7" s="33">
        <v>5.3272883350000004</v>
      </c>
      <c r="AV7" s="33">
        <v>5.2153144899999999</v>
      </c>
      <c r="AW7" s="33">
        <v>5.1054473619999996</v>
      </c>
      <c r="AX7" s="37"/>
    </row>
    <row r="8" spans="1:50">
      <c r="A8" s="37"/>
      <c r="B8" t="s">
        <v>69</v>
      </c>
      <c r="C8" s="33">
        <v>26.37930988792596</v>
      </c>
      <c r="D8" s="33">
        <v>26.802838240806128</v>
      </c>
      <c r="E8" s="33">
        <v>27.233166483000002</v>
      </c>
      <c r="F8" s="33">
        <v>27.790174131000001</v>
      </c>
      <c r="G8" s="33">
        <v>27.512057475999999</v>
      </c>
      <c r="H8" s="33">
        <v>26.859842637000003</v>
      </c>
      <c r="I8" s="33">
        <v>27.179383426999998</v>
      </c>
      <c r="J8" s="33">
        <v>26.892425233999997</v>
      </c>
      <c r="K8" s="33">
        <v>26.044509846</v>
      </c>
      <c r="L8" s="33">
        <v>25.485635163999998</v>
      </c>
      <c r="M8" s="33">
        <v>25.371824254</v>
      </c>
      <c r="N8" s="33">
        <v>25.735057392000002</v>
      </c>
      <c r="O8" s="33">
        <v>25.125387353000001</v>
      </c>
      <c r="P8" s="33">
        <v>24.109010984000001</v>
      </c>
      <c r="Q8" s="33">
        <v>22.653830971999998</v>
      </c>
      <c r="R8" s="33">
        <v>21.336360785</v>
      </c>
      <c r="S8" s="33">
        <v>20.052270085</v>
      </c>
      <c r="T8" s="33">
        <v>19.824724513</v>
      </c>
      <c r="U8" s="33">
        <v>19.758699350000001</v>
      </c>
      <c r="V8" s="33">
        <v>19.785852097999999</v>
      </c>
      <c r="W8" s="33">
        <v>19.568393491999998</v>
      </c>
      <c r="X8" s="33">
        <v>19.291528988</v>
      </c>
      <c r="Y8" s="33">
        <v>19.074045465999998</v>
      </c>
      <c r="Z8" s="33">
        <v>18.827679175</v>
      </c>
      <c r="AA8" s="33">
        <v>18.546302664000002</v>
      </c>
      <c r="AB8" s="33">
        <v>18.241785987</v>
      </c>
      <c r="AC8" s="33">
        <v>17.926754015</v>
      </c>
      <c r="AD8" s="33">
        <v>17.611970024999998</v>
      </c>
      <c r="AE8" s="33">
        <v>17.289018309999999</v>
      </c>
      <c r="AF8" s="33">
        <v>16.963134012000001</v>
      </c>
      <c r="AG8" s="33">
        <v>16.633470560999999</v>
      </c>
      <c r="AH8" s="33">
        <v>16.304626175999999</v>
      </c>
      <c r="AI8" s="33">
        <v>16.033261698</v>
      </c>
      <c r="AJ8" s="33">
        <v>15.768319342</v>
      </c>
      <c r="AK8" s="33">
        <v>15.508728279</v>
      </c>
      <c r="AL8" s="33">
        <v>15.251362460000001</v>
      </c>
      <c r="AM8" s="33">
        <v>14.996848833000001</v>
      </c>
      <c r="AN8" s="33">
        <v>14.725072442</v>
      </c>
      <c r="AO8" s="33">
        <v>14.451258266</v>
      </c>
      <c r="AP8" s="33">
        <v>14.178114417</v>
      </c>
      <c r="AQ8" s="33">
        <v>13.90807232</v>
      </c>
      <c r="AR8" s="33">
        <v>13.642189981000001</v>
      </c>
      <c r="AS8" s="33">
        <v>13.381805651999999</v>
      </c>
      <c r="AT8" s="33">
        <v>13.124483236</v>
      </c>
      <c r="AU8" s="33">
        <v>12.869914877000001</v>
      </c>
      <c r="AV8" s="33">
        <v>12.619008013999998</v>
      </c>
      <c r="AW8" s="33">
        <v>12.373444049</v>
      </c>
      <c r="AX8" s="37"/>
    </row>
    <row r="9" spans="1:50">
      <c r="A9" s="37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7"/>
    </row>
    <row r="10" spans="1:50">
      <c r="A10" s="37"/>
      <c r="B10" t="s">
        <v>65</v>
      </c>
      <c r="C10" s="33">
        <v>42622.135669526819</v>
      </c>
      <c r="D10" s="33">
        <v>43306.447844221511</v>
      </c>
      <c r="E10" s="33">
        <v>44000.971640873075</v>
      </c>
      <c r="F10" s="33">
        <v>44986.633329613745</v>
      </c>
      <c r="G10" s="33">
        <v>47902.886728312384</v>
      </c>
      <c r="H10" s="33">
        <v>41857.367257385427</v>
      </c>
      <c r="I10" s="33">
        <v>44796.328279239518</v>
      </c>
      <c r="J10" s="33">
        <v>48411.641701785775</v>
      </c>
      <c r="K10" s="33">
        <v>50727.033538572563</v>
      </c>
      <c r="L10" s="33">
        <v>49684.070924376043</v>
      </c>
      <c r="M10" s="33">
        <v>48265.661137072784</v>
      </c>
      <c r="N10" s="33">
        <v>45148.93455610118</v>
      </c>
      <c r="O10" s="33">
        <v>41470.791631245789</v>
      </c>
      <c r="P10" s="33">
        <v>41691.290640310406</v>
      </c>
      <c r="Q10" s="33">
        <v>43349.550602607611</v>
      </c>
      <c r="R10" s="33">
        <v>41053.36830571793</v>
      </c>
      <c r="S10" s="33">
        <v>40127.426408514344</v>
      </c>
      <c r="T10" s="33">
        <v>41766.989585648073</v>
      </c>
      <c r="U10" s="33">
        <v>43561.405508560245</v>
      </c>
      <c r="V10" s="33">
        <v>45402.834359570057</v>
      </c>
      <c r="W10" s="33">
        <v>46557.227610978262</v>
      </c>
      <c r="X10" s="33">
        <v>47523.838774846161</v>
      </c>
      <c r="Y10" s="33">
        <v>46573.662197104029</v>
      </c>
      <c r="Z10" s="33">
        <v>45578.140028840979</v>
      </c>
      <c r="AA10" s="33">
        <v>44673.986975785367</v>
      </c>
      <c r="AB10" s="33">
        <v>43919.34345145704</v>
      </c>
      <c r="AC10" s="33">
        <v>43287.349784248559</v>
      </c>
      <c r="AD10" s="33">
        <v>42683.402491459397</v>
      </c>
      <c r="AE10" s="33">
        <v>42125.455454026916</v>
      </c>
      <c r="AF10" s="33">
        <v>41601.152016556094</v>
      </c>
      <c r="AG10" s="33">
        <v>41094.509117708483</v>
      </c>
      <c r="AH10" s="33">
        <v>40602.53177135835</v>
      </c>
      <c r="AI10" s="33">
        <v>40136.186983576576</v>
      </c>
      <c r="AJ10" s="33">
        <v>39683.696761727719</v>
      </c>
      <c r="AK10" s="33">
        <v>39238.865129842045</v>
      </c>
      <c r="AL10" s="33">
        <v>38793.082819119023</v>
      </c>
      <c r="AM10" s="33">
        <v>38348.032650510453</v>
      </c>
      <c r="AN10" s="33">
        <v>37995.933134245526</v>
      </c>
      <c r="AO10" s="33">
        <v>37648.834549880274</v>
      </c>
      <c r="AP10" s="33">
        <v>37304.886888960849</v>
      </c>
      <c r="AQ10" s="33">
        <v>36962.149384726581</v>
      </c>
      <c r="AR10" s="33">
        <v>36618.622673727004</v>
      </c>
      <c r="AS10" s="33">
        <v>36372.278293612064</v>
      </c>
      <c r="AT10" s="33">
        <v>36124.877270831363</v>
      </c>
      <c r="AU10" s="33">
        <v>35873.434726306295</v>
      </c>
      <c r="AV10" s="33">
        <v>35618.103816104573</v>
      </c>
      <c r="AW10" s="33">
        <v>35361.476634811763</v>
      </c>
      <c r="AX10" s="37"/>
    </row>
    <row r="11" spans="1:50">
      <c r="A11" s="37"/>
      <c r="B11" t="s">
        <v>160</v>
      </c>
      <c r="C11" s="33">
        <v>34824.458798485917</v>
      </c>
      <c r="D11" s="33">
        <v>35383.576748785999</v>
      </c>
      <c r="E11" s="33">
        <v>35951.042092801494</v>
      </c>
      <c r="F11" s="33">
        <v>36843.300219387631</v>
      </c>
      <c r="G11" s="33">
        <v>39344.260312179074</v>
      </c>
      <c r="H11" s="33">
        <v>33701.195579771585</v>
      </c>
      <c r="I11" s="33">
        <v>36382.013530556658</v>
      </c>
      <c r="J11" s="33">
        <v>39546.974295194472</v>
      </c>
      <c r="K11" s="33">
        <v>41469.315929854885</v>
      </c>
      <c r="L11" s="33">
        <v>40457.682538011686</v>
      </c>
      <c r="M11" s="33">
        <v>39205.430341062871</v>
      </c>
      <c r="N11" s="33">
        <v>36427.141968915974</v>
      </c>
      <c r="O11" s="33">
        <v>33255.755633417219</v>
      </c>
      <c r="P11" s="33">
        <v>33513.642441654971</v>
      </c>
      <c r="Q11" s="33">
        <v>35043.051244873066</v>
      </c>
      <c r="R11" s="33">
        <v>33085.817063732073</v>
      </c>
      <c r="S11" s="33">
        <v>32372.979580625124</v>
      </c>
      <c r="T11" s="33">
        <v>33667.974659746753</v>
      </c>
      <c r="U11" s="33">
        <v>35084.322443590456</v>
      </c>
      <c r="V11" s="33">
        <v>36537.047437638248</v>
      </c>
      <c r="W11" s="33">
        <v>37475.429312414177</v>
      </c>
      <c r="X11" s="33">
        <v>38282.599639770808</v>
      </c>
      <c r="Y11" s="33">
        <v>37547.184503720055</v>
      </c>
      <c r="Z11" s="33">
        <v>36758.362932949858</v>
      </c>
      <c r="AA11" s="33">
        <v>36033.985679746016</v>
      </c>
      <c r="AB11" s="33">
        <v>35424.54625725338</v>
      </c>
      <c r="AC11" s="33">
        <v>34913.224354431113</v>
      </c>
      <c r="AD11" s="33">
        <v>34430.784949947672</v>
      </c>
      <c r="AE11" s="33">
        <v>33988.914893359281</v>
      </c>
      <c r="AF11" s="33">
        <v>33576.830763813428</v>
      </c>
      <c r="AG11" s="33">
        <v>33181.297056239142</v>
      </c>
      <c r="AH11" s="33">
        <v>32798.840293334179</v>
      </c>
      <c r="AI11" s="33">
        <v>32436.825354909019</v>
      </c>
      <c r="AJ11" s="33">
        <v>32086.163193818487</v>
      </c>
      <c r="AK11" s="33">
        <v>31741.184407784534</v>
      </c>
      <c r="AL11" s="33">
        <v>31395.110495509824</v>
      </c>
      <c r="AM11" s="33">
        <v>31048.97454953285</v>
      </c>
      <c r="AN11" s="33">
        <v>30790.902170878435</v>
      </c>
      <c r="AO11" s="33">
        <v>30538.915494833</v>
      </c>
      <c r="AP11" s="33">
        <v>30289.956153964857</v>
      </c>
      <c r="AQ11" s="33">
        <v>30041.666750021916</v>
      </c>
      <c r="AR11" s="33">
        <v>29792.198482098029</v>
      </c>
      <c r="AS11" s="33">
        <v>29624.050422328561</v>
      </c>
      <c r="AT11" s="33">
        <v>29455.50358645606</v>
      </c>
      <c r="AU11" s="33">
        <v>29283.541516772038</v>
      </c>
      <c r="AV11" s="33">
        <v>29107.87369504806</v>
      </c>
      <c r="AW11" s="33">
        <v>28930.075273346807</v>
      </c>
      <c r="AX11" s="37"/>
    </row>
    <row r="12" spans="1:50">
      <c r="B12" t="s">
        <v>161</v>
      </c>
      <c r="C12" s="33">
        <v>7797.6768710408978</v>
      </c>
      <c r="D12" s="33">
        <v>7922.8710954355092</v>
      </c>
      <c r="E12" s="33">
        <v>8049.9295480715809</v>
      </c>
      <c r="F12" s="33">
        <v>8143.3331102261136</v>
      </c>
      <c r="G12" s="33">
        <v>8558.6264161333129</v>
      </c>
      <c r="H12" s="33">
        <v>8156.1716776138428</v>
      </c>
      <c r="I12" s="33">
        <v>8414.3147486828584</v>
      </c>
      <c r="J12" s="33">
        <v>8864.6674065912994</v>
      </c>
      <c r="K12" s="33">
        <v>9257.7176087176758</v>
      </c>
      <c r="L12" s="33">
        <v>9226.3883863643568</v>
      </c>
      <c r="M12" s="33">
        <v>9060.2307960099115</v>
      </c>
      <c r="N12" s="33">
        <v>8721.792587185204</v>
      </c>
      <c r="O12" s="33">
        <v>8215.0359978285705</v>
      </c>
      <c r="P12" s="33">
        <v>8177.6481986554372</v>
      </c>
      <c r="Q12" s="33">
        <v>8306.4993577345431</v>
      </c>
      <c r="R12" s="33">
        <v>7967.551241985856</v>
      </c>
      <c r="S12" s="33">
        <v>7754.4468278892191</v>
      </c>
      <c r="T12" s="33">
        <v>8099.0149259013224</v>
      </c>
      <c r="U12" s="33">
        <v>8477.0830649697891</v>
      </c>
      <c r="V12" s="33">
        <v>8865.7869219318072</v>
      </c>
      <c r="W12" s="33">
        <v>9081.7982985640847</v>
      </c>
      <c r="X12" s="33">
        <v>9241.2391350753551</v>
      </c>
      <c r="Y12" s="33">
        <v>9026.477693383973</v>
      </c>
      <c r="Z12" s="33">
        <v>8819.7770958911242</v>
      </c>
      <c r="AA12" s="33">
        <v>8640.0012960393506</v>
      </c>
      <c r="AB12" s="33">
        <v>8494.797194203662</v>
      </c>
      <c r="AC12" s="33">
        <v>8374.1254298174463</v>
      </c>
      <c r="AD12" s="33">
        <v>8252.6175415117268</v>
      </c>
      <c r="AE12" s="33">
        <v>8136.5405606676341</v>
      </c>
      <c r="AF12" s="33">
        <v>8024.3212527426631</v>
      </c>
      <c r="AG12" s="33">
        <v>7913.2120614693395</v>
      </c>
      <c r="AH12" s="33">
        <v>7803.6914780241732</v>
      </c>
      <c r="AI12" s="33">
        <v>7699.361628667556</v>
      </c>
      <c r="AJ12" s="33">
        <v>7597.5335679092314</v>
      </c>
      <c r="AK12" s="33">
        <v>7497.6807220575074</v>
      </c>
      <c r="AL12" s="33">
        <v>7397.9723236092022</v>
      </c>
      <c r="AM12" s="33">
        <v>7299.0581009776006</v>
      </c>
      <c r="AN12" s="33">
        <v>7205.0309633670913</v>
      </c>
      <c r="AO12" s="33">
        <v>7109.9190550472713</v>
      </c>
      <c r="AP12" s="33">
        <v>7014.9307349959936</v>
      </c>
      <c r="AQ12" s="33">
        <v>6920.4826347046683</v>
      </c>
      <c r="AR12" s="33">
        <v>6826.4241916289757</v>
      </c>
      <c r="AS12" s="33">
        <v>6748.2278712835068</v>
      </c>
      <c r="AT12" s="33">
        <v>6669.3736843753068</v>
      </c>
      <c r="AU12" s="33">
        <v>6589.8932095342579</v>
      </c>
      <c r="AV12" s="33">
        <v>6510.2301210565138</v>
      </c>
      <c r="AW12" s="33">
        <v>6431.401361464953</v>
      </c>
    </row>
    <row r="13" spans="1:50">
      <c r="A13" s="37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7"/>
    </row>
    <row r="14" spans="1:50">
      <c r="A14" s="37"/>
      <c r="B14" t="s">
        <v>162</v>
      </c>
      <c r="C14" s="33">
        <v>5022.8987513238262</v>
      </c>
      <c r="D14" s="33">
        <v>5103.5430154789556</v>
      </c>
      <c r="E14" s="33">
        <v>5185.7350224915881</v>
      </c>
      <c r="F14" s="33">
        <v>5328.6195025803927</v>
      </c>
      <c r="G14" s="33">
        <v>5548.6176626264696</v>
      </c>
      <c r="H14" s="33">
        <v>5332.5275767360781</v>
      </c>
      <c r="I14" s="33">
        <v>5295.2774288126857</v>
      </c>
      <c r="J14" s="33">
        <v>5419.0385487713429</v>
      </c>
      <c r="K14" s="33">
        <v>5623.7147737151918</v>
      </c>
      <c r="L14" s="33">
        <v>5686.2840993664049</v>
      </c>
      <c r="M14" s="33">
        <v>5669.4421833255838</v>
      </c>
      <c r="N14" s="33">
        <v>5626.2684183189504</v>
      </c>
      <c r="O14" s="33">
        <v>5530.4138592799636</v>
      </c>
      <c r="P14" s="33">
        <v>5434.559298991353</v>
      </c>
      <c r="Q14" s="33">
        <v>5338.7047387027433</v>
      </c>
      <c r="R14" s="33">
        <v>5242.8501796637574</v>
      </c>
      <c r="S14" s="33">
        <v>5146.9956195001087</v>
      </c>
      <c r="T14" s="33">
        <v>5051.1410589615743</v>
      </c>
      <c r="U14" s="33">
        <v>4955.2864979231899</v>
      </c>
      <c r="V14" s="33">
        <v>4859.4319390091659</v>
      </c>
      <c r="W14" s="33">
        <v>4763.5773788455181</v>
      </c>
      <c r="X14" s="33">
        <v>4763.5773788455181</v>
      </c>
      <c r="Y14" s="33">
        <v>4763.5773788455181</v>
      </c>
      <c r="Z14" s="33">
        <v>4763.5773788455181</v>
      </c>
      <c r="AA14" s="33">
        <v>4763.5773788455181</v>
      </c>
      <c r="AB14" s="33">
        <v>4763.5773788455181</v>
      </c>
      <c r="AC14" s="33">
        <v>4763.5773788455181</v>
      </c>
      <c r="AD14" s="33">
        <v>4763.5773788455181</v>
      </c>
      <c r="AE14" s="33">
        <v>4763.5773788455181</v>
      </c>
      <c r="AF14" s="33">
        <v>4763.5773788455181</v>
      </c>
      <c r="AG14" s="33">
        <v>4763.5773788455181</v>
      </c>
      <c r="AH14" s="33">
        <v>4763.5773788455181</v>
      </c>
      <c r="AI14" s="33">
        <v>4763.5773788455181</v>
      </c>
      <c r="AJ14" s="33">
        <v>4763.5773788455181</v>
      </c>
      <c r="AK14" s="33">
        <v>4763.5773788455181</v>
      </c>
      <c r="AL14" s="33">
        <v>4763.5773788455181</v>
      </c>
      <c r="AM14" s="33">
        <v>4763.5773788455181</v>
      </c>
      <c r="AN14" s="33">
        <v>4763.5773788455181</v>
      </c>
      <c r="AO14" s="33">
        <v>4763.5773788455181</v>
      </c>
      <c r="AP14" s="33">
        <v>4763.5773788455181</v>
      </c>
      <c r="AQ14" s="33">
        <v>4763.5773788455181</v>
      </c>
      <c r="AR14" s="33">
        <v>4763.5773788455181</v>
      </c>
      <c r="AS14" s="33">
        <v>4763.5773788455181</v>
      </c>
      <c r="AT14" s="33">
        <v>4763.5773788455181</v>
      </c>
      <c r="AU14" s="33">
        <v>4763.5773788455181</v>
      </c>
      <c r="AV14" s="33">
        <v>4763.5773788455181</v>
      </c>
      <c r="AW14" s="33">
        <v>4763.5773788455181</v>
      </c>
      <c r="AX14" s="37"/>
    </row>
    <row r="15" spans="1:50">
      <c r="A15" s="37"/>
      <c r="B15" t="s">
        <v>160</v>
      </c>
      <c r="C15" s="33">
        <v>3555.8170497964793</v>
      </c>
      <c r="D15" s="33">
        <v>3612.906842692566</v>
      </c>
      <c r="E15" s="33">
        <v>3671.1814891873155</v>
      </c>
      <c r="F15" s="33">
        <v>3794.8613311265453</v>
      </c>
      <c r="G15" s="33">
        <v>3930.3885996742961</v>
      </c>
      <c r="H15" s="33">
        <v>3808.9881874311191</v>
      </c>
      <c r="I15" s="33">
        <v>3744.7792156339319</v>
      </c>
      <c r="J15" s="33">
        <v>3781.7379275865237</v>
      </c>
      <c r="K15" s="33">
        <v>3852.6823381999066</v>
      </c>
      <c r="L15" s="33">
        <v>3893.5743754526511</v>
      </c>
      <c r="M15" s="33">
        <v>3952.3934931495928</v>
      </c>
      <c r="N15" s="33">
        <v>4072.5158190965999</v>
      </c>
      <c r="O15" s="33">
        <v>4038.7106798021418</v>
      </c>
      <c r="P15" s="33">
        <v>4004.9055392580599</v>
      </c>
      <c r="Q15" s="33">
        <v>3971.1003987139779</v>
      </c>
      <c r="R15" s="33">
        <v>3937.2952594195203</v>
      </c>
      <c r="S15" s="33">
        <v>3903.4901188754384</v>
      </c>
      <c r="T15" s="33">
        <v>3869.6849783313569</v>
      </c>
      <c r="U15" s="33">
        <v>3835.8798377872749</v>
      </c>
      <c r="V15" s="33">
        <v>3802.0746984928173</v>
      </c>
      <c r="W15" s="33">
        <v>3768.2695579487354</v>
      </c>
      <c r="X15" s="33">
        <v>3768.2695579487354</v>
      </c>
      <c r="Y15" s="33">
        <v>3768.2695579487354</v>
      </c>
      <c r="Z15" s="33">
        <v>3768.2695579487354</v>
      </c>
      <c r="AA15" s="33">
        <v>3768.2695579487354</v>
      </c>
      <c r="AB15" s="33">
        <v>3768.2695579487354</v>
      </c>
      <c r="AC15" s="33">
        <v>3768.2695579487354</v>
      </c>
      <c r="AD15" s="33">
        <v>3768.2695579487354</v>
      </c>
      <c r="AE15" s="33">
        <v>3768.2695579487354</v>
      </c>
      <c r="AF15" s="33">
        <v>3768.2695579487354</v>
      </c>
      <c r="AG15" s="33">
        <v>3768.2695579487354</v>
      </c>
      <c r="AH15" s="33">
        <v>3768.2695579487354</v>
      </c>
      <c r="AI15" s="33">
        <v>3768.2695579487354</v>
      </c>
      <c r="AJ15" s="33">
        <v>3768.2695579487354</v>
      </c>
      <c r="AK15" s="33">
        <v>3768.2695579487354</v>
      </c>
      <c r="AL15" s="33">
        <v>3768.2695579487354</v>
      </c>
      <c r="AM15" s="33">
        <v>3768.2695579487354</v>
      </c>
      <c r="AN15" s="33">
        <v>3768.2695579487354</v>
      </c>
      <c r="AO15" s="33">
        <v>3768.2695579487354</v>
      </c>
      <c r="AP15" s="33">
        <v>3768.2695579487354</v>
      </c>
      <c r="AQ15" s="33">
        <v>3768.2695579487354</v>
      </c>
      <c r="AR15" s="33">
        <v>3768.2695579487354</v>
      </c>
      <c r="AS15" s="33">
        <v>3768.2695579487354</v>
      </c>
      <c r="AT15" s="33">
        <v>3768.2695579487354</v>
      </c>
      <c r="AU15" s="33">
        <v>3768.2695579487354</v>
      </c>
      <c r="AV15" s="33">
        <v>3768.2695579487354</v>
      </c>
      <c r="AW15" s="33">
        <v>3768.2695579487354</v>
      </c>
      <c r="AX15" s="37"/>
    </row>
    <row r="16" spans="1:50">
      <c r="A16" s="37"/>
      <c r="B16" t="s">
        <v>161</v>
      </c>
      <c r="C16" s="33">
        <v>1467.0817015273474</v>
      </c>
      <c r="D16" s="33">
        <v>1490.6361727863894</v>
      </c>
      <c r="E16" s="33">
        <v>1514.5535333042724</v>
      </c>
      <c r="F16" s="33">
        <v>1533.7581714538476</v>
      </c>
      <c r="G16" s="33">
        <v>1618.2290629521733</v>
      </c>
      <c r="H16" s="33">
        <v>1523.5393893049586</v>
      </c>
      <c r="I16" s="33">
        <v>1550.4982131787542</v>
      </c>
      <c r="J16" s="33">
        <v>1637.3006211848194</v>
      </c>
      <c r="K16" s="33">
        <v>1771.0324355152852</v>
      </c>
      <c r="L16" s="33">
        <v>1792.7097239137538</v>
      </c>
      <c r="M16" s="33">
        <v>1717.0486901759907</v>
      </c>
      <c r="N16" s="33">
        <v>1553.7525992223505</v>
      </c>
      <c r="O16" s="33">
        <v>1491.703179477822</v>
      </c>
      <c r="P16" s="33">
        <v>1429.6537597332936</v>
      </c>
      <c r="Q16" s="33">
        <v>1367.6043399887653</v>
      </c>
      <c r="R16" s="33">
        <v>1305.5549202442369</v>
      </c>
      <c r="S16" s="33">
        <v>1243.5055006246707</v>
      </c>
      <c r="T16" s="33">
        <v>1181.4560806302175</v>
      </c>
      <c r="U16" s="33">
        <v>1119.406660135915</v>
      </c>
      <c r="V16" s="33">
        <v>1057.3572405163488</v>
      </c>
      <c r="W16" s="33">
        <v>995.30782089678257</v>
      </c>
      <c r="X16" s="33">
        <v>995.30782089678257</v>
      </c>
      <c r="Y16" s="33">
        <v>995.30782089678257</v>
      </c>
      <c r="Z16" s="33">
        <v>995.30782089678257</v>
      </c>
      <c r="AA16" s="33">
        <v>995.30782089678257</v>
      </c>
      <c r="AB16" s="33">
        <v>995.30782089678257</v>
      </c>
      <c r="AC16" s="33">
        <v>995.30782089678257</v>
      </c>
      <c r="AD16" s="33">
        <v>995.30782089678257</v>
      </c>
      <c r="AE16" s="33">
        <v>995.30782089678257</v>
      </c>
      <c r="AF16" s="33">
        <v>995.30782089678257</v>
      </c>
      <c r="AG16" s="33">
        <v>995.30782089678257</v>
      </c>
      <c r="AH16" s="33">
        <v>995.30782089678257</v>
      </c>
      <c r="AI16" s="33">
        <v>995.30782089678257</v>
      </c>
      <c r="AJ16" s="33">
        <v>995.30782089678257</v>
      </c>
      <c r="AK16" s="33">
        <v>995.30782089678257</v>
      </c>
      <c r="AL16" s="33">
        <v>995.30782089678257</v>
      </c>
      <c r="AM16" s="33">
        <v>995.30782089678257</v>
      </c>
      <c r="AN16" s="33">
        <v>995.30782089678257</v>
      </c>
      <c r="AO16" s="33">
        <v>995.30782089678257</v>
      </c>
      <c r="AP16" s="33">
        <v>995.30782089678257</v>
      </c>
      <c r="AQ16" s="33">
        <v>995.30782089678257</v>
      </c>
      <c r="AR16" s="33">
        <v>995.30782089678257</v>
      </c>
      <c r="AS16" s="33">
        <v>995.30782089678257</v>
      </c>
      <c r="AT16" s="33">
        <v>995.30782089678257</v>
      </c>
      <c r="AU16" s="33">
        <v>995.30782089678257</v>
      </c>
      <c r="AV16" s="33">
        <v>995.30782089678257</v>
      </c>
      <c r="AW16" s="33">
        <v>995.30782089678257</v>
      </c>
      <c r="AX16" s="37"/>
    </row>
    <row r="17" spans="1:50">
      <c r="A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>
      <c r="A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>
      <c r="A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>
      <c r="A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>
      <c r="A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>
      <c r="A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>
      <c r="A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>
      <c r="A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>
      <c r="A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>
      <c r="A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>
      <c r="A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>
      <c r="A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>
      <c r="A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>
      <c r="A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>
      <c r="A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>
      <c r="A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>
      <c r="A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>
      <c r="A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>
      <c r="A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>
      <c r="A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>
      <c r="A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>
      <c r="A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>
      <c r="A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>
      <c r="A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>
      <c r="A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>
      <c r="A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>
      <c r="A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</sheetData>
  <pageMargins left="0.7" right="0.7" top="0.75" bottom="0.75" header="0.3" footer="0.3"/>
  <pageSetup paperSize="9" orientation="portrait" r:id="rId1"/>
  <headerFooter scaleWithDoc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7A16-A719-44A9-8DEC-95DB2DBCCA73}">
  <sheetPr>
    <tabColor theme="8" tint="0.59999389629810485"/>
  </sheetPr>
  <dimension ref="A1:AX47"/>
  <sheetViews>
    <sheetView workbookViewId="0">
      <pane xSplit="2" ySplit="1" topLeftCell="C2" activePane="bottomRight" state="frozen"/>
      <selection activeCell="R23" sqref="R23"/>
      <selection pane="topRight" activeCell="R23" sqref="R23"/>
      <selection pane="bottomLeft" activeCell="R23" sqref="R23"/>
      <selection pane="bottomRight" activeCell="AC26" sqref="AC26"/>
    </sheetView>
  </sheetViews>
  <sheetFormatPr baseColWidth="10" defaultRowHeight="15"/>
  <cols>
    <col min="1" max="1" width="34" customWidth="1"/>
    <col min="2" max="2" width="39" customWidth="1"/>
    <col min="3" max="3" width="14.85546875" bestFit="1" customWidth="1"/>
    <col min="4" max="11" width="0" hidden="1" customWidth="1"/>
    <col min="12" max="15" width="11.42578125" hidden="1" customWidth="1"/>
    <col min="16" max="16" width="0" hidden="1" customWidth="1"/>
    <col min="17" max="17" width="11.42578125" hidden="1" customWidth="1"/>
    <col min="18" max="18" width="11.42578125" customWidth="1"/>
    <col min="19" max="21" width="11.42578125" hidden="1" customWidth="1"/>
    <col min="23" max="23" width="11.42578125" customWidth="1"/>
    <col min="25" max="28" width="0" hidden="1" customWidth="1"/>
    <col min="30" max="33" width="11.42578125" hidden="1" customWidth="1"/>
    <col min="34" max="34" width="11.42578125" customWidth="1"/>
    <col min="35" max="38" width="11.42578125" hidden="1" customWidth="1"/>
    <col min="40" max="43" width="11.42578125" hidden="1" customWidth="1"/>
    <col min="44" max="44" width="11.42578125" customWidth="1"/>
    <col min="45" max="48" width="11.42578125" hidden="1" customWidth="1"/>
  </cols>
  <sheetData>
    <row r="1" spans="1:50"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  <c r="AX1" t="s">
        <v>51</v>
      </c>
    </row>
    <row r="2" spans="1:5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>
      <c r="A3" s="37"/>
      <c r="B3" t="s">
        <v>93</v>
      </c>
      <c r="C3" s="33">
        <v>21.072806770403201</v>
      </c>
      <c r="D3" s="33">
        <v>21.411137499294501</v>
      </c>
      <c r="E3" s="33">
        <v>21.754900240000001</v>
      </c>
      <c r="F3" s="33">
        <v>22.65154467</v>
      </c>
      <c r="G3" s="33">
        <v>23.29510118</v>
      </c>
      <c r="H3" s="33">
        <v>22.546863049999999</v>
      </c>
      <c r="I3" s="33">
        <v>23.455414489999999</v>
      </c>
      <c r="J3" s="33">
        <v>24.217689889999999</v>
      </c>
      <c r="K3" s="33">
        <v>24.513541700000001</v>
      </c>
      <c r="L3" s="33">
        <v>24.608890209999998</v>
      </c>
      <c r="M3" s="33">
        <v>24.843740560000001</v>
      </c>
      <c r="N3" s="33">
        <v>25.082896229999999</v>
      </c>
      <c r="O3" s="33">
        <v>24.34379418</v>
      </c>
      <c r="P3" s="33">
        <v>23.885114999999999</v>
      </c>
      <c r="Q3" s="33">
        <v>23.448550440000002</v>
      </c>
      <c r="R3" s="33">
        <v>22.706385650000001</v>
      </c>
      <c r="S3" s="33">
        <v>21.993015010000001</v>
      </c>
      <c r="T3" s="33">
        <v>21.898431039999998</v>
      </c>
      <c r="U3" s="33">
        <v>21.657101010000002</v>
      </c>
      <c r="V3" s="33">
        <v>21.36492574</v>
      </c>
      <c r="W3" s="33">
        <v>21.736585309999999</v>
      </c>
      <c r="X3" s="33">
        <v>22.14589286</v>
      </c>
      <c r="Y3" s="33">
        <v>22.297394189999999</v>
      </c>
      <c r="Z3" s="33">
        <v>22.207929409999998</v>
      </c>
      <c r="AA3" s="33">
        <v>21.92860688</v>
      </c>
      <c r="AB3" s="33">
        <v>21.519133579999998</v>
      </c>
      <c r="AC3" s="33">
        <v>21.003076050000001</v>
      </c>
      <c r="AD3" s="33">
        <v>20.888653959999999</v>
      </c>
      <c r="AE3" s="33">
        <v>20.679000540000001</v>
      </c>
      <c r="AF3" s="33">
        <v>20.435498119999998</v>
      </c>
      <c r="AG3" s="33">
        <v>20.160776259999999</v>
      </c>
      <c r="AH3" s="33">
        <v>19.867886890000001</v>
      </c>
      <c r="AI3" s="33">
        <v>19.57662732</v>
      </c>
      <c r="AJ3" s="33">
        <v>19.289813880000001</v>
      </c>
      <c r="AK3" s="33">
        <v>19.01042464</v>
      </c>
      <c r="AL3" s="33">
        <v>18.740334369999999</v>
      </c>
      <c r="AM3" s="33">
        <v>18.469757560000001</v>
      </c>
      <c r="AN3" s="33">
        <v>18.210746409999999</v>
      </c>
      <c r="AO3" s="33">
        <v>17.96197295</v>
      </c>
      <c r="AP3" s="33">
        <v>17.719262969999999</v>
      </c>
      <c r="AQ3" s="33">
        <v>17.480088070000001</v>
      </c>
      <c r="AR3" s="33">
        <v>17.243022969999998</v>
      </c>
      <c r="AS3" s="33">
        <v>17.012200190000001</v>
      </c>
      <c r="AT3" s="33">
        <v>16.786491689999998</v>
      </c>
      <c r="AU3" s="33">
        <v>16.56417793</v>
      </c>
      <c r="AV3" s="33">
        <v>16.344198800000001</v>
      </c>
      <c r="AW3" s="33">
        <v>16.12579891</v>
      </c>
      <c r="AX3" s="37"/>
    </row>
    <row r="4" spans="1:50">
      <c r="A4" s="37"/>
      <c r="B4" t="s">
        <v>94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7"/>
    </row>
    <row r="5" spans="1:50">
      <c r="B5" t="s">
        <v>95</v>
      </c>
      <c r="C5" s="33">
        <v>4.6065844460580001</v>
      </c>
      <c r="D5" s="33">
        <v>4.68054464938142</v>
      </c>
      <c r="E5" s="33">
        <v>4.7556923080000004</v>
      </c>
      <c r="F5" s="33">
        <v>4.8446597730000001</v>
      </c>
      <c r="G5" s="33">
        <v>4.7275530840000002</v>
      </c>
      <c r="H5" s="33">
        <v>4.5744466020000001</v>
      </c>
      <c r="I5" s="33">
        <v>4.5492816290000002</v>
      </c>
      <c r="J5" s="33">
        <v>4.4137174320000003</v>
      </c>
      <c r="K5" s="33">
        <v>4.2174366230000002</v>
      </c>
      <c r="L5" s="33">
        <v>4.1020339730000002</v>
      </c>
      <c r="M5" s="33">
        <v>4.0786855419999997</v>
      </c>
      <c r="N5" s="33">
        <v>4.1564884710000003</v>
      </c>
      <c r="O5" s="33">
        <v>3.9755312420000002</v>
      </c>
      <c r="P5" s="33">
        <v>3.7339733420000001</v>
      </c>
      <c r="Q5" s="33">
        <v>3.4768001700000002</v>
      </c>
      <c r="R5" s="33">
        <v>3.2771035199999998</v>
      </c>
      <c r="S5" s="33">
        <v>3.0751824069999998</v>
      </c>
      <c r="T5" s="33">
        <v>3.0894191750000002</v>
      </c>
      <c r="U5" s="33">
        <v>3.1351942180000001</v>
      </c>
      <c r="V5" s="33">
        <v>3.1928939079999998</v>
      </c>
      <c r="W5" s="33">
        <v>2.8988327140000001</v>
      </c>
      <c r="X5" s="33">
        <v>2.6016467919999999</v>
      </c>
      <c r="Y5" s="33">
        <v>2.354504178</v>
      </c>
      <c r="Z5" s="33">
        <v>2.1522792800000001</v>
      </c>
      <c r="AA5" s="33">
        <v>1.9843341720000001</v>
      </c>
      <c r="AB5" s="33">
        <v>1.8395538950000001</v>
      </c>
      <c r="AC5" s="33">
        <v>1.713122904</v>
      </c>
      <c r="AD5" s="33">
        <v>1.6846512769999999</v>
      </c>
      <c r="AE5" s="33">
        <v>1.67219316</v>
      </c>
      <c r="AF5" s="33">
        <v>1.6653649399999999</v>
      </c>
      <c r="AG5" s="33">
        <v>1.6645583909999999</v>
      </c>
      <c r="AH5" s="33">
        <v>1.667584784</v>
      </c>
      <c r="AI5" s="33">
        <v>1.670362932</v>
      </c>
      <c r="AJ5" s="33">
        <v>1.6722905850000001</v>
      </c>
      <c r="AK5" s="33">
        <v>1.672835063</v>
      </c>
      <c r="AL5" s="33">
        <v>1.6717622519999999</v>
      </c>
      <c r="AM5" s="33">
        <v>1.6706515369999999</v>
      </c>
      <c r="AN5" s="33">
        <v>1.6676027</v>
      </c>
      <c r="AO5" s="33">
        <v>1.6628296149999999</v>
      </c>
      <c r="AP5" s="33">
        <v>1.657012089</v>
      </c>
      <c r="AQ5" s="33">
        <v>1.650569956</v>
      </c>
      <c r="AR5" s="33">
        <v>1.6437324499999999</v>
      </c>
      <c r="AS5" s="33">
        <v>1.635587905</v>
      </c>
      <c r="AT5" s="33">
        <v>1.6264154630000001</v>
      </c>
      <c r="AU5" s="33">
        <v>1.6165705189999999</v>
      </c>
      <c r="AV5" s="33">
        <v>1.6062730949999999</v>
      </c>
      <c r="AW5" s="33">
        <v>1.5956788580000001</v>
      </c>
    </row>
    <row r="6" spans="1:50">
      <c r="A6" s="37"/>
      <c r="B6" t="s">
        <v>96</v>
      </c>
      <c r="C6" s="33">
        <v>10.826676236859401</v>
      </c>
      <c r="D6" s="33">
        <v>11.000502025829901</v>
      </c>
      <c r="E6" s="33">
        <v>11.17711864</v>
      </c>
      <c r="F6" s="33">
        <v>11.642311189999999</v>
      </c>
      <c r="G6" s="33">
        <v>12.148397470000001</v>
      </c>
      <c r="H6" s="33">
        <v>11.422722869999999</v>
      </c>
      <c r="I6" s="33">
        <v>11.92349127</v>
      </c>
      <c r="J6" s="33">
        <v>12.51572249</v>
      </c>
      <c r="K6" s="33">
        <v>12.89960016</v>
      </c>
      <c r="L6" s="33">
        <v>12.976363640000001</v>
      </c>
      <c r="M6" s="33">
        <v>12.99956253</v>
      </c>
      <c r="N6" s="33">
        <v>12.81046168</v>
      </c>
      <c r="O6" s="33">
        <v>12.26171806</v>
      </c>
      <c r="P6" s="33">
        <v>12.192732700000001</v>
      </c>
      <c r="Q6" s="33">
        <v>12.40061079</v>
      </c>
      <c r="R6" s="33">
        <v>12.26698957</v>
      </c>
      <c r="S6" s="33">
        <v>12.144010939999999</v>
      </c>
      <c r="T6" s="33">
        <v>12.15127171</v>
      </c>
      <c r="U6" s="33">
        <v>11.938614129999999</v>
      </c>
      <c r="V6" s="33">
        <v>11.627795750000001</v>
      </c>
      <c r="W6" s="33">
        <v>11.91597273</v>
      </c>
      <c r="X6" s="33">
        <v>12.144801599999999</v>
      </c>
      <c r="Y6" s="33">
        <v>12.10329722</v>
      </c>
      <c r="Z6" s="33">
        <v>11.85818137</v>
      </c>
      <c r="AA6" s="33">
        <v>11.489014190000001</v>
      </c>
      <c r="AB6" s="33">
        <v>11.0499201</v>
      </c>
      <c r="AC6" s="33">
        <v>10.580729760000001</v>
      </c>
      <c r="AD6" s="33">
        <v>10.48621644</v>
      </c>
      <c r="AE6" s="33">
        <v>10.41358724</v>
      </c>
      <c r="AF6" s="33">
        <v>10.35346623</v>
      </c>
      <c r="AG6" s="33">
        <v>10.25656232</v>
      </c>
      <c r="AH6" s="33">
        <v>10.12180006</v>
      </c>
      <c r="AI6" s="33">
        <v>9.9875978720000003</v>
      </c>
      <c r="AJ6" s="33">
        <v>9.8596509389999998</v>
      </c>
      <c r="AK6" s="33">
        <v>9.7399593180000004</v>
      </c>
      <c r="AL6" s="33">
        <v>9.6252063060000008</v>
      </c>
      <c r="AM6" s="33">
        <v>9.5152638110000005</v>
      </c>
      <c r="AN6" s="33">
        <v>9.4109425089999998</v>
      </c>
      <c r="AO6" s="33">
        <v>9.3098876669999999</v>
      </c>
      <c r="AP6" s="33">
        <v>9.2110996329999999</v>
      </c>
      <c r="AQ6" s="33">
        <v>9.1137908060000008</v>
      </c>
      <c r="AR6" s="33">
        <v>9.0178681330000003</v>
      </c>
      <c r="AS6" s="33">
        <v>8.9317456499999999</v>
      </c>
      <c r="AT6" s="33">
        <v>8.8520413379999905</v>
      </c>
      <c r="AU6" s="33">
        <v>8.7758037659999903</v>
      </c>
      <c r="AV6" s="33">
        <v>8.7011642449999904</v>
      </c>
      <c r="AW6" s="33">
        <v>8.6269375190000002</v>
      </c>
      <c r="AX6" s="37"/>
    </row>
    <row r="7" spans="1:50">
      <c r="A7" s="37"/>
      <c r="B7" t="s">
        <v>97</v>
      </c>
      <c r="C7" s="33">
        <v>5.6395460874857797</v>
      </c>
      <c r="D7" s="33">
        <v>5.7300908240832298</v>
      </c>
      <c r="E7" s="33">
        <v>5.8220892859999998</v>
      </c>
      <c r="F7" s="33">
        <v>6.1645737059999997</v>
      </c>
      <c r="G7" s="33">
        <v>6.419150621</v>
      </c>
      <c r="H7" s="33">
        <v>6.5496935790000004</v>
      </c>
      <c r="I7" s="33">
        <v>6.9826415949999996</v>
      </c>
      <c r="J7" s="33">
        <v>7.288249961</v>
      </c>
      <c r="K7" s="33">
        <v>7.3965049169999997</v>
      </c>
      <c r="L7" s="33">
        <v>7.5304925989999996</v>
      </c>
      <c r="M7" s="33">
        <v>7.7654924879999996</v>
      </c>
      <c r="N7" s="33">
        <v>8.1159460760000002</v>
      </c>
      <c r="O7" s="33">
        <v>8.1065448779999905</v>
      </c>
      <c r="P7" s="33">
        <v>7.9584089579999997</v>
      </c>
      <c r="Q7" s="33">
        <v>7.5711394820000004</v>
      </c>
      <c r="R7" s="33">
        <v>7.1622925559999997</v>
      </c>
      <c r="S7" s="33">
        <v>6.773821667</v>
      </c>
      <c r="T7" s="33">
        <v>6.657740156</v>
      </c>
      <c r="U7" s="33">
        <v>6.5832926619999999</v>
      </c>
      <c r="V7" s="33">
        <v>6.5442360859999997</v>
      </c>
      <c r="W7" s="33">
        <v>6.9217798669999997</v>
      </c>
      <c r="X7" s="33">
        <v>7.3994444760000002</v>
      </c>
      <c r="Y7" s="33">
        <v>7.8395927910000003</v>
      </c>
      <c r="Z7" s="33">
        <v>8.1974687619999997</v>
      </c>
      <c r="AA7" s="33">
        <v>8.4552585180000008</v>
      </c>
      <c r="AB7" s="33">
        <v>8.6296595850000006</v>
      </c>
      <c r="AC7" s="33">
        <v>8.7092233879999998</v>
      </c>
      <c r="AD7" s="33">
        <v>8.7177862410000007</v>
      </c>
      <c r="AE7" s="33">
        <v>8.5932201450000001</v>
      </c>
      <c r="AF7" s="33">
        <v>8.4166669519999999</v>
      </c>
      <c r="AG7" s="33">
        <v>8.2396555469999999</v>
      </c>
      <c r="AH7" s="33">
        <v>8.0785020450000005</v>
      </c>
      <c r="AI7" s="33">
        <v>7.9186665139999999</v>
      </c>
      <c r="AJ7" s="33">
        <v>7.7578723549999999</v>
      </c>
      <c r="AK7" s="33">
        <v>7.5976302550000003</v>
      </c>
      <c r="AL7" s="33">
        <v>7.4433658139999999</v>
      </c>
      <c r="AM7" s="33">
        <v>7.2838422129999998</v>
      </c>
      <c r="AN7" s="33">
        <v>7.1322011979999997</v>
      </c>
      <c r="AO7" s="33">
        <v>6.9892556700000004</v>
      </c>
      <c r="AP7" s="33">
        <v>6.8511512530000003</v>
      </c>
      <c r="AQ7" s="33">
        <v>6.7157273069999999</v>
      </c>
      <c r="AR7" s="33">
        <v>6.5814223869999999</v>
      </c>
      <c r="AS7" s="33">
        <v>6.4448666330000002</v>
      </c>
      <c r="AT7" s="33">
        <v>6.3080348920000002</v>
      </c>
      <c r="AU7" s="33">
        <v>6.171803648</v>
      </c>
      <c r="AV7" s="33">
        <v>6.0367614610000002</v>
      </c>
      <c r="AW7" s="33">
        <v>5.9031825299999996</v>
      </c>
      <c r="AX7" s="37"/>
    </row>
    <row r="8" spans="1:50">
      <c r="A8" s="37"/>
      <c r="B8" t="s">
        <v>69</v>
      </c>
      <c r="C8" s="33">
        <v>26.37930988792596</v>
      </c>
      <c r="D8" s="33">
        <v>26.802838240806128</v>
      </c>
      <c r="E8" s="33">
        <v>27.233166483000002</v>
      </c>
      <c r="F8" s="33">
        <v>27.790174131000001</v>
      </c>
      <c r="G8" s="33">
        <v>27.512057475999999</v>
      </c>
      <c r="H8" s="33">
        <v>26.859842637000003</v>
      </c>
      <c r="I8" s="33">
        <v>27.179383426999998</v>
      </c>
      <c r="J8" s="33">
        <v>26.892425233999997</v>
      </c>
      <c r="K8" s="33">
        <v>26.044509846</v>
      </c>
      <c r="L8" s="33">
        <v>25.485635163999998</v>
      </c>
      <c r="M8" s="33">
        <v>25.371824254</v>
      </c>
      <c r="N8" s="33">
        <v>25.735057392000002</v>
      </c>
      <c r="O8" s="33">
        <v>25.125387353000001</v>
      </c>
      <c r="P8" s="33">
        <v>24.109010984000001</v>
      </c>
      <c r="Q8" s="33">
        <v>22.653830971999998</v>
      </c>
      <c r="R8" s="33">
        <v>21.336360785</v>
      </c>
      <c r="S8" s="33">
        <v>20.052270085</v>
      </c>
      <c r="T8" s="33">
        <v>19.824724513</v>
      </c>
      <c r="U8" s="33">
        <v>19.758699350000001</v>
      </c>
      <c r="V8" s="33">
        <v>19.785852097999999</v>
      </c>
      <c r="W8" s="33">
        <v>18.182398944999999</v>
      </c>
      <c r="X8" s="33">
        <v>17.616098806</v>
      </c>
      <c r="Y8" s="33">
        <v>17.016159480999999</v>
      </c>
      <c r="Z8" s="33">
        <v>16.383141094999999</v>
      </c>
      <c r="AA8" s="33">
        <v>15.679573012000001</v>
      </c>
      <c r="AB8" s="33">
        <v>14.940162959999999</v>
      </c>
      <c r="AC8" s="33">
        <v>14.125297978000001</v>
      </c>
      <c r="AD8" s="33">
        <v>13.438164957999998</v>
      </c>
      <c r="AE8" s="33">
        <v>12.658663481</v>
      </c>
      <c r="AF8" s="33">
        <v>11.852024246999999</v>
      </c>
      <c r="AG8" s="33">
        <v>11.105402669999991</v>
      </c>
      <c r="AH8" s="33">
        <v>10.384490786000001</v>
      </c>
      <c r="AI8" s="33">
        <v>9.6219041769999993</v>
      </c>
      <c r="AJ8" s="33">
        <v>8.8517891029999998</v>
      </c>
      <c r="AK8" s="33">
        <v>8.0690908239999999</v>
      </c>
      <c r="AL8" s="33">
        <v>7.3245271000000001</v>
      </c>
      <c r="AM8" s="33">
        <v>6.5505154270000006</v>
      </c>
      <c r="AN8" s="33">
        <v>6.0284310420000002</v>
      </c>
      <c r="AO8" s="33">
        <v>5.4988140187000001</v>
      </c>
      <c r="AP8" s="33">
        <v>4.9560193854999994</v>
      </c>
      <c r="AQ8" s="33">
        <v>4.3934652911000001</v>
      </c>
      <c r="AR8" s="33">
        <v>3.8024343678000001</v>
      </c>
      <c r="AS8" s="33">
        <v>3.3715781367000002</v>
      </c>
      <c r="AT8" s="33">
        <v>2.9478932347999995</v>
      </c>
      <c r="AU8" s="33">
        <v>2.5313168471999998</v>
      </c>
      <c r="AV8" s="33">
        <v>2.1211991519</v>
      </c>
      <c r="AW8" s="33">
        <v>1.716395192</v>
      </c>
      <c r="AX8" s="37"/>
    </row>
    <row r="9" spans="1:50">
      <c r="A9" s="37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7"/>
    </row>
    <row r="10" spans="1:50">
      <c r="A10" s="37"/>
      <c r="B10" t="s">
        <v>65</v>
      </c>
      <c r="C10" s="33">
        <v>42622.135669526819</v>
      </c>
      <c r="D10" s="33">
        <v>43306.447844221511</v>
      </c>
      <c r="E10" s="33">
        <v>44000.971640873075</v>
      </c>
      <c r="F10" s="33">
        <v>44986.633329613745</v>
      </c>
      <c r="G10" s="33">
        <v>47902.886728312384</v>
      </c>
      <c r="H10" s="33">
        <v>41857.367257385427</v>
      </c>
      <c r="I10" s="33">
        <v>44796.328279239518</v>
      </c>
      <c r="J10" s="33">
        <v>48411.641701785775</v>
      </c>
      <c r="K10" s="33">
        <v>50727.033538572563</v>
      </c>
      <c r="L10" s="33">
        <v>49684.070924376043</v>
      </c>
      <c r="M10" s="33">
        <v>48265.661137072784</v>
      </c>
      <c r="N10" s="33">
        <v>45148.93455610118</v>
      </c>
      <c r="O10" s="33">
        <v>41470.791631245789</v>
      </c>
      <c r="P10" s="33">
        <v>41691.290640310406</v>
      </c>
      <c r="Q10" s="33">
        <v>43349.550602607611</v>
      </c>
      <c r="R10" s="33">
        <v>41053.36830571793</v>
      </c>
      <c r="S10" s="33">
        <v>40127.426408514344</v>
      </c>
      <c r="T10" s="33">
        <v>41766.989585648073</v>
      </c>
      <c r="U10" s="33">
        <v>43561.405508560245</v>
      </c>
      <c r="V10" s="33">
        <v>45402.834359570057</v>
      </c>
      <c r="W10" s="33">
        <v>46524.369737296634</v>
      </c>
      <c r="X10" s="33">
        <v>46150.049680697848</v>
      </c>
      <c r="Y10" s="33">
        <v>44572.024689216858</v>
      </c>
      <c r="Z10" s="33">
        <v>42794.991442455546</v>
      </c>
      <c r="AA10" s="33">
        <v>41035.016695107464</v>
      </c>
      <c r="AB10" s="33">
        <v>39246.762239894895</v>
      </c>
      <c r="AC10" s="33">
        <v>37615.224708945549</v>
      </c>
      <c r="AD10" s="33">
        <v>37048.053100020166</v>
      </c>
      <c r="AE10" s="33">
        <v>36448.508260073701</v>
      </c>
      <c r="AF10" s="33">
        <v>35855.157997781949</v>
      </c>
      <c r="AG10" s="33">
        <v>35678.412077311921</v>
      </c>
      <c r="AH10" s="33">
        <v>35691.861573430506</v>
      </c>
      <c r="AI10" s="33">
        <v>35551.674563891414</v>
      </c>
      <c r="AJ10" s="33">
        <v>35375.342661822098</v>
      </c>
      <c r="AK10" s="33">
        <v>35126.443139218449</v>
      </c>
      <c r="AL10" s="33">
        <v>34823.680409029024</v>
      </c>
      <c r="AM10" s="33">
        <v>34555.979966807186</v>
      </c>
      <c r="AN10" s="33">
        <v>34310.562942966688</v>
      </c>
      <c r="AO10" s="33">
        <v>34025.549700636293</v>
      </c>
      <c r="AP10" s="33">
        <v>33717.361431044214</v>
      </c>
      <c r="AQ10" s="33">
        <v>33384.162206761524</v>
      </c>
      <c r="AR10" s="33">
        <v>33024.443636919954</v>
      </c>
      <c r="AS10" s="33">
        <v>32708.648198273982</v>
      </c>
      <c r="AT10" s="33">
        <v>32366.612279504894</v>
      </c>
      <c r="AU10" s="33">
        <v>32011.869480501453</v>
      </c>
      <c r="AV10" s="33">
        <v>31648.655440898128</v>
      </c>
      <c r="AW10" s="33">
        <v>31274.748463334101</v>
      </c>
      <c r="AX10" s="37"/>
    </row>
    <row r="11" spans="1:50">
      <c r="A11" s="37"/>
      <c r="B11" t="s">
        <v>160</v>
      </c>
      <c r="C11" s="33">
        <v>34824.458798485917</v>
      </c>
      <c r="D11" s="33">
        <v>35383.576748785999</v>
      </c>
      <c r="E11" s="33">
        <v>35951.042092801494</v>
      </c>
      <c r="F11" s="33">
        <v>36843.300219387631</v>
      </c>
      <c r="G11" s="33">
        <v>39344.260312179074</v>
      </c>
      <c r="H11" s="33">
        <v>33701.195579771585</v>
      </c>
      <c r="I11" s="33">
        <v>36382.013530556658</v>
      </c>
      <c r="J11" s="33">
        <v>39546.974295194472</v>
      </c>
      <c r="K11" s="33">
        <v>41469.315929854885</v>
      </c>
      <c r="L11" s="33">
        <v>40457.682538011686</v>
      </c>
      <c r="M11" s="33">
        <v>39205.430341062871</v>
      </c>
      <c r="N11" s="33">
        <v>36427.141968915974</v>
      </c>
      <c r="O11" s="33">
        <v>33255.755633417219</v>
      </c>
      <c r="P11" s="33">
        <v>33513.642441654971</v>
      </c>
      <c r="Q11" s="33">
        <v>35043.051244873066</v>
      </c>
      <c r="R11" s="33">
        <v>33085.817063732073</v>
      </c>
      <c r="S11" s="33">
        <v>32372.979580625124</v>
      </c>
      <c r="T11" s="33">
        <v>33667.974659746753</v>
      </c>
      <c r="U11" s="33">
        <v>35084.322443590456</v>
      </c>
      <c r="V11" s="33">
        <v>36537.047437638248</v>
      </c>
      <c r="W11" s="33">
        <v>37398.789924472432</v>
      </c>
      <c r="X11" s="33">
        <v>37130.834912564889</v>
      </c>
      <c r="Y11" s="33">
        <v>35841.923756638484</v>
      </c>
      <c r="Z11" s="33">
        <v>34395.120512909547</v>
      </c>
      <c r="AA11" s="33">
        <v>32962.573398384498</v>
      </c>
      <c r="AB11" s="33">
        <v>31515.729205455526</v>
      </c>
      <c r="AC11" s="33">
        <v>30196.232553918089</v>
      </c>
      <c r="AD11" s="33">
        <v>29730.931420270041</v>
      </c>
      <c r="AE11" s="33">
        <v>29240.662927749228</v>
      </c>
      <c r="AF11" s="33">
        <v>28758.493228229552</v>
      </c>
      <c r="AG11" s="33">
        <v>28598.260153674873</v>
      </c>
      <c r="AH11" s="33">
        <v>28584.665526431258</v>
      </c>
      <c r="AI11" s="33">
        <v>28451.571933257448</v>
      </c>
      <c r="AJ11" s="33">
        <v>28290.208188706027</v>
      </c>
      <c r="AK11" s="33">
        <v>28073.032129510859</v>
      </c>
      <c r="AL11" s="33">
        <v>27815.0035112185</v>
      </c>
      <c r="AM11" s="33">
        <v>27581.141811151272</v>
      </c>
      <c r="AN11" s="33">
        <v>27382.312132265037</v>
      </c>
      <c r="AO11" s="33">
        <v>27154.762044425701</v>
      </c>
      <c r="AP11" s="33">
        <v>26908.885811845346</v>
      </c>
      <c r="AQ11" s="33">
        <v>26642.264837420025</v>
      </c>
      <c r="AR11" s="33">
        <v>26353.078500042888</v>
      </c>
      <c r="AS11" s="33">
        <v>26111.958678946696</v>
      </c>
      <c r="AT11" s="33">
        <v>25851.710924873772</v>
      </c>
      <c r="AU11" s="33">
        <v>25581.726298389953</v>
      </c>
      <c r="AV11" s="33">
        <v>25304.954607091284</v>
      </c>
      <c r="AW11" s="33">
        <v>25019.477210923549</v>
      </c>
      <c r="AX11" s="37"/>
    </row>
    <row r="12" spans="1:50">
      <c r="B12" t="s">
        <v>161</v>
      </c>
      <c r="C12" s="33">
        <v>7797.6768710408978</v>
      </c>
      <c r="D12" s="33">
        <v>7922.8710954355092</v>
      </c>
      <c r="E12" s="33">
        <v>8049.9295480715809</v>
      </c>
      <c r="F12" s="33">
        <v>8143.3331102261136</v>
      </c>
      <c r="G12" s="33">
        <v>8558.6264161333129</v>
      </c>
      <c r="H12" s="33">
        <v>8156.1716776138428</v>
      </c>
      <c r="I12" s="33">
        <v>8414.3147486828584</v>
      </c>
      <c r="J12" s="33">
        <v>8864.6674065912994</v>
      </c>
      <c r="K12" s="33">
        <v>9257.7176087176758</v>
      </c>
      <c r="L12" s="33">
        <v>9226.3883863643568</v>
      </c>
      <c r="M12" s="33">
        <v>9060.2307960099115</v>
      </c>
      <c r="N12" s="33">
        <v>8721.792587185204</v>
      </c>
      <c r="O12" s="33">
        <v>8215.0359978285705</v>
      </c>
      <c r="P12" s="33">
        <v>8177.6481986554372</v>
      </c>
      <c r="Q12" s="33">
        <v>8306.4993577345431</v>
      </c>
      <c r="R12" s="33">
        <v>7967.551241985856</v>
      </c>
      <c r="S12" s="33">
        <v>7754.4468278892191</v>
      </c>
      <c r="T12" s="33">
        <v>8099.0149259013224</v>
      </c>
      <c r="U12" s="33">
        <v>8477.0830649697891</v>
      </c>
      <c r="V12" s="33">
        <v>8865.7869219318072</v>
      </c>
      <c r="W12" s="33">
        <v>9125.5798128242004</v>
      </c>
      <c r="X12" s="33">
        <v>9019.2147681329625</v>
      </c>
      <c r="Y12" s="33">
        <v>8730.1009325783743</v>
      </c>
      <c r="Z12" s="33">
        <v>8399.8709295459958</v>
      </c>
      <c r="AA12" s="33">
        <v>8072.4432967229695</v>
      </c>
      <c r="AB12" s="33">
        <v>7731.0330344393715</v>
      </c>
      <c r="AC12" s="33">
        <v>7418.9921550274621</v>
      </c>
      <c r="AD12" s="33">
        <v>7317.1216797501284</v>
      </c>
      <c r="AE12" s="33">
        <v>7207.8453323244694</v>
      </c>
      <c r="AF12" s="33">
        <v>7096.6647695523989</v>
      </c>
      <c r="AG12" s="33">
        <v>7080.1519236370495</v>
      </c>
      <c r="AH12" s="33">
        <v>7107.19604699925</v>
      </c>
      <c r="AI12" s="33">
        <v>7100.1026306339681</v>
      </c>
      <c r="AJ12" s="33">
        <v>7085.1344731160707</v>
      </c>
      <c r="AK12" s="33">
        <v>7053.4110097075918</v>
      </c>
      <c r="AL12" s="33">
        <v>7008.676897810521</v>
      </c>
      <c r="AM12" s="33">
        <v>6974.838155655917</v>
      </c>
      <c r="AN12" s="33">
        <v>6928.2508107016492</v>
      </c>
      <c r="AO12" s="33">
        <v>6870.7876562105948</v>
      </c>
      <c r="AP12" s="33">
        <v>6808.4756191988645</v>
      </c>
      <c r="AQ12" s="33">
        <v>6741.897369341501</v>
      </c>
      <c r="AR12" s="33">
        <v>6671.3651368770634</v>
      </c>
      <c r="AS12" s="33">
        <v>6596.6895193272858</v>
      </c>
      <c r="AT12" s="33">
        <v>6514.9013546311207</v>
      </c>
      <c r="AU12" s="33">
        <v>6430.1431821114984</v>
      </c>
      <c r="AV12" s="33">
        <v>6343.7008338068435</v>
      </c>
      <c r="AW12" s="33">
        <v>6255.27125241055</v>
      </c>
    </row>
    <row r="13" spans="1:50">
      <c r="A13" s="37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7"/>
    </row>
    <row r="14" spans="1:50">
      <c r="A14" s="37"/>
      <c r="B14" t="s">
        <v>162</v>
      </c>
      <c r="C14" s="33">
        <v>5022.8987513238262</v>
      </c>
      <c r="D14" s="33">
        <v>5103.5430154789556</v>
      </c>
      <c r="E14" s="33">
        <v>5185.7350224915881</v>
      </c>
      <c r="F14" s="33">
        <v>5328.6195025803927</v>
      </c>
      <c r="G14" s="33">
        <v>5548.6176626264696</v>
      </c>
      <c r="H14" s="33">
        <v>5332.5275767360781</v>
      </c>
      <c r="I14" s="33">
        <v>5295.2774288126857</v>
      </c>
      <c r="J14" s="33">
        <v>5419.0385487713429</v>
      </c>
      <c r="K14" s="33">
        <v>5623.7147737151918</v>
      </c>
      <c r="L14" s="33">
        <v>5686.2840993664049</v>
      </c>
      <c r="M14" s="33">
        <v>5669.4421833255838</v>
      </c>
      <c r="N14" s="33">
        <v>5626.2684183189504</v>
      </c>
      <c r="O14" s="33">
        <v>5530.4138592799636</v>
      </c>
      <c r="P14" s="33">
        <v>5434.559298991353</v>
      </c>
      <c r="Q14" s="33">
        <v>5338.7047387027433</v>
      </c>
      <c r="R14" s="33">
        <v>5242.8501796637574</v>
      </c>
      <c r="S14" s="33">
        <v>5146.9956195001087</v>
      </c>
      <c r="T14" s="33">
        <v>5051.1410589615743</v>
      </c>
      <c r="U14" s="33">
        <v>4955.2864979231899</v>
      </c>
      <c r="V14" s="33">
        <v>4859.4319390091659</v>
      </c>
      <c r="W14" s="33">
        <v>9504.0978260848806</v>
      </c>
      <c r="X14" s="33">
        <v>11224.621523354403</v>
      </c>
      <c r="Y14" s="33">
        <v>12942.845775706366</v>
      </c>
      <c r="Z14" s="33">
        <v>14510.285711114768</v>
      </c>
      <c r="AA14" s="33">
        <v>15772.126988960998</v>
      </c>
      <c r="AB14" s="33">
        <v>16592.070150777457</v>
      </c>
      <c r="AC14" s="33">
        <v>16876.500780304228</v>
      </c>
      <c r="AD14" s="33">
        <v>16628.773149749646</v>
      </c>
      <c r="AE14" s="33">
        <v>15788.835152787395</v>
      </c>
      <c r="AF14" s="33">
        <v>14496.222961751471</v>
      </c>
      <c r="AG14" s="33">
        <v>12890.559321650589</v>
      </c>
      <c r="AH14" s="33">
        <v>11130.437553641443</v>
      </c>
      <c r="AI14" s="33">
        <v>9367.9580857608689</v>
      </c>
      <c r="AJ14" s="33">
        <v>7728.1585359920728</v>
      </c>
      <c r="AK14" s="33">
        <v>6296.8283274476016</v>
      </c>
      <c r="AL14" s="33">
        <v>5117.6282585668168</v>
      </c>
      <c r="AM14" s="33">
        <v>4197.0371294643328</v>
      </c>
      <c r="AN14" s="33">
        <v>3514.0876832583895</v>
      </c>
      <c r="AO14" s="33">
        <v>3031.6448648601536</v>
      </c>
      <c r="AP14" s="33">
        <v>2706.6399549986891</v>
      </c>
      <c r="AQ14" s="33">
        <v>2497.5996493712669</v>
      </c>
      <c r="AR14" s="33">
        <v>2369.1106900415125</v>
      </c>
      <c r="AS14" s="33">
        <v>2293.5812555416528</v>
      </c>
      <c r="AT14" s="33">
        <v>2251.0958045929287</v>
      </c>
      <c r="AU14" s="33">
        <v>2228.2160698658731</v>
      </c>
      <c r="AV14" s="33">
        <v>2216.4148725832879</v>
      </c>
      <c r="AW14" s="33">
        <v>2210.5829080197204</v>
      </c>
      <c r="AX14" s="37"/>
    </row>
    <row r="15" spans="1:50">
      <c r="A15" s="37"/>
      <c r="B15" t="s">
        <v>160</v>
      </c>
      <c r="C15" s="33">
        <v>3555.8170497964793</v>
      </c>
      <c r="D15" s="33">
        <v>3612.906842692566</v>
      </c>
      <c r="E15" s="33">
        <v>3671.1814891873155</v>
      </c>
      <c r="F15" s="33">
        <v>3794.8613311265453</v>
      </c>
      <c r="G15" s="33">
        <v>3930.3885996742961</v>
      </c>
      <c r="H15" s="33">
        <v>3808.9881874311191</v>
      </c>
      <c r="I15" s="33">
        <v>3744.7792156339319</v>
      </c>
      <c r="J15" s="33">
        <v>3781.7379275865237</v>
      </c>
      <c r="K15" s="33">
        <v>3852.6823381999066</v>
      </c>
      <c r="L15" s="33">
        <v>3893.5743754526511</v>
      </c>
      <c r="M15" s="33">
        <v>3952.3934931495928</v>
      </c>
      <c r="N15" s="33">
        <v>4072.5158190965999</v>
      </c>
      <c r="O15" s="33">
        <v>4038.7106798021418</v>
      </c>
      <c r="P15" s="33">
        <v>4004.9055392580599</v>
      </c>
      <c r="Q15" s="33">
        <v>3971.1003987139779</v>
      </c>
      <c r="R15" s="33">
        <v>3937.2952594195203</v>
      </c>
      <c r="S15" s="33">
        <v>3903.4901188754384</v>
      </c>
      <c r="T15" s="33">
        <v>3869.6849783313569</v>
      </c>
      <c r="U15" s="33">
        <v>3835.8798377872749</v>
      </c>
      <c r="V15" s="33">
        <v>3802.0746984928173</v>
      </c>
      <c r="W15" s="33">
        <v>7518.2999432040524</v>
      </c>
      <c r="X15" s="33">
        <v>8879.3353042396611</v>
      </c>
      <c r="Y15" s="33">
        <v>10238.551669398628</v>
      </c>
      <c r="Z15" s="33">
        <v>11478.488778431758</v>
      </c>
      <c r="AA15" s="33">
        <v>12476.679387920602</v>
      </c>
      <c r="AB15" s="33">
        <v>13125.302618028083</v>
      </c>
      <c r="AC15" s="33">
        <v>13350.303961137977</v>
      </c>
      <c r="AD15" s="33">
        <v>13154.336848048904</v>
      </c>
      <c r="AE15" s="33">
        <v>12489.896528227544</v>
      </c>
      <c r="AF15" s="33">
        <v>11467.364316569514</v>
      </c>
      <c r="AG15" s="33">
        <v>10197.190011093626</v>
      </c>
      <c r="AH15" s="33">
        <v>8804.8302498261382</v>
      </c>
      <c r="AI15" s="33">
        <v>7410.6054078125626</v>
      </c>
      <c r="AJ15" s="33">
        <v>6113.4275919222637</v>
      </c>
      <c r="AK15" s="33">
        <v>4981.1612766814869</v>
      </c>
      <c r="AL15" s="33">
        <v>4048.344719322874</v>
      </c>
      <c r="AM15" s="33">
        <v>3320.1030324356202</v>
      </c>
      <c r="AN15" s="33">
        <v>2779.8498829984492</v>
      </c>
      <c r="AO15" s="33">
        <v>2398.2092601833797</v>
      </c>
      <c r="AP15" s="33">
        <v>2141.1112756871598</v>
      </c>
      <c r="AQ15" s="33">
        <v>1975.7481085775382</v>
      </c>
      <c r="AR15" s="33">
        <v>1874.1057902855441</v>
      </c>
      <c r="AS15" s="33">
        <v>1814.3575686805113</v>
      </c>
      <c r="AT15" s="33">
        <v>1780.7490801557278</v>
      </c>
      <c r="AU15" s="33">
        <v>1762.649865307638</v>
      </c>
      <c r="AV15" s="33">
        <v>1753.3144246002896</v>
      </c>
      <c r="AW15" s="33">
        <v>1748.7009978936135</v>
      </c>
      <c r="AX15" s="37"/>
    </row>
    <row r="16" spans="1:50">
      <c r="A16" s="37"/>
      <c r="B16" t="s">
        <v>161</v>
      </c>
      <c r="C16" s="33">
        <v>1467.0817015273474</v>
      </c>
      <c r="D16" s="33">
        <v>1490.6361727863894</v>
      </c>
      <c r="E16" s="33">
        <v>1514.5535333042724</v>
      </c>
      <c r="F16" s="33">
        <v>1533.7581714538476</v>
      </c>
      <c r="G16" s="33">
        <v>1618.2290629521733</v>
      </c>
      <c r="H16" s="33">
        <v>1523.5393893049586</v>
      </c>
      <c r="I16" s="33">
        <v>1550.4982131787542</v>
      </c>
      <c r="J16" s="33">
        <v>1637.3006211848194</v>
      </c>
      <c r="K16" s="33">
        <v>1771.0324355152852</v>
      </c>
      <c r="L16" s="33">
        <v>1792.7097239137538</v>
      </c>
      <c r="M16" s="33">
        <v>1717.0486901759907</v>
      </c>
      <c r="N16" s="33">
        <v>1553.7525992223505</v>
      </c>
      <c r="O16" s="33">
        <v>1491.703179477822</v>
      </c>
      <c r="P16" s="33">
        <v>1429.6537597332936</v>
      </c>
      <c r="Q16" s="33">
        <v>1367.6043399887653</v>
      </c>
      <c r="R16" s="33">
        <v>1305.5549202442369</v>
      </c>
      <c r="S16" s="33">
        <v>1243.5055006246707</v>
      </c>
      <c r="T16" s="33">
        <v>1181.4560806302175</v>
      </c>
      <c r="U16" s="33">
        <v>1119.406660135915</v>
      </c>
      <c r="V16" s="33">
        <v>1057.3572405163488</v>
      </c>
      <c r="W16" s="33">
        <v>1985.7978828808284</v>
      </c>
      <c r="X16" s="33">
        <v>2345.286219114741</v>
      </c>
      <c r="Y16" s="33">
        <v>2704.2941063077387</v>
      </c>
      <c r="Z16" s="33">
        <v>3031.7969326830107</v>
      </c>
      <c r="AA16" s="33">
        <v>3295.4476010403951</v>
      </c>
      <c r="AB16" s="33">
        <v>3466.7675327493757</v>
      </c>
      <c r="AC16" s="33">
        <v>3526.1968191662495</v>
      </c>
      <c r="AD16" s="33">
        <v>3474.4363017007431</v>
      </c>
      <c r="AE16" s="33">
        <v>3298.9386245598503</v>
      </c>
      <c r="AF16" s="33">
        <v>3028.8586451819583</v>
      </c>
      <c r="AG16" s="33">
        <v>2693.3693105569632</v>
      </c>
      <c r="AH16" s="33">
        <v>2325.6073038153049</v>
      </c>
      <c r="AI16" s="33">
        <v>1957.3526779483063</v>
      </c>
      <c r="AJ16" s="33">
        <v>1614.7309440698091</v>
      </c>
      <c r="AK16" s="33">
        <v>1315.6670507661149</v>
      </c>
      <c r="AL16" s="33">
        <v>1069.2835392439426</v>
      </c>
      <c r="AM16" s="33">
        <v>876.93409702871293</v>
      </c>
      <c r="AN16" s="33">
        <v>734.23780025994029</v>
      </c>
      <c r="AO16" s="33">
        <v>633.43560467677389</v>
      </c>
      <c r="AP16" s="33">
        <v>565.52867931152934</v>
      </c>
      <c r="AQ16" s="33">
        <v>521.85154079372853</v>
      </c>
      <c r="AR16" s="33">
        <v>495.00489975596855</v>
      </c>
      <c r="AS16" s="33">
        <v>479.2236868611414</v>
      </c>
      <c r="AT16" s="33">
        <v>470.34672443720092</v>
      </c>
      <c r="AU16" s="33">
        <v>465.56620455823503</v>
      </c>
      <c r="AV16" s="33">
        <v>463.10044798299839</v>
      </c>
      <c r="AW16" s="33">
        <v>461.88191012610707</v>
      </c>
      <c r="AX16" s="37"/>
    </row>
    <row r="17" spans="1:50">
      <c r="A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>
      <c r="A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>
      <c r="A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>
      <c r="A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>
      <c r="A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>
      <c r="A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>
      <c r="A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>
      <c r="A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>
      <c r="A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>
      <c r="A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>
      <c r="A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>
      <c r="A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>
      <c r="A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>
      <c r="A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>
      <c r="A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>
      <c r="A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>
      <c r="A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>
      <c r="A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>
      <c r="A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>
      <c r="A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>
      <c r="A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>
      <c r="A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>
      <c r="A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>
      <c r="A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>
      <c r="A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>
      <c r="A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>
      <c r="A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>
      <c r="A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</sheetData>
  <pageMargins left="0.7" right="0.7" top="0.75" bottom="0.75" header="0.3" footer="0.3"/>
  <pageSetup paperSize="9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Investissements</vt:lpstr>
      <vt:lpstr>Transport AME</vt:lpstr>
      <vt:lpstr>Transport AMS</vt:lpstr>
      <vt:lpstr>Transp lourd AME</vt:lpstr>
      <vt:lpstr>Transp lourd AMS</vt:lpstr>
      <vt:lpstr>Résidentiel AME</vt:lpstr>
      <vt:lpstr>Résidentiel AMS</vt:lpstr>
      <vt:lpstr>Tertiaire AME</vt:lpstr>
      <vt:lpstr>Tertiaire AMS</vt:lpstr>
      <vt:lpstr>Industrie AME</vt:lpstr>
      <vt:lpstr>Industrie AMS</vt:lpstr>
      <vt:lpstr>Energie AME</vt:lpstr>
      <vt:lpstr>Energie AMS</vt:lpstr>
    </vt:vector>
  </TitlesOfParts>
  <Company>DG Trésor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GOURMAND Logan</dc:creator>
  <cp:lastModifiedBy>MONSERAND Alma</cp:lastModifiedBy>
  <dcterms:created xsi:type="dcterms:W3CDTF">2024-01-18T13:45:04Z</dcterms:created>
  <dcterms:modified xsi:type="dcterms:W3CDTF">2024-04-16T17:35:00Z</dcterms:modified>
</cp:coreProperties>
</file>